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hon04f04om\税制課\02 新・管理係\16 税務広報\03 市ホームページ\01_掲載／削除\★R05\01_定例更新\04_0201税務統計掲載\01_項目別DL版\"/>
    </mc:Choice>
  </mc:AlternateContent>
  <bookViews>
    <workbookView xWindow="0" yWindow="0" windowWidth="25440" windowHeight="16185"/>
  </bookViews>
  <sheets>
    <sheet name="1(1)差押" sheetId="34" r:id="rId1"/>
    <sheet name=" 1(2)執行停止" sheetId="35" r:id="rId2"/>
    <sheet name="1(3)不納欠損" sheetId="36" r:id="rId3"/>
    <sheet name="1(4)繰越滞納額 " sheetId="37" r:id="rId4"/>
    <sheet name="2収納状況" sheetId="27" r:id="rId5"/>
  </sheets>
  <definedNames>
    <definedName name="_xlnm.Print_Area" localSheetId="1">' 1(2)執行停止'!$A$1:$U$13</definedName>
    <definedName name="_xlnm.Print_Area" localSheetId="0">'1(1)差押'!$A$1:$O$15</definedName>
    <definedName name="_xlnm.Print_Area" localSheetId="2">'1(3)不納欠損'!$A$1:$AD$27</definedName>
    <definedName name="_xlnm.Print_Area" localSheetId="3">'1(4)繰越滞納額 '!$A$1:$S$13</definedName>
    <definedName name="_xlnm.Print_Area" localSheetId="4">'2収納状況'!$A$1:$AD$21</definedName>
  </definedNames>
  <calcPr calcId="162913" calcMode="manual"/>
</workbook>
</file>

<file path=xl/calcChain.xml><?xml version="1.0" encoding="utf-8"?>
<calcChain xmlns="http://schemas.openxmlformats.org/spreadsheetml/2006/main">
  <c r="O12" i="34" l="1"/>
  <c r="O11" i="34"/>
  <c r="O10" i="34"/>
  <c r="O9" i="34"/>
  <c r="O8" i="34"/>
  <c r="O7" i="34"/>
  <c r="N12" i="34"/>
  <c r="N11" i="34"/>
  <c r="N10" i="34"/>
  <c r="N9" i="34"/>
  <c r="N8" i="34"/>
  <c r="N7" i="34"/>
  <c r="Q13" i="37" l="1"/>
  <c r="P13" i="37"/>
  <c r="O13" i="37"/>
  <c r="N13" i="37"/>
  <c r="M13" i="37"/>
  <c r="L13" i="37"/>
  <c r="K13" i="37"/>
  <c r="J13" i="37"/>
  <c r="I13" i="37"/>
  <c r="H13" i="37"/>
  <c r="G13" i="37"/>
  <c r="F13" i="37"/>
  <c r="AA14" i="36"/>
  <c r="W14" i="36"/>
  <c r="U14" i="36"/>
  <c r="S14" i="36"/>
  <c r="Q14" i="36"/>
  <c r="O14" i="36"/>
  <c r="M14" i="36"/>
  <c r="K14" i="36"/>
  <c r="I14" i="36"/>
  <c r="G14" i="36"/>
  <c r="G25" i="36" s="1"/>
  <c r="S13" i="35"/>
  <c r="R13" i="35"/>
  <c r="Q13" i="35"/>
  <c r="P13" i="35"/>
  <c r="O13" i="35"/>
  <c r="N13" i="35"/>
  <c r="M13" i="35"/>
  <c r="L13" i="35"/>
  <c r="Y23" i="36" l="1"/>
  <c r="R5" i="37" l="1"/>
  <c r="H13" i="35" l="1"/>
  <c r="AC24" i="36" l="1"/>
  <c r="Y24" i="36"/>
  <c r="AC23" i="36"/>
  <c r="AC22" i="36"/>
  <c r="Y22" i="36"/>
  <c r="AC21" i="36"/>
  <c r="Y21" i="36"/>
  <c r="R7" i="37" l="1"/>
  <c r="S8" i="37"/>
  <c r="S10" i="37"/>
  <c r="R11" i="37"/>
  <c r="S12" i="37"/>
  <c r="R12" i="37"/>
  <c r="R9" i="37"/>
  <c r="R8" i="37"/>
  <c r="S11" i="37"/>
  <c r="R10" i="37"/>
  <c r="S9" i="37"/>
  <c r="S7" i="37"/>
  <c r="R6" i="37"/>
  <c r="S5" i="37"/>
  <c r="O25" i="36"/>
  <c r="S25" i="36"/>
  <c r="Y6" i="36"/>
  <c r="AC6" i="36"/>
  <c r="K25" i="36"/>
  <c r="Y7" i="36"/>
  <c r="Y8" i="36"/>
  <c r="AC10" i="36"/>
  <c r="Y10" i="36"/>
  <c r="AC11" i="36"/>
  <c r="AC13" i="36"/>
  <c r="W25" i="36"/>
  <c r="AC8" i="36"/>
  <c r="Y11" i="36"/>
  <c r="AA25" i="36"/>
  <c r="U25" i="36"/>
  <c r="Q25" i="36"/>
  <c r="M25" i="36"/>
  <c r="I25" i="36"/>
  <c r="AC12" i="36"/>
  <c r="R13" i="37" l="1"/>
  <c r="S6" i="37"/>
  <c r="S13" i="37" s="1"/>
  <c r="AC7" i="36"/>
  <c r="Y13" i="36"/>
  <c r="AC5" i="36"/>
  <c r="Y12" i="36"/>
  <c r="Y5" i="36"/>
  <c r="T7" i="35"/>
  <c r="U7" i="35"/>
  <c r="T12" i="35"/>
  <c r="U6" i="35"/>
  <c r="K13" i="35"/>
  <c r="J13" i="35"/>
  <c r="I13" i="35"/>
  <c r="G13" i="35"/>
  <c r="F13" i="35"/>
  <c r="U11" i="35"/>
  <c r="T11" i="35"/>
  <c r="T8" i="35"/>
  <c r="U5" i="35"/>
  <c r="Y14" i="36" l="1"/>
  <c r="Y25" i="36" s="1"/>
  <c r="AC14" i="36"/>
  <c r="AC25" i="36"/>
  <c r="T6" i="35"/>
  <c r="T9" i="35"/>
  <c r="U9" i="35"/>
  <c r="T10" i="35"/>
  <c r="U8" i="35"/>
  <c r="U13" i="35" s="1"/>
  <c r="U10" i="35"/>
  <c r="U12" i="35"/>
  <c r="T5" i="35"/>
  <c r="T13" i="35" l="1"/>
  <c r="D13" i="34"/>
  <c r="E13" i="34"/>
  <c r="F13" i="34"/>
  <c r="G13" i="34"/>
  <c r="J13" i="34"/>
  <c r="K13" i="34"/>
  <c r="L13" i="34"/>
  <c r="M13" i="34"/>
  <c r="O13" i="34" l="1"/>
  <c r="N13" i="34"/>
  <c r="I13" i="34"/>
  <c r="H13" i="34"/>
  <c r="G9" i="27" l="1"/>
  <c r="Q9" i="27" l="1"/>
  <c r="K9" i="27" l="1"/>
  <c r="K18" i="27" s="1"/>
  <c r="AB18" i="27" l="1"/>
  <c r="AC6" i="27"/>
  <c r="S9" i="27"/>
  <c r="S18" i="27" s="1"/>
  <c r="AC5" i="27"/>
  <c r="AC8" i="27"/>
  <c r="AC7" i="27"/>
  <c r="U9" i="27"/>
  <c r="U18" i="27" s="1"/>
  <c r="Y9" i="27"/>
  <c r="Y18" i="27" s="1"/>
  <c r="Q18" i="27"/>
  <c r="M9" i="27"/>
  <c r="M18" i="27" s="1"/>
  <c r="G18" i="27" l="1"/>
  <c r="AA7" i="27"/>
  <c r="AA8" i="27"/>
  <c r="AA6" i="27"/>
  <c r="AC9" i="27"/>
  <c r="AA5" i="27"/>
  <c r="O9" i="27"/>
  <c r="O18" i="27" s="1"/>
  <c r="W9" i="27"/>
  <c r="W18" i="27" s="1"/>
  <c r="I9" i="27"/>
  <c r="I18" i="27" s="1"/>
  <c r="AC18" i="27" s="1"/>
  <c r="AA18" i="27" l="1"/>
  <c r="AA9" i="27"/>
</calcChain>
</file>

<file path=xl/sharedStrings.xml><?xml version="1.0" encoding="utf-8"?>
<sst xmlns="http://schemas.openxmlformats.org/spreadsheetml/2006/main" count="219" uniqueCount="93">
  <si>
    <t>計</t>
  </si>
  <si>
    <t>件数</t>
  </si>
  <si>
    <t>人員</t>
  </si>
  <si>
    <t>（単位：千円，件）</t>
  </si>
  <si>
    <t>税額</t>
  </si>
  <si>
    <t>特別土地保有税</t>
  </si>
  <si>
    <t>滞納処分執行停止即不納欠損</t>
  </si>
  <si>
    <t>合              計</t>
  </si>
  <si>
    <t>事業所税</t>
    <rPh sb="3" eb="4">
      <t>ゼイ</t>
    </rPh>
    <phoneticPr fontId="3"/>
  </si>
  <si>
    <t>個人市民税</t>
    <rPh sb="3" eb="4">
      <t>ミン</t>
    </rPh>
    <phoneticPr fontId="3"/>
  </si>
  <si>
    <t>法人市民税</t>
    <rPh sb="3" eb="4">
      <t>ミン</t>
    </rPh>
    <phoneticPr fontId="3"/>
  </si>
  <si>
    <t>都市計画税</t>
    <phoneticPr fontId="3"/>
  </si>
  <si>
    <t>事業所税</t>
    <rPh sb="0" eb="3">
      <t>ジギョウショ</t>
    </rPh>
    <rPh sb="3" eb="4">
      <t>ゼイ</t>
    </rPh>
    <phoneticPr fontId="3"/>
  </si>
  <si>
    <t>入湯税</t>
    <rPh sb="0" eb="2">
      <t>ニュウトウ</t>
    </rPh>
    <rPh sb="2" eb="3">
      <t>ゼイ</t>
    </rPh>
    <phoneticPr fontId="3"/>
  </si>
  <si>
    <t>法人市民税</t>
    <phoneticPr fontId="3"/>
  </si>
  <si>
    <t>軽自動車税</t>
    <phoneticPr fontId="3"/>
  </si>
  <si>
    <t>特別土地保有税</t>
    <phoneticPr fontId="3"/>
  </si>
  <si>
    <t>その他</t>
    <phoneticPr fontId="3"/>
  </si>
  <si>
    <t xml:space="preserve"> </t>
    <phoneticPr fontId="3"/>
  </si>
  <si>
    <t>市たばこ税</t>
    <rPh sb="0" eb="1">
      <t>シ</t>
    </rPh>
    <rPh sb="4" eb="5">
      <t>ゼイ</t>
    </rPh>
    <phoneticPr fontId="3"/>
  </si>
  <si>
    <t>税額</t>
    <phoneticPr fontId="3"/>
  </si>
  <si>
    <t>個人市民税</t>
    <phoneticPr fontId="3"/>
  </si>
  <si>
    <t>固定資産税</t>
    <phoneticPr fontId="3"/>
  </si>
  <si>
    <t xml:space="preserve"> (3)  不納欠損状況</t>
    <phoneticPr fontId="3"/>
  </si>
  <si>
    <t>(単位：千円，人，件)</t>
    <phoneticPr fontId="3"/>
  </si>
  <si>
    <t>軽自動車税</t>
    <phoneticPr fontId="3"/>
  </si>
  <si>
    <t>－</t>
    <phoneticPr fontId="3"/>
  </si>
  <si>
    <t xml:space="preserve">特別土地保有税    </t>
    <phoneticPr fontId="3"/>
  </si>
  <si>
    <t xml:space="preserve">事業所税 </t>
    <phoneticPr fontId="3"/>
  </si>
  <si>
    <t>　　イ．事由別不納欠損額の推移</t>
    <phoneticPr fontId="3"/>
  </si>
  <si>
    <t>(単位：千円，件）</t>
    <phoneticPr fontId="3"/>
  </si>
  <si>
    <t>平成30年度</t>
    <rPh sb="0" eb="2">
      <t>ヘイセイ</t>
    </rPh>
    <rPh sb="4" eb="6">
      <t>ネンド</t>
    </rPh>
    <phoneticPr fontId="3"/>
  </si>
  <si>
    <t>口座振替</t>
    <rPh sb="0" eb="2">
      <t>コウザ</t>
    </rPh>
    <rPh sb="2" eb="4">
      <t>フリカエ</t>
    </rPh>
    <phoneticPr fontId="3"/>
  </si>
  <si>
    <t>窓口（金融機関，区役所等）</t>
    <rPh sb="0" eb="2">
      <t>マドグチ</t>
    </rPh>
    <rPh sb="3" eb="5">
      <t>キンユウ</t>
    </rPh>
    <rPh sb="5" eb="7">
      <t>キカン</t>
    </rPh>
    <rPh sb="8" eb="11">
      <t>クヤクショ</t>
    </rPh>
    <rPh sb="11" eb="12">
      <t>トウ</t>
    </rPh>
    <phoneticPr fontId="3"/>
  </si>
  <si>
    <t>クレジットカード</t>
    <phoneticPr fontId="3"/>
  </si>
  <si>
    <t>件数</t>
    <rPh sb="0" eb="2">
      <t>ケンスウ</t>
    </rPh>
    <phoneticPr fontId="3"/>
  </si>
  <si>
    <t>件数</t>
    <phoneticPr fontId="3"/>
  </si>
  <si>
    <t>ＭＰＮ</t>
    <phoneticPr fontId="3"/>
  </si>
  <si>
    <t>税額</t>
    <rPh sb="0" eb="2">
      <t>ゼイガク</t>
    </rPh>
    <phoneticPr fontId="3"/>
  </si>
  <si>
    <t>(単位：千円，件)</t>
    <phoneticPr fontId="3"/>
  </si>
  <si>
    <t>固定資産税
（土地・家屋）
都市計画税</t>
    <rPh sb="7" eb="9">
      <t>トチ</t>
    </rPh>
    <rPh sb="10" eb="12">
      <t>カオク</t>
    </rPh>
    <rPh sb="14" eb="16">
      <t>トシ</t>
    </rPh>
    <rPh sb="16" eb="18">
      <t>ケイカク</t>
    </rPh>
    <rPh sb="18" eb="19">
      <t>ゼイ</t>
    </rPh>
    <phoneticPr fontId="3"/>
  </si>
  <si>
    <t>固定資産税
（償却資産）</t>
    <rPh sb="7" eb="9">
      <t>ショウキャク</t>
    </rPh>
    <rPh sb="9" eb="11">
      <t>シサン</t>
    </rPh>
    <phoneticPr fontId="3"/>
  </si>
  <si>
    <t>(単位：千円，件)</t>
    <phoneticPr fontId="3"/>
  </si>
  <si>
    <t>個人市県民税
（普通徴収）</t>
    <rPh sb="3" eb="4">
      <t>ケン</t>
    </rPh>
    <rPh sb="4" eb="5">
      <t>ミン</t>
    </rPh>
    <rPh sb="8" eb="10">
      <t>フツウ</t>
    </rPh>
    <rPh sb="10" eb="12">
      <t>チョウシュウ</t>
    </rPh>
    <phoneticPr fontId="3"/>
  </si>
  <si>
    <t>コンビニエンス</t>
    <phoneticPr fontId="3"/>
  </si>
  <si>
    <t>ストア</t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</si>
  <si>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</si>
  <si>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平成26年度以前</t>
    <rPh sb="0" eb="2">
      <t>ヘイセイ</t>
    </rPh>
    <rPh sb="4" eb="6">
      <t>ネンド</t>
    </rPh>
    <rPh sb="6" eb="8">
      <t>イゼン</t>
    </rPh>
    <phoneticPr fontId="3"/>
  </si>
  <si>
    <t>計</t>
    <rPh sb="0" eb="1">
      <t>ケイ</t>
    </rPh>
    <phoneticPr fontId="3"/>
  </si>
  <si>
    <t>　(2)  年度別　納付手段別市税収納状況一覧（現年度）</t>
    <rPh sb="6" eb="8">
      <t>ネンド</t>
    </rPh>
    <rPh sb="8" eb="9">
      <t>ベツ</t>
    </rPh>
    <rPh sb="10" eb="12">
      <t>ノウフ</t>
    </rPh>
    <rPh sb="12" eb="14">
      <t>シュダン</t>
    </rPh>
    <rPh sb="14" eb="15">
      <t>ベツ</t>
    </rPh>
    <rPh sb="15" eb="17">
      <t>シゼイ</t>
    </rPh>
    <rPh sb="17" eb="19">
      <t>シュウノウ</t>
    </rPh>
    <rPh sb="19" eb="21">
      <t>ジョウキョウ</t>
    </rPh>
    <rPh sb="21" eb="23">
      <t>イチラン</t>
    </rPh>
    <rPh sb="26" eb="27">
      <t>ド</t>
    </rPh>
    <phoneticPr fontId="4"/>
  </si>
  <si>
    <t>計</t>
    <phoneticPr fontId="3"/>
  </si>
  <si>
    <t>その他財産</t>
    <rPh sb="2" eb="3">
      <t>タ</t>
    </rPh>
    <rPh sb="3" eb="4">
      <t>ザイ</t>
    </rPh>
    <rPh sb="4" eb="5">
      <t>サン</t>
    </rPh>
    <phoneticPr fontId="3"/>
  </si>
  <si>
    <t>自動車</t>
    <rPh sb="0" eb="3">
      <t>ジドウシャ</t>
    </rPh>
    <phoneticPr fontId="3"/>
  </si>
  <si>
    <t>その他債権</t>
    <rPh sb="2" eb="3">
      <t>タ</t>
    </rPh>
    <rPh sb="3" eb="5">
      <t>サイケン</t>
    </rPh>
    <phoneticPr fontId="3"/>
  </si>
  <si>
    <t>給与</t>
    <rPh sb="0" eb="1">
      <t>キュウ</t>
    </rPh>
    <rPh sb="1" eb="2">
      <t>ヨ</t>
    </rPh>
    <phoneticPr fontId="3"/>
  </si>
  <si>
    <t>預貯金</t>
    <rPh sb="0" eb="3">
      <t>ヨチョキン</t>
    </rPh>
    <phoneticPr fontId="3"/>
  </si>
  <si>
    <t>不動産</t>
    <phoneticPr fontId="3"/>
  </si>
  <si>
    <t>金額</t>
  </si>
  <si>
    <t>参加差押</t>
  </si>
  <si>
    <t>差　　　押</t>
  </si>
  <si>
    <t>差押</t>
    <phoneticPr fontId="3"/>
  </si>
  <si>
    <t>（単位：件，千円）</t>
  </si>
  <si>
    <t>(1)  差押処分状況</t>
    <phoneticPr fontId="3"/>
  </si>
  <si>
    <t>１.　滞納処分状況</t>
    <phoneticPr fontId="3"/>
  </si>
  <si>
    <t>２.　市税収納状況</t>
    <rPh sb="3" eb="5">
      <t>シゼイ</t>
    </rPh>
    <rPh sb="5" eb="7">
      <t>シュウノウ</t>
    </rPh>
    <phoneticPr fontId="4"/>
  </si>
  <si>
    <t xml:space="preserve">  　　賦課年度別内訳</t>
    <phoneticPr fontId="3"/>
  </si>
  <si>
    <t>　  　賦課年度別内訳</t>
    <phoneticPr fontId="3"/>
  </si>
  <si>
    <t>滞納処分執行停止期間</t>
    <phoneticPr fontId="3"/>
  </si>
  <si>
    <t>満了</t>
    <rPh sb="0" eb="2">
      <t>マンリョウ</t>
    </rPh>
    <phoneticPr fontId="3"/>
  </si>
  <si>
    <t>注1) 件数は処分事件数</t>
    <rPh sb="0" eb="1">
      <t>チュウ</t>
    </rPh>
    <phoneticPr fontId="3"/>
  </si>
  <si>
    <t>注2）端数処理のため，内訳と合計が一致しない。</t>
    <rPh sb="0" eb="1">
      <t>チュウ</t>
    </rPh>
    <rPh sb="3" eb="5">
      <t>ハスウ</t>
    </rPh>
    <rPh sb="5" eb="7">
      <t>ショリ</t>
    </rPh>
    <rPh sb="11" eb="13">
      <t>ウチワケ</t>
    </rPh>
    <rPh sb="14" eb="16">
      <t>ゴウケイ</t>
    </rPh>
    <rPh sb="17" eb="19">
      <t>イッチ</t>
    </rPh>
    <phoneticPr fontId="3"/>
  </si>
  <si>
    <t xml:space="preserve">時   効   完   成 </t>
    <phoneticPr fontId="3"/>
  </si>
  <si>
    <t>注1）賦課税目のみの集計結果となる。</t>
    <rPh sb="3" eb="5">
      <t>フカ</t>
    </rPh>
    <rPh sb="5" eb="7">
      <t>ゼイモク</t>
    </rPh>
    <rPh sb="10" eb="12">
      <t>シュウケイ</t>
    </rPh>
    <rPh sb="12" eb="14">
      <t>ケッカ</t>
    </rPh>
    <phoneticPr fontId="3"/>
  </si>
  <si>
    <t xml:space="preserve">     令和４年度差押処分状況</t>
    <rPh sb="5" eb="7">
      <t>レイワ</t>
    </rPh>
    <phoneticPr fontId="3"/>
  </si>
  <si>
    <t>令 和 ４ 年 度 に お け る 差 押　( 差 押 時 金 額 )</t>
    <rPh sb="0" eb="1">
      <t>レイ</t>
    </rPh>
    <rPh sb="2" eb="3">
      <t>ワ</t>
    </rPh>
    <phoneticPr fontId="3"/>
  </si>
  <si>
    <t>令 和 ４ 年 度 に お け る 解 除　( 差 押 時 金 額 )</t>
    <rPh sb="0" eb="1">
      <t>レイ</t>
    </rPh>
    <rPh sb="2" eb="3">
      <t>ワ</t>
    </rPh>
    <phoneticPr fontId="3"/>
  </si>
  <si>
    <t xml:space="preserve"> (2)  令和５年度へ繰越した滞納処分執行停止額</t>
    <rPh sb="6" eb="7">
      <t>レイ</t>
    </rPh>
    <rPh sb="7" eb="8">
      <t>ワ</t>
    </rPh>
    <phoneticPr fontId="3"/>
  </si>
  <si>
    <t>平成29年度以前</t>
    <rPh sb="0" eb="2">
      <t>ヘイセイ</t>
    </rPh>
    <rPh sb="4" eb="6">
      <t>ネンド</t>
    </rPh>
    <rPh sb="6" eb="8">
      <t>イゼン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</si>
  <si>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</si>
  <si>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</si>
  <si>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</si>
  <si>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　　ア．令和４年度事由別不納欠損状況</t>
    <rPh sb="4" eb="6">
      <t>レイワ</t>
    </rPh>
    <phoneticPr fontId="3"/>
  </si>
  <si>
    <t>注1）時効完成は執行停止中時効優先を含む。</t>
    <rPh sb="3" eb="5">
      <t>ジコウ</t>
    </rPh>
    <rPh sb="5" eb="7">
      <t>カンセイ</t>
    </rPh>
    <phoneticPr fontId="3"/>
  </si>
  <si>
    <t>注2）人員の合計は名寄せ人員数。</t>
    <rPh sb="0" eb="1">
      <t>チュウ</t>
    </rPh>
    <rPh sb="3" eb="5">
      <t>ジンイン</t>
    </rPh>
    <rPh sb="6" eb="8">
      <t>ゴウケイ</t>
    </rPh>
    <rPh sb="9" eb="11">
      <t>ナヨ</t>
    </rPh>
    <rPh sb="12" eb="14">
      <t>ジンイン</t>
    </rPh>
    <rPh sb="14" eb="15">
      <t>スウ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</si>
  <si>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</si>
  <si>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</si>
  <si>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</si>
  <si>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</si>
  <si>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</si>
  <si>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 xml:space="preserve"> (4)  令和５年度へ繰越した滞納額</t>
    <rPh sb="6" eb="7">
      <t>レイ</t>
    </rPh>
    <rPh sb="7" eb="8">
      <t>ワ</t>
    </rPh>
    <rPh sb="9" eb="10">
      <t>ネン</t>
    </rPh>
    <phoneticPr fontId="3"/>
  </si>
  <si>
    <t>　(1)  令和４年度　現年度市税収納状況一覧（令和４年４月１日～令和５年５月31日収入分）</t>
    <rPh sb="6" eb="8">
      <t>レイワ</t>
    </rPh>
    <rPh sb="9" eb="11">
      <t>ネンド</t>
    </rPh>
    <rPh sb="12" eb="14">
      <t>ゲンネン</t>
    </rPh>
    <rPh sb="14" eb="15">
      <t>ド</t>
    </rPh>
    <rPh sb="15" eb="17">
      <t>シゼイ</t>
    </rPh>
    <rPh sb="17" eb="19">
      <t>シュウノウ</t>
    </rPh>
    <rPh sb="19" eb="21">
      <t>ジョウキョウ</t>
    </rPh>
    <rPh sb="21" eb="23">
      <t>イチラン</t>
    </rPh>
    <rPh sb="24" eb="26">
      <t>レイワ</t>
    </rPh>
    <rPh sb="27" eb="28">
      <t>ネン</t>
    </rPh>
    <rPh sb="29" eb="30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2" eb="44">
      <t>シュウニュウ</t>
    </rPh>
    <rPh sb="44" eb="45">
      <t>ブン</t>
    </rPh>
    <phoneticPr fontId="4"/>
  </si>
  <si>
    <t>注2）還付未済額を含め，納付金額や分納回数ごとに計上しているため，決算値とは一致しない。</t>
    <rPh sb="0" eb="1">
      <t>チュウ</t>
    </rPh>
    <phoneticPr fontId="3"/>
  </si>
  <si>
    <t>注3）端数処理のため，内訳と合計が一致しない。</t>
    <rPh sb="0" eb="1">
      <t>チュウ</t>
    </rPh>
    <rPh sb="3" eb="5">
      <t>ハスウ</t>
    </rPh>
    <rPh sb="5" eb="7">
      <t>ショリ</t>
    </rPh>
    <rPh sb="11" eb="13">
      <t>ウチワケ</t>
    </rPh>
    <rPh sb="14" eb="16">
      <t>ゴウケイ</t>
    </rPh>
    <rPh sb="17" eb="19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</si>
</sst>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;&quot;‐&quot;#,##0;&quot;－&quot;"/>
    <numFmt numFmtId="178" formatCode="#,##0_);[Red]\(#,##0\)"/>
  </numFmts>
  <fonts count="14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2" fillId="0" borderId="0" applyFont="0" applyFill="0" applyBorder="0" applyAlignment="0" applyProtection="0"/>
    <xf numFmtId="0" fontId="12" fillId="0" borderId="0"/>
    <xf numFmtId="0" fontId="13" fillId="0" borderId="0"/>
  </cellStyleXfs>
  <cellXfs count="127">
    <xf numFmtId="0" fontId="0" fillId="0" borderId="0" xfId="0"/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distributed"/>
    </xf>
    <xf numFmtId="0" fontId="8" fillId="0" borderId="11" xfId="0" applyFont="1" applyFill="1" applyBorder="1" applyAlignment="1">
      <alignment horizontal="distributed" vertical="center"/>
    </xf>
    <xf numFmtId="41" fontId="8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0" fontId="8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 justifyLastLine="1"/>
    </xf>
    <xf numFmtId="178" fontId="8" fillId="0" borderId="0" xfId="0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0" xfId="1" quotePrefix="1" applyNumberFormat="1" applyFont="1" applyFill="1" applyBorder="1" applyAlignment="1">
      <alignment horizontal="right" vertical="center"/>
    </xf>
    <xf numFmtId="177" fontId="8" fillId="0" borderId="0" xfId="0" quotePrefix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6" xfId="0" quotePrefix="1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77" fontId="9" fillId="0" borderId="7" xfId="1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vertical="center"/>
    </xf>
    <xf numFmtId="177" fontId="8" fillId="0" borderId="15" xfId="2" applyNumberFormat="1" applyFont="1" applyFill="1" applyBorder="1" applyAlignment="1">
      <alignment vertical="center"/>
    </xf>
    <xf numFmtId="177" fontId="8" fillId="0" borderId="13" xfId="2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11" xfId="2" applyNumberFormat="1" applyFont="1" applyFill="1" applyBorder="1" applyAlignment="1">
      <alignment vertical="center"/>
    </xf>
    <xf numFmtId="177" fontId="8" fillId="0" borderId="10" xfId="2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vertical="center"/>
    </xf>
    <xf numFmtId="177" fontId="8" fillId="0" borderId="15" xfId="1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8" fillId="0" borderId="8" xfId="1" applyNumberFormat="1" applyFont="1" applyFill="1" applyBorder="1" applyAlignment="1">
      <alignment vertical="center"/>
    </xf>
    <xf numFmtId="177" fontId="8" fillId="0" borderId="7" xfId="1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justifyLastLine="1"/>
    </xf>
    <xf numFmtId="177" fontId="8" fillId="0" borderId="6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177" fontId="9" fillId="0" borderId="8" xfId="1" applyNumberFormat="1" applyFont="1" applyFill="1" applyBorder="1" applyAlignment="1">
      <alignment vertical="center"/>
    </xf>
    <xf numFmtId="177" fontId="9" fillId="0" borderId="16" xfId="1" applyNumberFormat="1" applyFont="1" applyFill="1" applyBorder="1" applyAlignment="1">
      <alignment vertical="center"/>
    </xf>
    <xf numFmtId="177" fontId="8" fillId="0" borderId="16" xfId="1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</cellXfs>
  <cellStyles count="6">
    <cellStyle name="桁区切り" xfId="1" builtinId="6"/>
    <cellStyle name="桁区切り 2" xfId="3"/>
    <cellStyle name="標準" xfId="0" builtinId="0"/>
    <cellStyle name="標準 2" xfId="4"/>
    <cellStyle name="標準 3" xfId="5"/>
    <cellStyle name="標準_Sheet2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CC"/>
      <color rgb="FFCCFFCC"/>
      <color rgb="FF66FF99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zoomScale="80" zoomScaleNormal="80" zoomScaleSheetLayoutView="80" workbookViewId="0">
      <selection activeCell="M19" sqref="M19"/>
    </sheetView>
  </sheetViews>
  <sheetFormatPr defaultRowHeight="27" customHeight="1"/>
  <cols>
    <col min="1" max="1" width="0.875" style="3" customWidth="1"/>
    <col min="2" max="2" width="10.375" style="3" customWidth="1"/>
    <col min="3" max="3" width="0.875" style="3" customWidth="1"/>
    <col min="4" max="15" width="12.75" style="3" customWidth="1"/>
    <col min="16" max="16" width="2.625" style="3" customWidth="1"/>
    <col min="17" max="17" width="10.75" style="3" bestFit="1" customWidth="1"/>
    <col min="18" max="16384" width="9" style="3"/>
  </cols>
  <sheetData>
    <row r="1" spans="1:16" s="18" customFormat="1" ht="22.5" customHeight="1">
      <c r="A1" s="17" t="s">
        <v>63</v>
      </c>
    </row>
    <row r="2" spans="1:16" ht="24" customHeight="1">
      <c r="B2" s="19" t="s">
        <v>62</v>
      </c>
      <c r="C2" s="19"/>
    </row>
    <row r="3" spans="1:16" ht="29.25" customHeight="1" thickBot="1">
      <c r="B3" s="20" t="s">
        <v>73</v>
      </c>
      <c r="C3" s="20"/>
      <c r="O3" s="21" t="s">
        <v>61</v>
      </c>
    </row>
    <row r="4" spans="1:16" ht="44.25" customHeight="1">
      <c r="A4" s="22"/>
      <c r="B4" s="22"/>
      <c r="C4" s="22"/>
      <c r="D4" s="108" t="s">
        <v>74</v>
      </c>
      <c r="E4" s="109"/>
      <c r="F4" s="109"/>
      <c r="G4" s="109"/>
      <c r="H4" s="109"/>
      <c r="I4" s="109"/>
      <c r="J4" s="109" t="s">
        <v>75</v>
      </c>
      <c r="K4" s="109"/>
      <c r="L4" s="109"/>
      <c r="M4" s="109"/>
      <c r="N4" s="109"/>
      <c r="O4" s="109"/>
      <c r="P4" s="23"/>
    </row>
    <row r="5" spans="1:16" ht="44.25" customHeight="1">
      <c r="B5" s="5"/>
      <c r="C5" s="5"/>
      <c r="D5" s="105" t="s">
        <v>60</v>
      </c>
      <c r="E5" s="106"/>
      <c r="F5" s="105" t="s">
        <v>58</v>
      </c>
      <c r="G5" s="106"/>
      <c r="H5" s="110" t="s">
        <v>0</v>
      </c>
      <c r="I5" s="111"/>
      <c r="J5" s="24" t="s">
        <v>59</v>
      </c>
      <c r="K5" s="25"/>
      <c r="L5" s="105" t="s">
        <v>58</v>
      </c>
      <c r="M5" s="106"/>
      <c r="N5" s="110" t="s">
        <v>0</v>
      </c>
      <c r="O5" s="111"/>
      <c r="P5" s="23"/>
    </row>
    <row r="6" spans="1:16" ht="44.25" customHeight="1">
      <c r="A6" s="26"/>
      <c r="B6" s="26"/>
      <c r="C6" s="26"/>
      <c r="D6" s="27" t="s">
        <v>1</v>
      </c>
      <c r="E6" s="28" t="s">
        <v>57</v>
      </c>
      <c r="F6" s="29" t="s">
        <v>1</v>
      </c>
      <c r="G6" s="28" t="s">
        <v>57</v>
      </c>
      <c r="H6" s="29" t="s">
        <v>1</v>
      </c>
      <c r="I6" s="30" t="s">
        <v>57</v>
      </c>
      <c r="J6" s="29" t="s">
        <v>1</v>
      </c>
      <c r="K6" s="30" t="s">
        <v>57</v>
      </c>
      <c r="L6" s="27" t="s">
        <v>1</v>
      </c>
      <c r="M6" s="28" t="s">
        <v>57</v>
      </c>
      <c r="N6" s="30" t="s">
        <v>1</v>
      </c>
      <c r="O6" s="30" t="s">
        <v>57</v>
      </c>
      <c r="P6" s="31"/>
    </row>
    <row r="7" spans="1:16" ht="44.25" customHeight="1">
      <c r="A7" s="32"/>
      <c r="B7" s="33" t="s">
        <v>56</v>
      </c>
      <c r="C7" s="34"/>
      <c r="D7" s="48">
        <v>130</v>
      </c>
      <c r="E7" s="49">
        <v>51128</v>
      </c>
      <c r="F7" s="50">
        <v>73</v>
      </c>
      <c r="G7" s="50">
        <v>24974</v>
      </c>
      <c r="H7" s="49">
        <v>203</v>
      </c>
      <c r="I7" s="49">
        <v>76102</v>
      </c>
      <c r="J7" s="49">
        <v>197</v>
      </c>
      <c r="K7" s="49">
        <v>86821</v>
      </c>
      <c r="L7" s="50">
        <v>117</v>
      </c>
      <c r="M7" s="50">
        <v>38665</v>
      </c>
      <c r="N7" s="49">
        <f t="shared" ref="N7:O13" si="0">J7+L7</f>
        <v>314</v>
      </c>
      <c r="O7" s="49">
        <f t="shared" si="0"/>
        <v>125486</v>
      </c>
      <c r="P7" s="35"/>
    </row>
    <row r="8" spans="1:16" ht="44.25" customHeight="1">
      <c r="A8" s="5"/>
      <c r="B8" s="16" t="s">
        <v>55</v>
      </c>
      <c r="C8" s="36"/>
      <c r="D8" s="51">
        <v>3848</v>
      </c>
      <c r="E8" s="51">
        <v>495801</v>
      </c>
      <c r="F8" s="52">
        <v>0</v>
      </c>
      <c r="G8" s="52">
        <v>0</v>
      </c>
      <c r="H8" s="51">
        <v>3848</v>
      </c>
      <c r="I8" s="51">
        <v>495801</v>
      </c>
      <c r="J8" s="51">
        <v>3892</v>
      </c>
      <c r="K8" s="51">
        <v>502905</v>
      </c>
      <c r="L8" s="52">
        <v>0</v>
      </c>
      <c r="M8" s="52">
        <v>0</v>
      </c>
      <c r="N8" s="51">
        <f t="shared" si="0"/>
        <v>3892</v>
      </c>
      <c r="O8" s="51">
        <f t="shared" si="0"/>
        <v>502905</v>
      </c>
      <c r="P8" s="37"/>
    </row>
    <row r="9" spans="1:16" ht="44.25" customHeight="1">
      <c r="A9" s="5"/>
      <c r="B9" s="16" t="s">
        <v>54</v>
      </c>
      <c r="C9" s="36"/>
      <c r="D9" s="10">
        <v>1340</v>
      </c>
      <c r="E9" s="10">
        <v>171944</v>
      </c>
      <c r="F9" s="52">
        <v>0</v>
      </c>
      <c r="G9" s="52">
        <v>0</v>
      </c>
      <c r="H9" s="10">
        <v>1340</v>
      </c>
      <c r="I9" s="10">
        <v>171944</v>
      </c>
      <c r="J9" s="10">
        <v>1374</v>
      </c>
      <c r="K9" s="10">
        <v>181091</v>
      </c>
      <c r="L9" s="52">
        <v>0</v>
      </c>
      <c r="M9" s="52">
        <v>0</v>
      </c>
      <c r="N9" s="10">
        <f t="shared" si="0"/>
        <v>1374</v>
      </c>
      <c r="O9" s="10">
        <f t="shared" si="0"/>
        <v>181091</v>
      </c>
      <c r="P9" s="37"/>
    </row>
    <row r="10" spans="1:16" ht="44.25" customHeight="1">
      <c r="A10" s="5"/>
      <c r="B10" s="16" t="s">
        <v>53</v>
      </c>
      <c r="C10" s="16"/>
      <c r="D10" s="53">
        <v>696</v>
      </c>
      <c r="E10" s="10">
        <v>246711</v>
      </c>
      <c r="F10" s="52">
        <v>0</v>
      </c>
      <c r="G10" s="52">
        <v>0</v>
      </c>
      <c r="H10" s="51">
        <v>696</v>
      </c>
      <c r="I10" s="51">
        <v>246711</v>
      </c>
      <c r="J10" s="10">
        <v>650</v>
      </c>
      <c r="K10" s="10">
        <v>224919</v>
      </c>
      <c r="L10" s="52">
        <v>0</v>
      </c>
      <c r="M10" s="52">
        <v>0</v>
      </c>
      <c r="N10" s="51">
        <f t="shared" si="0"/>
        <v>650</v>
      </c>
      <c r="O10" s="51">
        <f t="shared" si="0"/>
        <v>224919</v>
      </c>
      <c r="P10" s="37"/>
    </row>
    <row r="11" spans="1:16" ht="44.25" customHeight="1">
      <c r="A11" s="5"/>
      <c r="B11" s="16" t="s">
        <v>52</v>
      </c>
      <c r="C11" s="16"/>
      <c r="D11" s="54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f t="shared" si="0"/>
        <v>0</v>
      </c>
      <c r="O11" s="52">
        <f t="shared" si="0"/>
        <v>0</v>
      </c>
      <c r="P11" s="37"/>
    </row>
    <row r="12" spans="1:16" ht="44.25" customHeight="1">
      <c r="A12" s="5"/>
      <c r="B12" s="16" t="s">
        <v>51</v>
      </c>
      <c r="C12" s="16"/>
      <c r="D12" s="54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f t="shared" si="0"/>
        <v>0</v>
      </c>
      <c r="O12" s="52">
        <f t="shared" si="0"/>
        <v>0</v>
      </c>
      <c r="P12" s="37"/>
    </row>
    <row r="13" spans="1:16" s="15" customFormat="1" ht="44.25" customHeight="1" thickBot="1">
      <c r="A13" s="38"/>
      <c r="B13" s="39" t="s">
        <v>50</v>
      </c>
      <c r="C13" s="40"/>
      <c r="D13" s="55">
        <f>SUM(D7:D12)</f>
        <v>6014</v>
      </c>
      <c r="E13" s="56">
        <f>SUM(E7:E12)</f>
        <v>965584</v>
      </c>
      <c r="F13" s="56">
        <f>SUM(F7:F12)</f>
        <v>73</v>
      </c>
      <c r="G13" s="56">
        <f>SUM(G7:G12)</f>
        <v>24974</v>
      </c>
      <c r="H13" s="56">
        <f t="shared" ref="H13:I13" si="1">D13+F13</f>
        <v>6087</v>
      </c>
      <c r="I13" s="56">
        <f t="shared" si="1"/>
        <v>990558</v>
      </c>
      <c r="J13" s="57">
        <f>SUM(J7:J12)</f>
        <v>6113</v>
      </c>
      <c r="K13" s="57">
        <f>SUM(K7:K12)</f>
        <v>995736</v>
      </c>
      <c r="L13" s="56">
        <f>SUM(L7:L12)</f>
        <v>117</v>
      </c>
      <c r="M13" s="56">
        <f>SUM(M7:M12)</f>
        <v>38665</v>
      </c>
      <c r="N13" s="57">
        <f t="shared" si="0"/>
        <v>6230</v>
      </c>
      <c r="O13" s="57">
        <f t="shared" si="0"/>
        <v>1034401</v>
      </c>
      <c r="P13" s="41"/>
    </row>
    <row r="14" spans="1:16" ht="11.25">
      <c r="B14" s="42" t="s">
        <v>69</v>
      </c>
      <c r="H14" s="1"/>
      <c r="I14" s="1"/>
      <c r="N14" s="1"/>
      <c r="O14" s="1"/>
    </row>
    <row r="15" spans="1:16" ht="15.75" customHeight="1">
      <c r="B15" s="3" t="s">
        <v>70</v>
      </c>
      <c r="D15" s="1"/>
    </row>
    <row r="16" spans="1:16" ht="27" customHeight="1">
      <c r="B16" s="43"/>
      <c r="C16" s="4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4"/>
    </row>
    <row r="17" spans="1:16" ht="23.25" customHeight="1">
      <c r="A17" s="5"/>
      <c r="B17" s="5"/>
      <c r="C17" s="5"/>
      <c r="D17" s="104"/>
      <c r="E17" s="104"/>
      <c r="F17" s="104"/>
      <c r="G17" s="104"/>
      <c r="H17" s="104"/>
      <c r="I17" s="104"/>
      <c r="J17" s="107"/>
      <c r="K17" s="107"/>
      <c r="L17" s="45"/>
      <c r="M17" s="4"/>
      <c r="N17" s="4"/>
      <c r="O17" s="4"/>
      <c r="P17" s="23"/>
    </row>
    <row r="18" spans="1:16" ht="23.25" customHeight="1">
      <c r="A18" s="5"/>
      <c r="B18" s="5"/>
      <c r="C18" s="5"/>
      <c r="D18" s="103"/>
      <c r="E18" s="103"/>
      <c r="F18" s="103"/>
      <c r="G18" s="103"/>
      <c r="H18" s="104"/>
      <c r="I18" s="104"/>
      <c r="J18" s="4"/>
      <c r="K18" s="4"/>
      <c r="L18" s="103"/>
      <c r="M18" s="103"/>
      <c r="N18" s="104"/>
      <c r="O18" s="104"/>
      <c r="P18" s="23"/>
    </row>
    <row r="19" spans="1:16" ht="23.25" customHeight="1">
      <c r="A19" s="5"/>
      <c r="B19" s="5"/>
      <c r="C19" s="5"/>
      <c r="D19" s="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31"/>
    </row>
    <row r="20" spans="1:16" ht="27" customHeight="1">
      <c r="B20" s="16"/>
      <c r="C20" s="16"/>
      <c r="D20" s="2"/>
      <c r="E20" s="2"/>
      <c r="F20" s="2"/>
      <c r="G20" s="2"/>
      <c r="H20" s="47"/>
      <c r="I20" s="47"/>
      <c r="J20" s="2"/>
      <c r="K20" s="2"/>
      <c r="L20" s="2"/>
      <c r="M20" s="2"/>
      <c r="N20" s="2"/>
      <c r="O20" s="2"/>
    </row>
    <row r="21" spans="1:16" ht="27" customHeight="1">
      <c r="B21" s="16"/>
      <c r="C21" s="16"/>
      <c r="D21" s="2"/>
      <c r="E21" s="2"/>
      <c r="F21" s="2"/>
      <c r="G21" s="2"/>
      <c r="H21" s="47"/>
      <c r="I21" s="47"/>
      <c r="J21" s="2"/>
      <c r="K21" s="2"/>
      <c r="L21" s="2"/>
      <c r="M21" s="2"/>
      <c r="N21" s="2"/>
      <c r="O21" s="2"/>
    </row>
    <row r="22" spans="1:16" ht="27" customHeight="1">
      <c r="B22" s="16"/>
      <c r="C22" s="16"/>
      <c r="D22" s="2"/>
      <c r="E22" s="2"/>
      <c r="F22" s="2"/>
      <c r="G22" s="2"/>
      <c r="H22" s="47"/>
      <c r="I22" s="47"/>
      <c r="J22" s="2"/>
      <c r="K22" s="2"/>
      <c r="L22" s="2"/>
      <c r="M22" s="2"/>
      <c r="N22" s="2"/>
      <c r="O22" s="2"/>
    </row>
    <row r="23" spans="1:16" ht="27" customHeight="1">
      <c r="B23" s="16"/>
      <c r="C23" s="16"/>
      <c r="D23" s="2"/>
      <c r="E23" s="2"/>
      <c r="F23" s="2"/>
      <c r="G23" s="2"/>
      <c r="H23" s="47"/>
      <c r="I23" s="47"/>
      <c r="J23" s="2"/>
      <c r="K23" s="2"/>
      <c r="L23" s="2"/>
      <c r="M23" s="2"/>
      <c r="N23" s="2"/>
      <c r="O23" s="2"/>
    </row>
    <row r="24" spans="1:16" ht="27" customHeight="1">
      <c r="B24" s="16"/>
      <c r="C24" s="16"/>
      <c r="D24" s="2"/>
      <c r="E24" s="2"/>
      <c r="F24" s="2"/>
      <c r="G24" s="2"/>
      <c r="H24" s="47"/>
      <c r="I24" s="47"/>
      <c r="J24" s="2"/>
      <c r="K24" s="2"/>
      <c r="L24" s="2"/>
      <c r="M24" s="2"/>
      <c r="N24" s="2"/>
      <c r="O24" s="2"/>
    </row>
    <row r="25" spans="1:16" ht="27" customHeight="1">
      <c r="B25" s="16"/>
      <c r="C25" s="16"/>
      <c r="D25" s="2"/>
      <c r="E25" s="2"/>
      <c r="F25" s="2"/>
      <c r="G25" s="2"/>
      <c r="H25" s="47"/>
      <c r="I25" s="47"/>
      <c r="J25" s="2"/>
      <c r="K25" s="2"/>
      <c r="L25" s="2"/>
      <c r="M25" s="2"/>
      <c r="N25" s="2"/>
      <c r="O25" s="2"/>
    </row>
    <row r="26" spans="1:16" ht="27" customHeight="1">
      <c r="B26" s="16"/>
      <c r="C26" s="16"/>
      <c r="D26" s="2"/>
      <c r="E26" s="2"/>
      <c r="F26" s="2"/>
      <c r="G26" s="2"/>
      <c r="H26" s="47"/>
      <c r="I26" s="47"/>
      <c r="J26" s="2"/>
      <c r="K26" s="2"/>
      <c r="L26" s="2"/>
      <c r="M26" s="2"/>
      <c r="N26" s="2"/>
      <c r="O26" s="2"/>
    </row>
    <row r="27" spans="1:16" ht="27" customHeight="1">
      <c r="B27" s="16"/>
      <c r="C27" s="16"/>
      <c r="D27" s="2"/>
      <c r="E27" s="2"/>
      <c r="F27" s="2"/>
      <c r="G27" s="2"/>
      <c r="H27" s="47"/>
      <c r="I27" s="47"/>
      <c r="J27" s="2"/>
      <c r="K27" s="2"/>
      <c r="L27" s="2"/>
      <c r="M27" s="2"/>
      <c r="N27" s="2"/>
      <c r="O27" s="2"/>
    </row>
    <row r="28" spans="1:16" ht="27" customHeight="1" thickBot="1">
      <c r="A28" s="7"/>
      <c r="B28" s="8"/>
      <c r="C28" s="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2"/>
      <c r="O28" s="2"/>
    </row>
    <row r="29" spans="1:16" ht="23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14">
    <mergeCell ref="D4:I4"/>
    <mergeCell ref="D5:E5"/>
    <mergeCell ref="F5:G5"/>
    <mergeCell ref="H5:I5"/>
    <mergeCell ref="J4:O4"/>
    <mergeCell ref="N5:O5"/>
    <mergeCell ref="L18:M18"/>
    <mergeCell ref="N18:O18"/>
    <mergeCell ref="L5:M5"/>
    <mergeCell ref="D17:I17"/>
    <mergeCell ref="J17:K17"/>
    <mergeCell ref="D18:E18"/>
    <mergeCell ref="F18:G18"/>
    <mergeCell ref="H18:I18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108" fitToWidth="2" fitToHeight="0" orientation="portrait" blackAndWhite="1" r:id="rId1"/>
  <headerFooter scaleWithDoc="0">
    <oddFooter>&amp;C&amp;"游明朝,標準"&amp;10&amp;P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view="pageBreakPreview" zoomScale="90" zoomScaleNormal="85" zoomScaleSheetLayoutView="90" workbookViewId="0">
      <selection activeCell="T10" sqref="T10"/>
    </sheetView>
  </sheetViews>
  <sheetFormatPr defaultRowHeight="27" customHeight="1"/>
  <cols>
    <col min="1" max="1" width="0.875" style="3" customWidth="1"/>
    <col min="2" max="2" width="2.625" style="3" customWidth="1"/>
    <col min="3" max="3" width="0.875" style="3" customWidth="1"/>
    <col min="4" max="4" width="13.625" style="3" customWidth="1"/>
    <col min="5" max="5" width="0.875" style="3" customWidth="1"/>
    <col min="6" max="6" width="11.875" style="3" hidden="1" customWidth="1"/>
    <col min="7" max="7" width="10" style="3" hidden="1" customWidth="1"/>
    <col min="8" max="8" width="11.625" style="3" customWidth="1"/>
    <col min="9" max="9" width="10.625" style="3" customWidth="1"/>
    <col min="10" max="10" width="11.625" style="3" customWidth="1"/>
    <col min="11" max="11" width="10.625" style="3" customWidth="1"/>
    <col min="12" max="12" width="11.625" style="3" customWidth="1"/>
    <col min="13" max="13" width="10.625" style="3" customWidth="1"/>
    <col min="14" max="14" width="11.625" style="3" customWidth="1"/>
    <col min="15" max="15" width="10.625" style="3" customWidth="1"/>
    <col min="16" max="16" width="11.625" style="3" customWidth="1"/>
    <col min="17" max="17" width="10.625" style="3" customWidth="1"/>
    <col min="18" max="18" width="11.625" style="3" customWidth="1"/>
    <col min="19" max="19" width="10.625" style="3" customWidth="1"/>
    <col min="20" max="20" width="11.625" style="3" customWidth="1"/>
    <col min="21" max="21" width="10.625" style="3" customWidth="1"/>
    <col min="22" max="22" width="9.75" style="3" bestFit="1" customWidth="1"/>
    <col min="23" max="23" width="6.875" style="3" customWidth="1"/>
    <col min="24" max="24" width="9.75" style="3" bestFit="1" customWidth="1"/>
    <col min="25" max="25" width="6.875" style="3" customWidth="1"/>
    <col min="26" max="26" width="9.75" style="3" bestFit="1" customWidth="1"/>
    <col min="27" max="27" width="6.875" style="3" customWidth="1"/>
    <col min="28" max="28" width="9.75" style="3" bestFit="1" customWidth="1"/>
    <col min="29" max="29" width="6.875" style="3" customWidth="1"/>
    <col min="30" max="30" width="11.375" style="3" bestFit="1" customWidth="1"/>
    <col min="31" max="31" width="6.875" style="3" customWidth="1"/>
    <col min="32" max="32" width="11" style="3" customWidth="1"/>
    <col min="33" max="16384" width="9" style="3"/>
  </cols>
  <sheetData>
    <row r="1" spans="1:23" ht="23.25" customHeight="1">
      <c r="B1" s="20" t="s">
        <v>76</v>
      </c>
    </row>
    <row r="2" spans="1:23" ht="27" customHeight="1" thickBot="1">
      <c r="B2" s="20" t="s">
        <v>65</v>
      </c>
      <c r="U2" s="21" t="s">
        <v>3</v>
      </c>
    </row>
    <row r="3" spans="1:23" ht="39.75" customHeight="1">
      <c r="A3" s="22"/>
      <c r="B3" s="22"/>
      <c r="C3" s="22"/>
      <c r="D3" s="22"/>
      <c r="E3" s="58"/>
      <c r="F3" s="109" t="s">
        <v>47</v>
      </c>
      <c r="G3" s="113"/>
      <c r="H3" s="108" t="s">
        <v>77</v>
      </c>
      <c r="I3" s="113"/>
      <c r="J3" s="108" t="s">
        <v>31</v>
      </c>
      <c r="K3" s="109"/>
      <c r="L3" s="108" t="s">
        <v>46</v>
      </c>
      <c r="M3" s="109"/>
      <c r="N3" s="109" t="s">
        <v>78</v>
      </c>
      <c r="O3" s="113"/>
      <c r="P3" s="108" t="s">
        <v>79</v>
      </c>
      <c r="Q3" s="113"/>
      <c r="R3" s="108" t="s">
        <v>80</v>
      </c>
      <c r="S3" s="113"/>
      <c r="T3" s="108" t="s">
        <v>48</v>
      </c>
      <c r="U3" s="109"/>
    </row>
    <row r="4" spans="1:23" ht="39.75" customHeight="1">
      <c r="A4" s="26"/>
      <c r="B4" s="26"/>
      <c r="C4" s="26"/>
      <c r="D4" s="26"/>
      <c r="E4" s="59"/>
      <c r="F4" s="60" t="s">
        <v>4</v>
      </c>
      <c r="G4" s="60" t="s">
        <v>1</v>
      </c>
      <c r="H4" s="61" t="s">
        <v>4</v>
      </c>
      <c r="I4" s="60" t="s">
        <v>1</v>
      </c>
      <c r="J4" s="60" t="s">
        <v>4</v>
      </c>
      <c r="K4" s="29" t="s">
        <v>1</v>
      </c>
      <c r="L4" s="28" t="s">
        <v>20</v>
      </c>
      <c r="M4" s="29" t="s">
        <v>1</v>
      </c>
      <c r="N4" s="62" t="s">
        <v>4</v>
      </c>
      <c r="O4" s="60" t="s">
        <v>1</v>
      </c>
      <c r="P4" s="28" t="s">
        <v>4</v>
      </c>
      <c r="Q4" s="60" t="s">
        <v>1</v>
      </c>
      <c r="R4" s="28" t="s">
        <v>4</v>
      </c>
      <c r="S4" s="60" t="s">
        <v>1</v>
      </c>
      <c r="T4" s="62" t="s">
        <v>4</v>
      </c>
      <c r="U4" s="63" t="s">
        <v>1</v>
      </c>
      <c r="W4" s="5"/>
    </row>
    <row r="5" spans="1:23" ht="39.75" customHeight="1">
      <c r="A5" s="5"/>
      <c r="B5" s="114" t="s">
        <v>21</v>
      </c>
      <c r="C5" s="114"/>
      <c r="D5" s="114"/>
      <c r="E5" s="64"/>
      <c r="F5" s="65"/>
      <c r="G5" s="66"/>
      <c r="H5" s="70">
        <v>33090</v>
      </c>
      <c r="I5" s="67">
        <v>1548</v>
      </c>
      <c r="J5" s="65">
        <v>65419</v>
      </c>
      <c r="K5" s="72">
        <v>2780</v>
      </c>
      <c r="L5" s="73">
        <v>94442</v>
      </c>
      <c r="M5" s="72">
        <v>4386</v>
      </c>
      <c r="N5" s="65">
        <v>94821</v>
      </c>
      <c r="O5" s="67">
        <v>4569</v>
      </c>
      <c r="P5" s="70">
        <v>51223</v>
      </c>
      <c r="Q5" s="67">
        <v>2816</v>
      </c>
      <c r="R5" s="70">
        <v>16543</v>
      </c>
      <c r="S5" s="67">
        <v>914</v>
      </c>
      <c r="T5" s="65">
        <f t="shared" ref="T5:U12" si="0">F5+H5+J5+L5+N5+P5+R5</f>
        <v>355538</v>
      </c>
      <c r="U5" s="65">
        <f t="shared" si="0"/>
        <v>17013</v>
      </c>
    </row>
    <row r="6" spans="1:23" ht="39.75" customHeight="1">
      <c r="A6" s="5"/>
      <c r="B6" s="112" t="s">
        <v>14</v>
      </c>
      <c r="C6" s="112"/>
      <c r="D6" s="112"/>
      <c r="E6" s="64"/>
      <c r="F6" s="65"/>
      <c r="G6" s="67"/>
      <c r="H6" s="70">
        <v>1099</v>
      </c>
      <c r="I6" s="67">
        <v>26</v>
      </c>
      <c r="J6" s="65">
        <v>6593</v>
      </c>
      <c r="K6" s="65">
        <v>62</v>
      </c>
      <c r="L6" s="70">
        <v>6827</v>
      </c>
      <c r="M6" s="65">
        <v>72</v>
      </c>
      <c r="N6" s="65">
        <v>7951</v>
      </c>
      <c r="O6" s="67">
        <v>79</v>
      </c>
      <c r="P6" s="70">
        <v>1541</v>
      </c>
      <c r="Q6" s="67">
        <v>29</v>
      </c>
      <c r="R6" s="70">
        <v>230</v>
      </c>
      <c r="S6" s="67">
        <v>5</v>
      </c>
      <c r="T6" s="65">
        <f t="shared" si="0"/>
        <v>24241</v>
      </c>
      <c r="U6" s="65">
        <f t="shared" si="0"/>
        <v>273</v>
      </c>
    </row>
    <row r="7" spans="1:23" ht="39.75" customHeight="1">
      <c r="A7" s="5"/>
      <c r="B7" s="112" t="s">
        <v>22</v>
      </c>
      <c r="C7" s="112"/>
      <c r="D7" s="112"/>
      <c r="E7" s="64"/>
      <c r="F7" s="65"/>
      <c r="G7" s="67"/>
      <c r="H7" s="70">
        <v>6596</v>
      </c>
      <c r="I7" s="67">
        <v>623</v>
      </c>
      <c r="J7" s="65">
        <v>5164</v>
      </c>
      <c r="K7" s="65">
        <v>385</v>
      </c>
      <c r="L7" s="70">
        <v>10366</v>
      </c>
      <c r="M7" s="65">
        <v>602</v>
      </c>
      <c r="N7" s="65">
        <v>10912</v>
      </c>
      <c r="O7" s="67">
        <v>690</v>
      </c>
      <c r="P7" s="70">
        <v>8068</v>
      </c>
      <c r="Q7" s="67">
        <v>540</v>
      </c>
      <c r="R7" s="70">
        <v>3221</v>
      </c>
      <c r="S7" s="67">
        <v>252</v>
      </c>
      <c r="T7" s="65">
        <f t="shared" si="0"/>
        <v>44327</v>
      </c>
      <c r="U7" s="65">
        <f t="shared" si="0"/>
        <v>3092</v>
      </c>
    </row>
    <row r="8" spans="1:23" ht="39.75" customHeight="1">
      <c r="A8" s="5"/>
      <c r="B8" s="112" t="s">
        <v>15</v>
      </c>
      <c r="C8" s="112"/>
      <c r="D8" s="112"/>
      <c r="E8" s="64"/>
      <c r="F8" s="65"/>
      <c r="G8" s="67"/>
      <c r="H8" s="70">
        <v>815</v>
      </c>
      <c r="I8" s="67">
        <v>144</v>
      </c>
      <c r="J8" s="65">
        <v>2751</v>
      </c>
      <c r="K8" s="65">
        <v>484</v>
      </c>
      <c r="L8" s="70">
        <v>4185</v>
      </c>
      <c r="M8" s="65">
        <v>703</v>
      </c>
      <c r="N8" s="65">
        <v>4257</v>
      </c>
      <c r="O8" s="67">
        <v>694</v>
      </c>
      <c r="P8" s="70">
        <v>3271</v>
      </c>
      <c r="Q8" s="67">
        <v>565</v>
      </c>
      <c r="R8" s="70">
        <v>1967</v>
      </c>
      <c r="S8" s="67">
        <v>319</v>
      </c>
      <c r="T8" s="65">
        <f t="shared" si="0"/>
        <v>17246</v>
      </c>
      <c r="U8" s="65">
        <f t="shared" si="0"/>
        <v>2909</v>
      </c>
    </row>
    <row r="9" spans="1:23" ht="39.75" customHeight="1">
      <c r="A9" s="5"/>
      <c r="B9" s="112" t="s">
        <v>13</v>
      </c>
      <c r="C9" s="112"/>
      <c r="D9" s="112"/>
      <c r="E9" s="64"/>
      <c r="F9" s="65"/>
      <c r="G9" s="67"/>
      <c r="H9" s="70">
        <v>0</v>
      </c>
      <c r="I9" s="67">
        <v>0</v>
      </c>
      <c r="J9" s="65">
        <v>0</v>
      </c>
      <c r="K9" s="65">
        <v>0</v>
      </c>
      <c r="L9" s="70">
        <v>0</v>
      </c>
      <c r="M9" s="65">
        <v>0</v>
      </c>
      <c r="N9" s="65">
        <v>0</v>
      </c>
      <c r="O9" s="67">
        <v>0</v>
      </c>
      <c r="P9" s="70">
        <v>0</v>
      </c>
      <c r="Q9" s="67">
        <v>0</v>
      </c>
      <c r="R9" s="70">
        <v>0</v>
      </c>
      <c r="S9" s="67">
        <v>0</v>
      </c>
      <c r="T9" s="65">
        <f t="shared" si="0"/>
        <v>0</v>
      </c>
      <c r="U9" s="65">
        <f t="shared" si="0"/>
        <v>0</v>
      </c>
    </row>
    <row r="10" spans="1:23" ht="39.75" customHeight="1">
      <c r="A10" s="5"/>
      <c r="B10" s="112" t="s">
        <v>5</v>
      </c>
      <c r="C10" s="112"/>
      <c r="D10" s="112"/>
      <c r="E10" s="64"/>
      <c r="F10" s="65"/>
      <c r="G10" s="67"/>
      <c r="H10" s="70">
        <v>0</v>
      </c>
      <c r="I10" s="67">
        <v>0</v>
      </c>
      <c r="J10" s="65">
        <v>0</v>
      </c>
      <c r="K10" s="65">
        <v>0</v>
      </c>
      <c r="L10" s="70">
        <v>0</v>
      </c>
      <c r="M10" s="65">
        <v>0</v>
      </c>
      <c r="N10" s="65">
        <v>0</v>
      </c>
      <c r="O10" s="67">
        <v>0</v>
      </c>
      <c r="P10" s="70">
        <v>0</v>
      </c>
      <c r="Q10" s="67">
        <v>0</v>
      </c>
      <c r="R10" s="70">
        <v>0</v>
      </c>
      <c r="S10" s="67">
        <v>0</v>
      </c>
      <c r="T10" s="65">
        <f t="shared" si="0"/>
        <v>0</v>
      </c>
      <c r="U10" s="65">
        <f t="shared" si="0"/>
        <v>0</v>
      </c>
    </row>
    <row r="11" spans="1:23" ht="39.75" customHeight="1">
      <c r="A11" s="5"/>
      <c r="B11" s="112" t="s">
        <v>12</v>
      </c>
      <c r="C11" s="112"/>
      <c r="D11" s="112"/>
      <c r="E11" s="64"/>
      <c r="F11" s="65"/>
      <c r="G11" s="67"/>
      <c r="H11" s="70">
        <v>0</v>
      </c>
      <c r="I11" s="67">
        <v>0</v>
      </c>
      <c r="J11" s="65">
        <v>0</v>
      </c>
      <c r="K11" s="65">
        <v>0</v>
      </c>
      <c r="L11" s="70">
        <v>0</v>
      </c>
      <c r="M11" s="65">
        <v>0</v>
      </c>
      <c r="N11" s="65">
        <v>0</v>
      </c>
      <c r="O11" s="67">
        <v>0</v>
      </c>
      <c r="P11" s="70">
        <v>0</v>
      </c>
      <c r="Q11" s="67">
        <v>0</v>
      </c>
      <c r="R11" s="70">
        <v>0</v>
      </c>
      <c r="S11" s="67">
        <v>0</v>
      </c>
      <c r="T11" s="65">
        <f t="shared" si="0"/>
        <v>0</v>
      </c>
      <c r="U11" s="65">
        <f t="shared" si="0"/>
        <v>0</v>
      </c>
    </row>
    <row r="12" spans="1:23" ht="39.75" customHeight="1">
      <c r="A12" s="5"/>
      <c r="B12" s="112" t="s">
        <v>11</v>
      </c>
      <c r="C12" s="112"/>
      <c r="D12" s="112"/>
      <c r="E12" s="64"/>
      <c r="F12" s="65"/>
      <c r="G12" s="67"/>
      <c r="H12" s="70">
        <v>1515</v>
      </c>
      <c r="I12" s="67">
        <v>601</v>
      </c>
      <c r="J12" s="65">
        <v>1079</v>
      </c>
      <c r="K12" s="65">
        <v>359</v>
      </c>
      <c r="L12" s="70">
        <v>2004</v>
      </c>
      <c r="M12" s="65">
        <v>554</v>
      </c>
      <c r="N12" s="65">
        <v>2251</v>
      </c>
      <c r="O12" s="67">
        <v>642</v>
      </c>
      <c r="P12" s="70">
        <v>1729</v>
      </c>
      <c r="Q12" s="67">
        <v>507</v>
      </c>
      <c r="R12" s="70">
        <v>738</v>
      </c>
      <c r="S12" s="67">
        <v>240</v>
      </c>
      <c r="T12" s="65">
        <f t="shared" si="0"/>
        <v>9316</v>
      </c>
      <c r="U12" s="65">
        <f t="shared" si="0"/>
        <v>2903</v>
      </c>
    </row>
    <row r="13" spans="1:23" s="15" customFormat="1" ht="39.75" customHeight="1" thickBot="1">
      <c r="A13" s="38"/>
      <c r="B13" s="115" t="s">
        <v>0</v>
      </c>
      <c r="C13" s="115"/>
      <c r="D13" s="115"/>
      <c r="E13" s="68"/>
      <c r="F13" s="56">
        <f>SUM(F5:F12)</f>
        <v>0</v>
      </c>
      <c r="G13" s="69">
        <f>SUM(G5:G12)</f>
        <v>0</v>
      </c>
      <c r="H13" s="56">
        <f>SUM(H5:H12)</f>
        <v>43115</v>
      </c>
      <c r="I13" s="69">
        <f>SUM(I5:I12)</f>
        <v>2942</v>
      </c>
      <c r="J13" s="55">
        <f t="shared" ref="J13:K13" si="1">SUM(J5:J12)</f>
        <v>81006</v>
      </c>
      <c r="K13" s="56">
        <f t="shared" si="1"/>
        <v>4070</v>
      </c>
      <c r="L13" s="55">
        <f t="shared" ref="L13:U13" si="2">SUM(L5:L12)</f>
        <v>117824</v>
      </c>
      <c r="M13" s="56">
        <f t="shared" si="2"/>
        <v>6317</v>
      </c>
      <c r="N13" s="56">
        <f t="shared" si="2"/>
        <v>120192</v>
      </c>
      <c r="O13" s="69">
        <f t="shared" si="2"/>
        <v>6674</v>
      </c>
      <c r="P13" s="55">
        <f t="shared" si="2"/>
        <v>65832</v>
      </c>
      <c r="Q13" s="69">
        <f t="shared" si="2"/>
        <v>4457</v>
      </c>
      <c r="R13" s="55">
        <f t="shared" si="2"/>
        <v>22699</v>
      </c>
      <c r="S13" s="69">
        <f t="shared" si="2"/>
        <v>1730</v>
      </c>
      <c r="T13" s="56">
        <f t="shared" si="2"/>
        <v>450668</v>
      </c>
      <c r="U13" s="56">
        <f t="shared" si="2"/>
        <v>26190</v>
      </c>
    </row>
    <row r="14" spans="1:23" ht="27" customHeight="1">
      <c r="U14" s="5"/>
    </row>
    <row r="15" spans="1:23" ht="27" customHeight="1">
      <c r="U15" s="5"/>
    </row>
    <row r="16" spans="1:23" ht="27" customHeight="1">
      <c r="N16" s="5"/>
      <c r="U16" s="5"/>
    </row>
  </sheetData>
  <mergeCells count="17">
    <mergeCell ref="B9:D9"/>
    <mergeCell ref="B10:D10"/>
    <mergeCell ref="B11:D11"/>
    <mergeCell ref="B12:D12"/>
    <mergeCell ref="B13:D13"/>
    <mergeCell ref="R3:S3"/>
    <mergeCell ref="T3:U3"/>
    <mergeCell ref="B5:D5"/>
    <mergeCell ref="B6:D6"/>
    <mergeCell ref="B7:D7"/>
    <mergeCell ref="N3:O3"/>
    <mergeCell ref="P3:Q3"/>
    <mergeCell ref="B8:D8"/>
    <mergeCell ref="F3:G3"/>
    <mergeCell ref="H3:I3"/>
    <mergeCell ref="J3:K3"/>
    <mergeCell ref="L3:M3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110" fitToWidth="2" orientation="portrait" blackAndWhite="1" r:id="rId1"/>
  <headerFooter scaleWithDoc="0">
    <oddFooter>&amp;C&amp;"游明朝,標準"&amp;10&amp;P</oddFooter>
  </headerFooter>
  <rowBreaks count="1" manualBreakCount="1">
    <brk id="2" max="20" man="1"/>
  </rowBreaks>
  <colBreaks count="2" manualBreakCount="2">
    <brk id="11" max="12" man="1"/>
    <brk id="13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view="pageBreakPreview" zoomScale="90" zoomScaleNormal="100" zoomScaleSheetLayoutView="90" workbookViewId="0">
      <selection activeCell="M18" sqref="M18"/>
    </sheetView>
  </sheetViews>
  <sheetFormatPr defaultRowHeight="27" customHeight="1"/>
  <cols>
    <col min="1" max="1" width="0.625" style="3" customWidth="1"/>
    <col min="2" max="2" width="2.125" style="3" customWidth="1"/>
    <col min="3" max="4" width="0.875" style="3" customWidth="1"/>
    <col min="5" max="5" width="11" style="3" customWidth="1"/>
    <col min="6" max="6" width="0.875" style="3" customWidth="1"/>
    <col min="7" max="7" width="13.75" style="3" customWidth="1"/>
    <col min="8" max="8" width="0.625" style="3" customWidth="1"/>
    <col min="9" max="9" width="13.75" style="3" customWidth="1"/>
    <col min="10" max="10" width="0.625" style="3" customWidth="1"/>
    <col min="11" max="11" width="13.75" style="3" customWidth="1"/>
    <col min="12" max="12" width="0.625" style="3" customWidth="1"/>
    <col min="13" max="13" width="13.75" style="3" customWidth="1"/>
    <col min="14" max="14" width="0.625" style="3" customWidth="1"/>
    <col min="15" max="15" width="13.75" style="3" customWidth="1"/>
    <col min="16" max="16" width="0.625" style="3" customWidth="1"/>
    <col min="17" max="17" width="12.125" style="3" customWidth="1"/>
    <col min="18" max="18" width="0.625" style="3" customWidth="1"/>
    <col min="19" max="19" width="12.125" style="3" customWidth="1"/>
    <col min="20" max="20" width="0.625" style="3" customWidth="1"/>
    <col min="21" max="21" width="12.125" style="3" customWidth="1"/>
    <col min="22" max="22" width="0.625" style="3" customWidth="1"/>
    <col min="23" max="23" width="12.125" style="3" customWidth="1"/>
    <col min="24" max="24" width="0.625" style="3" customWidth="1"/>
    <col min="25" max="25" width="12.125" style="3" customWidth="1"/>
    <col min="26" max="26" width="0.625" style="3" customWidth="1"/>
    <col min="27" max="27" width="12.125" style="3" customWidth="1"/>
    <col min="28" max="28" width="0.625" style="3" customWidth="1"/>
    <col min="29" max="29" width="12.125" style="3" customWidth="1"/>
    <col min="30" max="30" width="0.625" style="3" customWidth="1"/>
    <col min="31" max="16384" width="9" style="3"/>
  </cols>
  <sheetData>
    <row r="1" spans="1:31" ht="24" customHeight="1">
      <c r="B1" s="20" t="s">
        <v>23</v>
      </c>
      <c r="C1" s="20"/>
      <c r="D1" s="20"/>
    </row>
    <row r="2" spans="1:31" ht="27" customHeight="1" thickBot="1">
      <c r="B2" s="20" t="s">
        <v>81</v>
      </c>
      <c r="AC2" s="21" t="s">
        <v>24</v>
      </c>
    </row>
    <row r="3" spans="1:31" ht="23.25" customHeight="1">
      <c r="A3" s="22"/>
      <c r="B3" s="22"/>
      <c r="C3" s="22"/>
      <c r="D3" s="22"/>
      <c r="E3" s="22"/>
      <c r="F3" s="22"/>
      <c r="G3" s="108" t="s">
        <v>71</v>
      </c>
      <c r="H3" s="109"/>
      <c r="I3" s="109"/>
      <c r="J3" s="109"/>
      <c r="K3" s="109"/>
      <c r="L3" s="113"/>
      <c r="M3" s="116" t="s">
        <v>67</v>
      </c>
      <c r="N3" s="117"/>
      <c r="O3" s="117"/>
      <c r="P3" s="74"/>
      <c r="Q3" s="74" t="s">
        <v>68</v>
      </c>
      <c r="R3" s="78"/>
      <c r="S3" s="109" t="s">
        <v>6</v>
      </c>
      <c r="T3" s="109"/>
      <c r="U3" s="109"/>
      <c r="V3" s="109"/>
      <c r="W3" s="109"/>
      <c r="X3" s="113"/>
      <c r="Y3" s="108" t="s">
        <v>7</v>
      </c>
      <c r="Z3" s="109"/>
      <c r="AA3" s="109"/>
      <c r="AB3" s="109"/>
      <c r="AC3" s="109"/>
      <c r="AD3" s="109"/>
    </row>
    <row r="4" spans="1:31" ht="23.25" customHeight="1">
      <c r="A4" s="26"/>
      <c r="B4" s="26"/>
      <c r="C4" s="26"/>
      <c r="D4" s="26"/>
      <c r="E4" s="26"/>
      <c r="F4" s="26"/>
      <c r="G4" s="105" t="s">
        <v>4</v>
      </c>
      <c r="H4" s="106"/>
      <c r="I4" s="105" t="s">
        <v>2</v>
      </c>
      <c r="J4" s="106"/>
      <c r="K4" s="105" t="s">
        <v>1</v>
      </c>
      <c r="L4" s="106"/>
      <c r="M4" s="105" t="s">
        <v>4</v>
      </c>
      <c r="N4" s="106"/>
      <c r="O4" s="105" t="s">
        <v>2</v>
      </c>
      <c r="P4" s="118"/>
      <c r="Q4" s="118" t="s">
        <v>1</v>
      </c>
      <c r="R4" s="106"/>
      <c r="S4" s="118" t="s">
        <v>4</v>
      </c>
      <c r="T4" s="106"/>
      <c r="U4" s="105" t="s">
        <v>2</v>
      </c>
      <c r="V4" s="106"/>
      <c r="W4" s="105" t="s">
        <v>1</v>
      </c>
      <c r="X4" s="106"/>
      <c r="Y4" s="105" t="s">
        <v>4</v>
      </c>
      <c r="Z4" s="118"/>
      <c r="AA4" s="105" t="s">
        <v>2</v>
      </c>
      <c r="AB4" s="106"/>
      <c r="AC4" s="105" t="s">
        <v>1</v>
      </c>
      <c r="AD4" s="118"/>
    </row>
    <row r="5" spans="1:31" ht="27" customHeight="1">
      <c r="B5" s="114" t="s">
        <v>9</v>
      </c>
      <c r="C5" s="114"/>
      <c r="D5" s="114"/>
      <c r="E5" s="114"/>
      <c r="F5" s="75"/>
      <c r="G5" s="11">
        <v>25226</v>
      </c>
      <c r="H5" s="10">
        <v>0</v>
      </c>
      <c r="I5" s="11">
        <v>831</v>
      </c>
      <c r="J5" s="11">
        <v>0</v>
      </c>
      <c r="K5" s="11">
        <v>1889</v>
      </c>
      <c r="L5" s="79">
        <v>0</v>
      </c>
      <c r="M5" s="53">
        <v>116223</v>
      </c>
      <c r="N5" s="10">
        <v>0</v>
      </c>
      <c r="O5" s="10">
        <v>2309</v>
      </c>
      <c r="P5" s="49">
        <v>0</v>
      </c>
      <c r="Q5" s="49">
        <v>6241</v>
      </c>
      <c r="R5" s="79">
        <v>0</v>
      </c>
      <c r="S5" s="11">
        <v>10068</v>
      </c>
      <c r="T5" s="10">
        <v>0</v>
      </c>
      <c r="U5" s="49">
        <v>196</v>
      </c>
      <c r="V5" s="10">
        <v>0</v>
      </c>
      <c r="W5" s="49">
        <v>554</v>
      </c>
      <c r="X5" s="80"/>
      <c r="Y5" s="81">
        <f>G5+M5+S5</f>
        <v>151517</v>
      </c>
      <c r="Z5" s="80"/>
      <c r="AA5" s="50">
        <v>3082</v>
      </c>
      <c r="AB5" s="80"/>
      <c r="AC5" s="71">
        <f>K5+Q5+W5</f>
        <v>8684</v>
      </c>
      <c r="AE5" s="5"/>
    </row>
    <row r="6" spans="1:31" ht="27" customHeight="1">
      <c r="B6" s="112" t="s">
        <v>10</v>
      </c>
      <c r="C6" s="112"/>
      <c r="D6" s="112"/>
      <c r="E6" s="112"/>
      <c r="F6" s="76"/>
      <c r="G6" s="11">
        <v>1858</v>
      </c>
      <c r="H6" s="10">
        <v>0</v>
      </c>
      <c r="I6" s="11">
        <v>40</v>
      </c>
      <c r="J6" s="11">
        <v>0</v>
      </c>
      <c r="K6" s="11">
        <v>40</v>
      </c>
      <c r="L6" s="82">
        <v>0</v>
      </c>
      <c r="M6" s="53">
        <v>5896</v>
      </c>
      <c r="N6" s="10">
        <v>0</v>
      </c>
      <c r="O6" s="10">
        <v>96</v>
      </c>
      <c r="P6" s="10">
        <v>0</v>
      </c>
      <c r="Q6" s="10">
        <v>97</v>
      </c>
      <c r="R6" s="82">
        <v>0</v>
      </c>
      <c r="S6" s="11">
        <v>3440</v>
      </c>
      <c r="T6" s="10">
        <v>0</v>
      </c>
      <c r="U6" s="10">
        <v>58</v>
      </c>
      <c r="V6" s="10">
        <v>0</v>
      </c>
      <c r="W6" s="10">
        <v>59</v>
      </c>
      <c r="X6" s="80"/>
      <c r="Y6" s="81">
        <f>G6+M6+S6</f>
        <v>11194</v>
      </c>
      <c r="Z6" s="80"/>
      <c r="AA6" s="80">
        <v>194</v>
      </c>
      <c r="AB6" s="80"/>
      <c r="AC6" s="71">
        <f t="shared" ref="AC6:AC11" si="0">K6+Q6+W6</f>
        <v>196</v>
      </c>
    </row>
    <row r="7" spans="1:31" ht="27" customHeight="1">
      <c r="B7" s="112" t="s">
        <v>22</v>
      </c>
      <c r="C7" s="112"/>
      <c r="D7" s="112"/>
      <c r="E7" s="112"/>
      <c r="F7" s="76"/>
      <c r="G7" s="11">
        <v>5318</v>
      </c>
      <c r="H7" s="10">
        <v>0</v>
      </c>
      <c r="I7" s="11">
        <v>257</v>
      </c>
      <c r="J7" s="11">
        <v>0</v>
      </c>
      <c r="K7" s="11">
        <v>593</v>
      </c>
      <c r="L7" s="82">
        <v>0</v>
      </c>
      <c r="M7" s="53">
        <v>11325</v>
      </c>
      <c r="N7" s="10">
        <v>0</v>
      </c>
      <c r="O7" s="10">
        <v>372</v>
      </c>
      <c r="P7" s="10">
        <v>0</v>
      </c>
      <c r="Q7" s="10">
        <v>1112</v>
      </c>
      <c r="R7" s="82">
        <v>0</v>
      </c>
      <c r="S7" s="11">
        <v>4318</v>
      </c>
      <c r="T7" s="10">
        <v>0</v>
      </c>
      <c r="U7" s="10">
        <v>114</v>
      </c>
      <c r="V7" s="10">
        <v>0</v>
      </c>
      <c r="W7" s="10">
        <v>308</v>
      </c>
      <c r="X7" s="80"/>
      <c r="Y7" s="81">
        <f>G7+M7+S7</f>
        <v>20961</v>
      </c>
      <c r="Z7" s="80"/>
      <c r="AA7" s="80">
        <v>698</v>
      </c>
      <c r="AB7" s="80"/>
      <c r="AC7" s="71">
        <f t="shared" si="0"/>
        <v>2013</v>
      </c>
    </row>
    <row r="8" spans="1:31" ht="27" customHeight="1">
      <c r="B8" s="112" t="s">
        <v>15</v>
      </c>
      <c r="C8" s="112"/>
      <c r="D8" s="112"/>
      <c r="E8" s="112"/>
      <c r="F8" s="76"/>
      <c r="G8" s="11">
        <v>3110</v>
      </c>
      <c r="H8" s="10">
        <v>0</v>
      </c>
      <c r="I8" s="11">
        <v>562</v>
      </c>
      <c r="J8" s="11">
        <v>0</v>
      </c>
      <c r="K8" s="11">
        <v>562</v>
      </c>
      <c r="L8" s="82">
        <v>0</v>
      </c>
      <c r="M8" s="53">
        <v>4393</v>
      </c>
      <c r="N8" s="10">
        <v>0</v>
      </c>
      <c r="O8" s="10">
        <v>669</v>
      </c>
      <c r="P8" s="10">
        <v>0</v>
      </c>
      <c r="Q8" s="10">
        <v>669</v>
      </c>
      <c r="R8" s="82">
        <v>0</v>
      </c>
      <c r="S8" s="11">
        <v>511</v>
      </c>
      <c r="T8" s="10">
        <v>0</v>
      </c>
      <c r="U8" s="10">
        <v>70</v>
      </c>
      <c r="V8" s="10">
        <v>0</v>
      </c>
      <c r="W8" s="10">
        <v>70</v>
      </c>
      <c r="X8" s="80"/>
      <c r="Y8" s="81">
        <f>G8+M8+S8</f>
        <v>8014</v>
      </c>
      <c r="Z8" s="80"/>
      <c r="AA8" s="80">
        <v>1301</v>
      </c>
      <c r="AB8" s="80"/>
      <c r="AC8" s="71">
        <f t="shared" si="0"/>
        <v>1301</v>
      </c>
    </row>
    <row r="9" spans="1:31" ht="27" customHeight="1">
      <c r="B9" s="112" t="s">
        <v>19</v>
      </c>
      <c r="C9" s="112"/>
      <c r="D9" s="112"/>
      <c r="E9" s="112"/>
      <c r="F9" s="76"/>
      <c r="G9" s="83">
        <v>0</v>
      </c>
      <c r="H9" s="10">
        <v>0</v>
      </c>
      <c r="I9" s="84">
        <v>0</v>
      </c>
      <c r="J9" s="10">
        <v>0</v>
      </c>
      <c r="K9" s="84">
        <v>0</v>
      </c>
      <c r="L9" s="82">
        <v>0</v>
      </c>
      <c r="M9" s="83">
        <v>0</v>
      </c>
      <c r="N9" s="10">
        <v>0</v>
      </c>
      <c r="O9" s="84">
        <v>0</v>
      </c>
      <c r="P9" s="10">
        <v>0</v>
      </c>
      <c r="Q9" s="84">
        <v>0</v>
      </c>
      <c r="R9" s="82">
        <v>0</v>
      </c>
      <c r="S9" s="83">
        <v>0</v>
      </c>
      <c r="T9" s="10">
        <v>0</v>
      </c>
      <c r="U9" s="84">
        <v>0</v>
      </c>
      <c r="V9" s="10">
        <v>0</v>
      </c>
      <c r="W9" s="84">
        <v>0</v>
      </c>
      <c r="X9" s="80"/>
      <c r="Y9" s="83" t="s">
        <v>26</v>
      </c>
      <c r="Z9" s="80"/>
      <c r="AA9" s="84">
        <v>0</v>
      </c>
      <c r="AB9" s="80"/>
      <c r="AC9" s="85" t="s">
        <v>26</v>
      </c>
    </row>
    <row r="10" spans="1:31" ht="27" customHeight="1">
      <c r="B10" s="112" t="s">
        <v>27</v>
      </c>
      <c r="C10" s="112"/>
      <c r="D10" s="112"/>
      <c r="E10" s="112"/>
      <c r="F10" s="76"/>
      <c r="G10" s="83">
        <v>0</v>
      </c>
      <c r="H10" s="10">
        <v>0</v>
      </c>
      <c r="I10" s="84">
        <v>0</v>
      </c>
      <c r="J10" s="86">
        <v>0</v>
      </c>
      <c r="K10" s="84">
        <v>0</v>
      </c>
      <c r="L10" s="87">
        <v>0</v>
      </c>
      <c r="M10" s="83">
        <v>0</v>
      </c>
      <c r="N10" s="10">
        <v>0</v>
      </c>
      <c r="O10" s="84">
        <v>0</v>
      </c>
      <c r="P10" s="86">
        <v>0</v>
      </c>
      <c r="Q10" s="84">
        <v>0</v>
      </c>
      <c r="R10" s="82">
        <v>0</v>
      </c>
      <c r="S10" s="83">
        <v>0</v>
      </c>
      <c r="T10" s="10">
        <v>0</v>
      </c>
      <c r="U10" s="84">
        <v>0</v>
      </c>
      <c r="V10" s="86">
        <v>0</v>
      </c>
      <c r="W10" s="84">
        <v>0</v>
      </c>
      <c r="X10" s="88"/>
      <c r="Y10" s="83">
        <f>G10+M10+S10</f>
        <v>0</v>
      </c>
      <c r="Z10" s="84"/>
      <c r="AA10" s="84">
        <v>0</v>
      </c>
      <c r="AB10" s="84"/>
      <c r="AC10" s="84">
        <f t="shared" si="0"/>
        <v>0</v>
      </c>
    </row>
    <row r="11" spans="1:31" ht="27" customHeight="1">
      <c r="B11" s="112" t="s">
        <v>13</v>
      </c>
      <c r="C11" s="112"/>
      <c r="D11" s="112"/>
      <c r="E11" s="112"/>
      <c r="F11" s="76"/>
      <c r="G11" s="83">
        <v>0</v>
      </c>
      <c r="H11" s="10">
        <v>0</v>
      </c>
      <c r="I11" s="84">
        <v>0</v>
      </c>
      <c r="J11" s="86">
        <v>0</v>
      </c>
      <c r="K11" s="84">
        <v>0</v>
      </c>
      <c r="L11" s="87">
        <v>0</v>
      </c>
      <c r="M11" s="83">
        <v>0</v>
      </c>
      <c r="N11" s="10">
        <v>0</v>
      </c>
      <c r="O11" s="84">
        <v>0</v>
      </c>
      <c r="P11" s="86">
        <v>0</v>
      </c>
      <c r="Q11" s="84">
        <v>0</v>
      </c>
      <c r="R11" s="87">
        <v>0</v>
      </c>
      <c r="S11" s="83">
        <v>0</v>
      </c>
      <c r="T11" s="10">
        <v>0</v>
      </c>
      <c r="U11" s="84">
        <v>0</v>
      </c>
      <c r="V11" s="86">
        <v>0</v>
      </c>
      <c r="W11" s="84">
        <v>0</v>
      </c>
      <c r="X11" s="80"/>
      <c r="Y11" s="83">
        <f>G11+M11+S11</f>
        <v>0</v>
      </c>
      <c r="Z11" s="84"/>
      <c r="AA11" s="84">
        <v>0</v>
      </c>
      <c r="AB11" s="84"/>
      <c r="AC11" s="84">
        <f t="shared" si="0"/>
        <v>0</v>
      </c>
    </row>
    <row r="12" spans="1:31" ht="27" customHeight="1">
      <c r="B12" s="112" t="s">
        <v>28</v>
      </c>
      <c r="C12" s="112"/>
      <c r="D12" s="112"/>
      <c r="E12" s="112"/>
      <c r="F12" s="76"/>
      <c r="G12" s="83">
        <v>0</v>
      </c>
      <c r="H12" s="10">
        <v>0</v>
      </c>
      <c r="I12" s="84">
        <v>0</v>
      </c>
      <c r="J12" s="86">
        <v>0</v>
      </c>
      <c r="K12" s="84">
        <v>0</v>
      </c>
      <c r="L12" s="87">
        <v>0</v>
      </c>
      <c r="M12" s="83">
        <v>0</v>
      </c>
      <c r="N12" s="10">
        <v>0</v>
      </c>
      <c r="O12" s="84">
        <v>0</v>
      </c>
      <c r="P12" s="86">
        <v>0</v>
      </c>
      <c r="Q12" s="84">
        <v>0</v>
      </c>
      <c r="R12" s="87">
        <v>0</v>
      </c>
      <c r="S12" s="83">
        <v>0</v>
      </c>
      <c r="T12" s="10">
        <v>0</v>
      </c>
      <c r="U12" s="84">
        <v>0</v>
      </c>
      <c r="V12" s="86">
        <v>0</v>
      </c>
      <c r="W12" s="84">
        <v>0</v>
      </c>
      <c r="X12" s="84"/>
      <c r="Y12" s="83">
        <f>G12+M12+S12</f>
        <v>0</v>
      </c>
      <c r="Z12" s="84"/>
      <c r="AA12" s="84">
        <v>0</v>
      </c>
      <c r="AB12" s="80"/>
      <c r="AC12" s="84">
        <f>K12+Q12+W12</f>
        <v>0</v>
      </c>
    </row>
    <row r="13" spans="1:31" ht="27" customHeight="1">
      <c r="B13" s="112" t="s">
        <v>11</v>
      </c>
      <c r="C13" s="112"/>
      <c r="D13" s="112"/>
      <c r="E13" s="112"/>
      <c r="F13" s="76"/>
      <c r="G13" s="11">
        <v>1249</v>
      </c>
      <c r="H13" s="10">
        <v>0</v>
      </c>
      <c r="I13" s="11">
        <v>251</v>
      </c>
      <c r="J13" s="11">
        <v>0</v>
      </c>
      <c r="K13" s="11">
        <v>583</v>
      </c>
      <c r="L13" s="82">
        <v>0</v>
      </c>
      <c r="M13" s="53">
        <v>2681</v>
      </c>
      <c r="N13" s="10">
        <v>0</v>
      </c>
      <c r="O13" s="10">
        <v>361</v>
      </c>
      <c r="P13" s="10">
        <v>0</v>
      </c>
      <c r="Q13" s="10">
        <v>1073</v>
      </c>
      <c r="R13" s="82">
        <v>0</v>
      </c>
      <c r="S13" s="11">
        <v>665</v>
      </c>
      <c r="T13" s="10">
        <v>0</v>
      </c>
      <c r="U13" s="10">
        <v>100</v>
      </c>
      <c r="V13" s="10">
        <v>0</v>
      </c>
      <c r="W13" s="10">
        <v>266</v>
      </c>
      <c r="X13" s="80"/>
      <c r="Y13" s="81">
        <f>G13+M13+S13</f>
        <v>4595</v>
      </c>
      <c r="Z13" s="80"/>
      <c r="AA13" s="80">
        <v>669</v>
      </c>
      <c r="AB13" s="80"/>
      <c r="AC13" s="71">
        <f>K13+Q13+W13</f>
        <v>1922</v>
      </c>
    </row>
    <row r="14" spans="1:31" s="15" customFormat="1" ht="27" customHeight="1" thickBot="1">
      <c r="A14" s="38"/>
      <c r="B14" s="115" t="s">
        <v>0</v>
      </c>
      <c r="C14" s="115"/>
      <c r="D14" s="115"/>
      <c r="E14" s="115"/>
      <c r="F14" s="77"/>
      <c r="G14" s="56">
        <f>SUM(G5:G13)</f>
        <v>36761</v>
      </c>
      <c r="H14" s="56"/>
      <c r="I14" s="56">
        <f>SUM(I5:I13)</f>
        <v>1941</v>
      </c>
      <c r="J14" s="56"/>
      <c r="K14" s="56">
        <f>SUM(K5:K13)</f>
        <v>3667</v>
      </c>
      <c r="L14" s="56"/>
      <c r="M14" s="55">
        <f>SUM(M5:M13)</f>
        <v>140518</v>
      </c>
      <c r="N14" s="56"/>
      <c r="O14" s="56">
        <f>SUM(O5:O13)</f>
        <v>3807</v>
      </c>
      <c r="P14" s="56"/>
      <c r="Q14" s="56">
        <f>SUM(Q5:Q13)</f>
        <v>9192</v>
      </c>
      <c r="R14" s="56"/>
      <c r="S14" s="55">
        <f>SUM(S5:S13)</f>
        <v>19002</v>
      </c>
      <c r="T14" s="56"/>
      <c r="U14" s="56">
        <f>SUM(U5:U13)</f>
        <v>538</v>
      </c>
      <c r="V14" s="56"/>
      <c r="W14" s="56">
        <f>SUM(W5:W13)</f>
        <v>1257</v>
      </c>
      <c r="X14" s="56"/>
      <c r="Y14" s="55">
        <f>SUM(Y5:Y13)</f>
        <v>196281</v>
      </c>
      <c r="Z14" s="56"/>
      <c r="AA14" s="56">
        <f>SUM(AA5:AA13)</f>
        <v>5944</v>
      </c>
      <c r="AB14" s="56"/>
      <c r="AC14" s="56">
        <f>SUM(AC5:AC13)</f>
        <v>14116</v>
      </c>
      <c r="AD14" s="38"/>
    </row>
    <row r="15" spans="1:31" s="15" customFormat="1" ht="11.25">
      <c r="A15" s="12"/>
      <c r="B15" s="3" t="s">
        <v>82</v>
      </c>
      <c r="C15" s="13"/>
      <c r="D15" s="13"/>
      <c r="E15" s="13"/>
      <c r="F15" s="14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2"/>
    </row>
    <row r="16" spans="1:31" ht="11.25">
      <c r="B16" s="3" t="s">
        <v>83</v>
      </c>
      <c r="Y16" s="1"/>
    </row>
    <row r="17" spans="1:30" ht="11.25">
      <c r="Y17" s="1"/>
    </row>
    <row r="18" spans="1:30" ht="27" customHeight="1" thickBot="1">
      <c r="B18" s="20" t="s">
        <v>29</v>
      </c>
      <c r="AC18" s="21" t="s">
        <v>24</v>
      </c>
    </row>
    <row r="19" spans="1:30" ht="27" customHeight="1">
      <c r="A19" s="22"/>
      <c r="B19" s="22"/>
      <c r="C19" s="22"/>
      <c r="D19" s="22"/>
      <c r="E19" s="22"/>
      <c r="F19" s="22"/>
      <c r="G19" s="108" t="s">
        <v>71</v>
      </c>
      <c r="H19" s="109"/>
      <c r="I19" s="109"/>
      <c r="J19" s="109"/>
      <c r="K19" s="109"/>
      <c r="L19" s="113"/>
      <c r="M19" s="116" t="s">
        <v>67</v>
      </c>
      <c r="N19" s="117"/>
      <c r="O19" s="117"/>
      <c r="P19" s="74"/>
      <c r="Q19" s="74" t="s">
        <v>68</v>
      </c>
      <c r="R19" s="78"/>
      <c r="S19" s="108" t="s">
        <v>6</v>
      </c>
      <c r="T19" s="109"/>
      <c r="U19" s="109"/>
      <c r="V19" s="109"/>
      <c r="W19" s="109"/>
      <c r="X19" s="113"/>
      <c r="Y19" s="108" t="s">
        <v>7</v>
      </c>
      <c r="Z19" s="109"/>
      <c r="AA19" s="109"/>
      <c r="AB19" s="109"/>
      <c r="AC19" s="109"/>
      <c r="AD19" s="109"/>
    </row>
    <row r="20" spans="1:30" ht="27" customHeight="1">
      <c r="A20" s="26"/>
      <c r="B20" s="26"/>
      <c r="C20" s="26"/>
      <c r="D20" s="26"/>
      <c r="E20" s="26"/>
      <c r="F20" s="26"/>
      <c r="G20" s="105" t="s">
        <v>4</v>
      </c>
      <c r="H20" s="106"/>
      <c r="I20" s="105" t="s">
        <v>2</v>
      </c>
      <c r="J20" s="106"/>
      <c r="K20" s="105" t="s">
        <v>1</v>
      </c>
      <c r="L20" s="118"/>
      <c r="M20" s="105" t="s">
        <v>4</v>
      </c>
      <c r="N20" s="106"/>
      <c r="O20" s="105" t="s">
        <v>2</v>
      </c>
      <c r="P20" s="118"/>
      <c r="Q20" s="118" t="s">
        <v>1</v>
      </c>
      <c r="R20" s="106"/>
      <c r="S20" s="105" t="s">
        <v>4</v>
      </c>
      <c r="T20" s="106"/>
      <c r="U20" s="105" t="s">
        <v>2</v>
      </c>
      <c r="V20" s="106"/>
      <c r="W20" s="105" t="s">
        <v>1</v>
      </c>
      <c r="X20" s="106"/>
      <c r="Y20" s="105" t="s">
        <v>4</v>
      </c>
      <c r="Z20" s="118"/>
      <c r="AA20" s="105" t="s">
        <v>2</v>
      </c>
      <c r="AB20" s="106"/>
      <c r="AC20" s="105" t="s">
        <v>1</v>
      </c>
      <c r="AD20" s="118"/>
    </row>
    <row r="21" spans="1:30" ht="24.75" customHeight="1">
      <c r="B21" s="119" t="s">
        <v>84</v>
      </c>
      <c r="C21" s="119"/>
      <c r="D21" s="119"/>
      <c r="E21" s="119"/>
      <c r="F21" s="8"/>
      <c r="G21" s="53">
        <v>34709</v>
      </c>
      <c r="H21" s="10"/>
      <c r="I21" s="11">
        <v>2363</v>
      </c>
      <c r="J21" s="11"/>
      <c r="K21" s="10">
        <v>4083</v>
      </c>
      <c r="L21" s="10"/>
      <c r="M21" s="53">
        <v>67464</v>
      </c>
      <c r="N21" s="10"/>
      <c r="O21" s="11">
        <v>2602</v>
      </c>
      <c r="P21" s="11"/>
      <c r="Q21" s="10">
        <v>5408</v>
      </c>
      <c r="R21" s="10"/>
      <c r="S21" s="53">
        <v>154669</v>
      </c>
      <c r="T21" s="10"/>
      <c r="U21" s="10">
        <v>2004</v>
      </c>
      <c r="V21" s="10"/>
      <c r="W21" s="10">
        <v>5760</v>
      </c>
      <c r="X21" s="10"/>
      <c r="Y21" s="81">
        <f>G21+M21+S21</f>
        <v>256842</v>
      </c>
      <c r="Z21" s="10"/>
      <c r="AA21" s="11">
        <v>6745</v>
      </c>
      <c r="AB21" s="11"/>
      <c r="AC21" s="71">
        <f>K21+Q21+W21</f>
        <v>15251</v>
      </c>
    </row>
    <row r="22" spans="1:30" ht="24.75" customHeight="1">
      <c r="B22" s="119" t="s">
        <v>85</v>
      </c>
      <c r="C22" s="119"/>
      <c r="D22" s="119"/>
      <c r="E22" s="119"/>
      <c r="F22" s="8"/>
      <c r="G22" s="53">
        <v>43375.300999999999</v>
      </c>
      <c r="H22" s="10"/>
      <c r="I22" s="10">
        <v>2356</v>
      </c>
      <c r="J22" s="10"/>
      <c r="K22" s="10">
        <v>4191</v>
      </c>
      <c r="L22" s="10"/>
      <c r="M22" s="53">
        <v>73449.898000000001</v>
      </c>
      <c r="N22" s="10"/>
      <c r="O22" s="10">
        <v>2785</v>
      </c>
      <c r="P22" s="10"/>
      <c r="Q22" s="10">
        <v>6211</v>
      </c>
      <c r="R22" s="10"/>
      <c r="S22" s="53">
        <v>182562.785</v>
      </c>
      <c r="T22" s="10"/>
      <c r="U22" s="10">
        <v>2998</v>
      </c>
      <c r="V22" s="10"/>
      <c r="W22" s="10">
        <v>7949</v>
      </c>
      <c r="X22" s="10"/>
      <c r="Y22" s="81">
        <f>G22+M22+S22</f>
        <v>299387.984</v>
      </c>
      <c r="Z22" s="10"/>
      <c r="AA22" s="10">
        <v>7848</v>
      </c>
      <c r="AB22" s="11"/>
      <c r="AC22" s="71">
        <f>K22+Q22+W22</f>
        <v>18351</v>
      </c>
    </row>
    <row r="23" spans="1:30" ht="24.75" customHeight="1">
      <c r="B23" s="119" t="s">
        <v>86</v>
      </c>
      <c r="C23" s="119"/>
      <c r="D23" s="119"/>
      <c r="E23" s="119"/>
      <c r="F23" s="4"/>
      <c r="G23" s="53">
        <v>32674</v>
      </c>
      <c r="H23" s="10"/>
      <c r="I23" s="10">
        <v>2104</v>
      </c>
      <c r="J23" s="10"/>
      <c r="K23" s="10">
        <v>3653</v>
      </c>
      <c r="L23" s="10"/>
      <c r="M23" s="53">
        <v>126211</v>
      </c>
      <c r="N23" s="10"/>
      <c r="O23" s="10">
        <v>3875</v>
      </c>
      <c r="P23" s="10"/>
      <c r="Q23" s="10">
        <v>8485</v>
      </c>
      <c r="R23" s="10"/>
      <c r="S23" s="53">
        <v>47425</v>
      </c>
      <c r="T23" s="10"/>
      <c r="U23" s="10">
        <v>1190</v>
      </c>
      <c r="V23" s="10"/>
      <c r="W23" s="10">
        <v>3369</v>
      </c>
      <c r="X23" s="10"/>
      <c r="Y23" s="81">
        <f>G23+M23+S23</f>
        <v>206310</v>
      </c>
      <c r="Z23" s="10"/>
      <c r="AA23" s="10">
        <v>6832</v>
      </c>
      <c r="AB23" s="10"/>
      <c r="AC23" s="71">
        <f>K23+Q23+W23</f>
        <v>15507</v>
      </c>
    </row>
    <row r="24" spans="1:30" ht="24.75" customHeight="1">
      <c r="B24" s="112" t="s">
        <v>87</v>
      </c>
      <c r="C24" s="112"/>
      <c r="D24" s="112"/>
      <c r="E24" s="112"/>
      <c r="F24" s="4"/>
      <c r="G24" s="53">
        <v>32064</v>
      </c>
      <c r="H24" s="10"/>
      <c r="I24" s="10">
        <v>1812</v>
      </c>
      <c r="J24" s="10"/>
      <c r="K24" s="10">
        <v>3327</v>
      </c>
      <c r="L24" s="10"/>
      <c r="M24" s="53">
        <v>121109</v>
      </c>
      <c r="N24" s="10"/>
      <c r="O24" s="10">
        <v>2942</v>
      </c>
      <c r="P24" s="10"/>
      <c r="Q24" s="10">
        <v>6656</v>
      </c>
      <c r="R24" s="10"/>
      <c r="S24" s="53">
        <v>31403</v>
      </c>
      <c r="T24" s="10"/>
      <c r="U24" s="10">
        <v>710</v>
      </c>
      <c r="V24" s="10"/>
      <c r="W24" s="10">
        <v>1868</v>
      </c>
      <c r="X24" s="10"/>
      <c r="Y24" s="81">
        <f>G24+M24+S24</f>
        <v>184576</v>
      </c>
      <c r="Z24" s="10"/>
      <c r="AA24" s="10">
        <v>5289</v>
      </c>
      <c r="AB24" s="10"/>
      <c r="AC24" s="71">
        <f>K24+Q24+W24</f>
        <v>11851</v>
      </c>
      <c r="AD24" s="5"/>
    </row>
    <row r="25" spans="1:30" ht="24.75" customHeight="1" thickBot="1">
      <c r="A25" s="7"/>
      <c r="B25" s="120" t="s">
        <v>88</v>
      </c>
      <c r="C25" s="120"/>
      <c r="D25" s="120"/>
      <c r="E25" s="120"/>
      <c r="F25" s="9"/>
      <c r="G25" s="90">
        <f>G14</f>
        <v>36761</v>
      </c>
      <c r="H25" s="91"/>
      <c r="I25" s="91">
        <f>I14</f>
        <v>1941</v>
      </c>
      <c r="J25" s="91"/>
      <c r="K25" s="91">
        <f>K14</f>
        <v>3667</v>
      </c>
      <c r="L25" s="91"/>
      <c r="M25" s="90">
        <f>M14</f>
        <v>140518</v>
      </c>
      <c r="N25" s="91"/>
      <c r="O25" s="91">
        <f>O14</f>
        <v>3807</v>
      </c>
      <c r="P25" s="91"/>
      <c r="Q25" s="91">
        <f>Q14</f>
        <v>9192</v>
      </c>
      <c r="R25" s="91"/>
      <c r="S25" s="90">
        <f>S14</f>
        <v>19002</v>
      </c>
      <c r="T25" s="91"/>
      <c r="U25" s="91">
        <f>U14</f>
        <v>538</v>
      </c>
      <c r="V25" s="91"/>
      <c r="W25" s="91">
        <f>W14</f>
        <v>1257</v>
      </c>
      <c r="X25" s="91"/>
      <c r="Y25" s="90">
        <f>Y14</f>
        <v>196281</v>
      </c>
      <c r="Z25" s="91"/>
      <c r="AA25" s="91">
        <f>AA14</f>
        <v>5944</v>
      </c>
      <c r="AB25" s="91"/>
      <c r="AC25" s="91">
        <f>AC14</f>
        <v>14116</v>
      </c>
      <c r="AD25" s="7"/>
    </row>
    <row r="26" spans="1:30" ht="13.5" customHeight="1">
      <c r="B26" s="3" t="s">
        <v>82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0" ht="11.25">
      <c r="B27" s="3" t="s">
        <v>83</v>
      </c>
      <c r="G27" s="1"/>
      <c r="H27" s="1"/>
    </row>
  </sheetData>
  <mergeCells count="47">
    <mergeCell ref="B11:E11"/>
    <mergeCell ref="B12:E12"/>
    <mergeCell ref="B13:E13"/>
    <mergeCell ref="B14:E14"/>
    <mergeCell ref="B5:E5"/>
    <mergeCell ref="B6:E6"/>
    <mergeCell ref="B7:E7"/>
    <mergeCell ref="B8:E8"/>
    <mergeCell ref="B9:E9"/>
    <mergeCell ref="B10:E10"/>
    <mergeCell ref="B21:E21"/>
    <mergeCell ref="B22:E22"/>
    <mergeCell ref="B23:E23"/>
    <mergeCell ref="B24:E24"/>
    <mergeCell ref="B25:E25"/>
    <mergeCell ref="AA4:AB4"/>
    <mergeCell ref="Y19:AD19"/>
    <mergeCell ref="G20:H20"/>
    <mergeCell ref="I20:J20"/>
    <mergeCell ref="K20:L20"/>
    <mergeCell ref="M20:N20"/>
    <mergeCell ref="O20:P20"/>
    <mergeCell ref="Q20:R20"/>
    <mergeCell ref="S20:T20"/>
    <mergeCell ref="U20:V20"/>
    <mergeCell ref="G19:L19"/>
    <mergeCell ref="Y20:Z20"/>
    <mergeCell ref="AA20:AB20"/>
    <mergeCell ref="AC20:AD20"/>
    <mergeCell ref="W20:X20"/>
    <mergeCell ref="S19:X19"/>
    <mergeCell ref="M3:O3"/>
    <mergeCell ref="M19:O19"/>
    <mergeCell ref="AC4:AD4"/>
    <mergeCell ref="G3:L3"/>
    <mergeCell ref="S3:X3"/>
    <mergeCell ref="Y3:AD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99" firstPageNumber="112" fitToWidth="2" orientation="portrait" blackAndWhite="1" cellComments="asDisplayed" r:id="rId1"/>
  <headerFooter scaleWithDoc="0">
    <oddFooter>&amp;C&amp;"游明朝,標準"&amp;10&amp;P</oddFooter>
  </headerFooter>
  <colBreaks count="1" manualBreakCount="1">
    <brk id="16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view="pageBreakPreview" zoomScale="80" zoomScaleNormal="100" zoomScaleSheetLayoutView="80" workbookViewId="0">
      <selection activeCell="L14" sqref="L14"/>
    </sheetView>
  </sheetViews>
  <sheetFormatPr defaultRowHeight="27" customHeight="1"/>
  <cols>
    <col min="1" max="1" width="0.875" style="3" customWidth="1"/>
    <col min="2" max="2" width="2.625" style="3" customWidth="1"/>
    <col min="3" max="3" width="0.875" style="3" customWidth="1"/>
    <col min="4" max="4" width="11.125" style="3" customWidth="1"/>
    <col min="5" max="5" width="0.875" style="3" customWidth="1"/>
    <col min="6" max="6" width="12.625" style="3" customWidth="1"/>
    <col min="7" max="7" width="10.125" style="3" customWidth="1"/>
    <col min="8" max="8" width="12.625" style="3" customWidth="1"/>
    <col min="9" max="9" width="10.125" style="3" customWidth="1"/>
    <col min="10" max="10" width="12.625" style="3" customWidth="1"/>
    <col min="11" max="11" width="10.125" style="3" customWidth="1"/>
    <col min="12" max="12" width="11.875" style="3" customWidth="1"/>
    <col min="13" max="13" width="10.125" style="3" customWidth="1"/>
    <col min="14" max="14" width="11.875" style="3" customWidth="1"/>
    <col min="15" max="15" width="10.125" style="3" customWidth="1"/>
    <col min="16" max="16" width="11.875" style="3" customWidth="1"/>
    <col min="17" max="17" width="10.125" style="3" customWidth="1"/>
    <col min="18" max="18" width="11.875" style="3" customWidth="1"/>
    <col min="19" max="19" width="10.125" style="3" customWidth="1"/>
    <col min="20" max="16384" width="9" style="3"/>
  </cols>
  <sheetData>
    <row r="1" spans="1:21" ht="23.25" customHeight="1">
      <c r="B1" s="20" t="s">
        <v>89</v>
      </c>
      <c r="C1" s="19"/>
    </row>
    <row r="2" spans="1:21" ht="27" customHeight="1" thickBot="1">
      <c r="B2" s="20" t="s">
        <v>66</v>
      </c>
      <c r="C2" s="20"/>
      <c r="K2" s="5"/>
      <c r="S2" s="21" t="s">
        <v>30</v>
      </c>
    </row>
    <row r="3" spans="1:21" ht="39.75" customHeight="1">
      <c r="A3" s="22"/>
      <c r="B3" s="22"/>
      <c r="C3" s="22"/>
      <c r="D3" s="22"/>
      <c r="E3" s="58"/>
      <c r="F3" s="108" t="s">
        <v>77</v>
      </c>
      <c r="G3" s="113"/>
      <c r="H3" s="108" t="s">
        <v>31</v>
      </c>
      <c r="I3" s="113"/>
      <c r="J3" s="108" t="s">
        <v>46</v>
      </c>
      <c r="K3" s="109"/>
      <c r="L3" s="109" t="s">
        <v>78</v>
      </c>
      <c r="M3" s="113"/>
      <c r="N3" s="108" t="s">
        <v>79</v>
      </c>
      <c r="O3" s="113"/>
      <c r="P3" s="108" t="s">
        <v>80</v>
      </c>
      <c r="Q3" s="113"/>
      <c r="R3" s="108" t="s">
        <v>0</v>
      </c>
      <c r="S3" s="109"/>
    </row>
    <row r="4" spans="1:21" ht="39.75" customHeight="1">
      <c r="A4" s="26"/>
      <c r="B4" s="26"/>
      <c r="C4" s="26"/>
      <c r="D4" s="26"/>
      <c r="E4" s="59"/>
      <c r="F4" s="60" t="s">
        <v>4</v>
      </c>
      <c r="G4" s="60" t="s">
        <v>1</v>
      </c>
      <c r="H4" s="61" t="s">
        <v>4</v>
      </c>
      <c r="I4" s="61" t="s">
        <v>1</v>
      </c>
      <c r="J4" s="61" t="s">
        <v>4</v>
      </c>
      <c r="K4" s="29" t="s">
        <v>1</v>
      </c>
      <c r="L4" s="60" t="s">
        <v>4</v>
      </c>
      <c r="M4" s="60" t="s">
        <v>1</v>
      </c>
      <c r="N4" s="60" t="s">
        <v>4</v>
      </c>
      <c r="O4" s="60" t="s">
        <v>1</v>
      </c>
      <c r="P4" s="60" t="s">
        <v>4</v>
      </c>
      <c r="Q4" s="60" t="s">
        <v>1</v>
      </c>
      <c r="R4" s="60" t="s">
        <v>4</v>
      </c>
      <c r="S4" s="29" t="s">
        <v>1</v>
      </c>
    </row>
    <row r="5" spans="1:21" ht="39.75" customHeight="1">
      <c r="B5" s="114" t="s">
        <v>21</v>
      </c>
      <c r="C5" s="114"/>
      <c r="D5" s="114"/>
      <c r="E5" s="76"/>
      <c r="F5" s="11">
        <v>58890</v>
      </c>
      <c r="G5" s="79">
        <v>2807</v>
      </c>
      <c r="H5" s="53">
        <v>102784</v>
      </c>
      <c r="I5" s="82">
        <v>4446</v>
      </c>
      <c r="J5" s="53">
        <v>183823</v>
      </c>
      <c r="K5" s="49">
        <v>7777</v>
      </c>
      <c r="L5" s="10">
        <v>256484</v>
      </c>
      <c r="M5" s="79">
        <v>11338</v>
      </c>
      <c r="N5" s="11">
        <v>386838</v>
      </c>
      <c r="O5" s="79">
        <v>16219</v>
      </c>
      <c r="P5" s="11">
        <v>941810</v>
      </c>
      <c r="Q5" s="79">
        <v>36702</v>
      </c>
      <c r="R5" s="71">
        <f>F5+H5+J5+L5+N5+P5</f>
        <v>1930629</v>
      </c>
      <c r="S5" s="71">
        <f>G5+I5+K5+M5+O5+Q5</f>
        <v>79289</v>
      </c>
    </row>
    <row r="6" spans="1:21" ht="39.75" customHeight="1">
      <c r="B6" s="112" t="s">
        <v>14</v>
      </c>
      <c r="C6" s="112"/>
      <c r="D6" s="112"/>
      <c r="E6" s="76"/>
      <c r="F6" s="11">
        <v>3053</v>
      </c>
      <c r="G6" s="82">
        <v>60</v>
      </c>
      <c r="H6" s="53">
        <v>9118</v>
      </c>
      <c r="I6" s="82">
        <v>110</v>
      </c>
      <c r="J6" s="53">
        <v>11458</v>
      </c>
      <c r="K6" s="10">
        <v>151</v>
      </c>
      <c r="L6" s="10">
        <v>30810</v>
      </c>
      <c r="M6" s="82">
        <v>296</v>
      </c>
      <c r="N6" s="11">
        <v>20361</v>
      </c>
      <c r="O6" s="82">
        <v>339</v>
      </c>
      <c r="P6" s="11">
        <v>41828</v>
      </c>
      <c r="Q6" s="82">
        <v>566</v>
      </c>
      <c r="R6" s="71">
        <f>F6+H6+J6+L6+N6+P6</f>
        <v>116628</v>
      </c>
      <c r="S6" s="71">
        <f t="shared" ref="R6:S11" si="0">G6+I6+K6+M6+O6+Q6</f>
        <v>1522</v>
      </c>
    </row>
    <row r="7" spans="1:21" ht="39.75" customHeight="1">
      <c r="B7" s="112" t="s">
        <v>22</v>
      </c>
      <c r="C7" s="112"/>
      <c r="D7" s="112"/>
      <c r="E7" s="76"/>
      <c r="F7" s="11">
        <v>23951</v>
      </c>
      <c r="G7" s="82">
        <v>1953</v>
      </c>
      <c r="H7" s="53">
        <v>17289</v>
      </c>
      <c r="I7" s="82">
        <v>1368</v>
      </c>
      <c r="J7" s="53">
        <v>31113</v>
      </c>
      <c r="K7" s="10">
        <v>2174</v>
      </c>
      <c r="L7" s="10">
        <v>59921</v>
      </c>
      <c r="M7" s="82">
        <v>3334</v>
      </c>
      <c r="N7" s="11">
        <v>82544</v>
      </c>
      <c r="O7" s="82">
        <v>5323</v>
      </c>
      <c r="P7" s="11">
        <v>246352</v>
      </c>
      <c r="Q7" s="82">
        <v>11724</v>
      </c>
      <c r="R7" s="71">
        <f>F7+H7+J7+L7+N7+P7</f>
        <v>461170</v>
      </c>
      <c r="S7" s="71">
        <f t="shared" si="0"/>
        <v>25876</v>
      </c>
    </row>
    <row r="8" spans="1:21" ht="39.75" customHeight="1">
      <c r="B8" s="112" t="s">
        <v>15</v>
      </c>
      <c r="C8" s="112"/>
      <c r="D8" s="112"/>
      <c r="E8" s="76"/>
      <c r="F8" s="11">
        <v>1773</v>
      </c>
      <c r="G8" s="82">
        <v>330</v>
      </c>
      <c r="H8" s="53">
        <v>4358</v>
      </c>
      <c r="I8" s="82">
        <v>758</v>
      </c>
      <c r="J8" s="53">
        <v>7305</v>
      </c>
      <c r="K8" s="10">
        <v>1190</v>
      </c>
      <c r="L8" s="10">
        <v>8714</v>
      </c>
      <c r="M8" s="82">
        <v>1423</v>
      </c>
      <c r="N8" s="11">
        <v>11705</v>
      </c>
      <c r="O8" s="82">
        <v>1929</v>
      </c>
      <c r="P8" s="11">
        <v>24184</v>
      </c>
      <c r="Q8" s="82">
        <v>3727</v>
      </c>
      <c r="R8" s="71">
        <f>F8+H8+J8+L8+N8+P8</f>
        <v>58039</v>
      </c>
      <c r="S8" s="71">
        <f t="shared" si="0"/>
        <v>9357</v>
      </c>
    </row>
    <row r="9" spans="1:21" ht="39.75" customHeight="1">
      <c r="B9" s="112" t="s">
        <v>16</v>
      </c>
      <c r="C9" s="112"/>
      <c r="D9" s="112"/>
      <c r="E9" s="76"/>
      <c r="F9" s="65">
        <v>0</v>
      </c>
      <c r="G9" s="82">
        <v>0</v>
      </c>
      <c r="H9" s="53">
        <v>0</v>
      </c>
      <c r="I9" s="82">
        <v>0</v>
      </c>
      <c r="J9" s="53">
        <v>0</v>
      </c>
      <c r="K9" s="10">
        <v>0</v>
      </c>
      <c r="L9" s="10">
        <v>0</v>
      </c>
      <c r="M9" s="82">
        <v>0</v>
      </c>
      <c r="N9" s="11">
        <v>0</v>
      </c>
      <c r="O9" s="82">
        <v>0</v>
      </c>
      <c r="P9" s="11">
        <v>0</v>
      </c>
      <c r="Q9" s="82">
        <v>0</v>
      </c>
      <c r="R9" s="71">
        <f>F9+H9+J9+L9+N9+P9</f>
        <v>0</v>
      </c>
      <c r="S9" s="71">
        <f t="shared" si="0"/>
        <v>0</v>
      </c>
    </row>
    <row r="10" spans="1:21" ht="39.75" customHeight="1">
      <c r="B10" s="112" t="s">
        <v>8</v>
      </c>
      <c r="C10" s="112"/>
      <c r="D10" s="112"/>
      <c r="E10" s="76"/>
      <c r="F10" s="65">
        <v>0</v>
      </c>
      <c r="G10" s="82">
        <v>0</v>
      </c>
      <c r="H10" s="53">
        <v>0</v>
      </c>
      <c r="I10" s="82">
        <v>0</v>
      </c>
      <c r="J10" s="53">
        <v>344</v>
      </c>
      <c r="K10" s="10">
        <v>1</v>
      </c>
      <c r="L10" s="10">
        <v>163</v>
      </c>
      <c r="M10" s="82">
        <v>1</v>
      </c>
      <c r="N10" s="11">
        <v>19283</v>
      </c>
      <c r="O10" s="82">
        <v>12</v>
      </c>
      <c r="P10" s="11">
        <v>21424</v>
      </c>
      <c r="Q10" s="82">
        <v>11</v>
      </c>
      <c r="R10" s="71">
        <f t="shared" si="0"/>
        <v>41214</v>
      </c>
      <c r="S10" s="71">
        <f t="shared" si="0"/>
        <v>25</v>
      </c>
    </row>
    <row r="11" spans="1:21" ht="39.75" customHeight="1">
      <c r="B11" s="112" t="s">
        <v>11</v>
      </c>
      <c r="C11" s="112"/>
      <c r="D11" s="112"/>
      <c r="E11" s="76"/>
      <c r="F11" s="11">
        <v>5596</v>
      </c>
      <c r="G11" s="82">
        <v>1911</v>
      </c>
      <c r="H11" s="53">
        <v>3946</v>
      </c>
      <c r="I11" s="82">
        <v>1331</v>
      </c>
      <c r="J11" s="53">
        <v>6908</v>
      </c>
      <c r="K11" s="10">
        <v>2097</v>
      </c>
      <c r="L11" s="10">
        <v>13257</v>
      </c>
      <c r="M11" s="82">
        <v>3183</v>
      </c>
      <c r="N11" s="11">
        <v>19298</v>
      </c>
      <c r="O11" s="82">
        <v>5176</v>
      </c>
      <c r="P11" s="11">
        <v>57047</v>
      </c>
      <c r="Q11" s="82">
        <v>11295</v>
      </c>
      <c r="R11" s="71">
        <f>F11+H11+J11+L11+N11+P11</f>
        <v>106052</v>
      </c>
      <c r="S11" s="71">
        <f t="shared" si="0"/>
        <v>24993</v>
      </c>
    </row>
    <row r="12" spans="1:21" ht="39.75" customHeight="1">
      <c r="B12" s="112" t="s">
        <v>17</v>
      </c>
      <c r="C12" s="112"/>
      <c r="D12" s="112"/>
      <c r="E12" s="76"/>
      <c r="F12" s="11">
        <v>0</v>
      </c>
      <c r="G12" s="82">
        <v>0</v>
      </c>
      <c r="H12" s="53">
        <v>0</v>
      </c>
      <c r="I12" s="82">
        <v>0</v>
      </c>
      <c r="J12" s="53">
        <v>0</v>
      </c>
      <c r="K12" s="10">
        <v>0</v>
      </c>
      <c r="L12" s="10">
        <v>27</v>
      </c>
      <c r="M12" s="82">
        <v>1</v>
      </c>
      <c r="N12" s="53">
        <v>0</v>
      </c>
      <c r="O12" s="10">
        <v>0</v>
      </c>
      <c r="P12" s="53">
        <v>0</v>
      </c>
      <c r="Q12" s="82">
        <v>0</v>
      </c>
      <c r="R12" s="71">
        <f>SUM(F12,H12,J12,L12,N12,P12)</f>
        <v>27</v>
      </c>
      <c r="S12" s="71">
        <f>SUM(G12,I12,K12,M12,O12,Q12)</f>
        <v>1</v>
      </c>
      <c r="T12" s="1" t="s">
        <v>18</v>
      </c>
      <c r="U12" s="92"/>
    </row>
    <row r="13" spans="1:21" s="15" customFormat="1" ht="39.75" customHeight="1" thickBot="1">
      <c r="A13" s="38"/>
      <c r="B13" s="115" t="s">
        <v>0</v>
      </c>
      <c r="C13" s="115"/>
      <c r="D13" s="115"/>
      <c r="E13" s="93"/>
      <c r="F13" s="55">
        <f t="shared" ref="F13:R13" si="1">SUM(F5:F12)</f>
        <v>93263</v>
      </c>
      <c r="G13" s="69">
        <f t="shared" si="1"/>
        <v>7061</v>
      </c>
      <c r="H13" s="55">
        <f t="shared" si="1"/>
        <v>137495</v>
      </c>
      <c r="I13" s="69">
        <f t="shared" si="1"/>
        <v>8013</v>
      </c>
      <c r="J13" s="55">
        <f t="shared" si="1"/>
        <v>240951</v>
      </c>
      <c r="K13" s="56">
        <f t="shared" si="1"/>
        <v>13390</v>
      </c>
      <c r="L13" s="56">
        <f t="shared" si="1"/>
        <v>369376</v>
      </c>
      <c r="M13" s="69">
        <f t="shared" si="1"/>
        <v>19576</v>
      </c>
      <c r="N13" s="56">
        <f t="shared" si="1"/>
        <v>540029</v>
      </c>
      <c r="O13" s="69">
        <f t="shared" si="1"/>
        <v>28998</v>
      </c>
      <c r="P13" s="56">
        <f t="shared" si="1"/>
        <v>1332645</v>
      </c>
      <c r="Q13" s="69">
        <f t="shared" si="1"/>
        <v>64025</v>
      </c>
      <c r="R13" s="56">
        <f t="shared" si="1"/>
        <v>2713759</v>
      </c>
      <c r="S13" s="56">
        <f t="shared" ref="S13" si="2">SUM(S5:S12)</f>
        <v>141063</v>
      </c>
    </row>
    <row r="14" spans="1:21" ht="51" customHeight="1">
      <c r="K14" s="5"/>
    </row>
    <row r="15" spans="1:21" ht="27" customHeight="1">
      <c r="K15" s="5"/>
    </row>
    <row r="16" spans="1:21" ht="27" customHeight="1">
      <c r="K16" s="5"/>
    </row>
    <row r="17" spans="11:11" ht="27" customHeight="1">
      <c r="K17" s="5"/>
    </row>
    <row r="18" spans="11:11" ht="27" customHeight="1">
      <c r="K18" s="5"/>
    </row>
    <row r="19" spans="11:11" ht="27" customHeight="1">
      <c r="K19" s="5"/>
    </row>
    <row r="20" spans="11:11" ht="27" customHeight="1">
      <c r="K20" s="5"/>
    </row>
    <row r="21" spans="11:11" ht="27" customHeight="1">
      <c r="K21" s="5"/>
    </row>
    <row r="22" spans="11:11" ht="27" customHeight="1">
      <c r="K22" s="5"/>
    </row>
    <row r="23" spans="11:11" ht="27" customHeight="1">
      <c r="K23" s="5"/>
    </row>
    <row r="24" spans="11:11" ht="27" customHeight="1">
      <c r="K24" s="5"/>
    </row>
    <row r="25" spans="11:11" ht="27" customHeight="1">
      <c r="K25" s="5"/>
    </row>
    <row r="26" spans="11:11" ht="27" customHeight="1">
      <c r="K26" s="5"/>
    </row>
    <row r="27" spans="11:11" ht="27" customHeight="1">
      <c r="K27" s="5"/>
    </row>
    <row r="28" spans="11:11" ht="27" customHeight="1">
      <c r="K28" s="5"/>
    </row>
    <row r="29" spans="11:11" ht="27" customHeight="1">
      <c r="K29" s="5"/>
    </row>
    <row r="30" spans="11:11" ht="27" customHeight="1">
      <c r="K30" s="5"/>
    </row>
    <row r="31" spans="11:11" ht="27" customHeight="1">
      <c r="K31" s="5"/>
    </row>
    <row r="32" spans="11:11" ht="27" customHeight="1">
      <c r="K32" s="5"/>
    </row>
    <row r="33" spans="11:11" ht="27" customHeight="1">
      <c r="K33" s="5"/>
    </row>
    <row r="34" spans="11:11" ht="27" customHeight="1">
      <c r="K34" s="5"/>
    </row>
    <row r="35" spans="11:11" ht="27" customHeight="1">
      <c r="K35" s="5"/>
    </row>
    <row r="36" spans="11:11" ht="27" customHeight="1">
      <c r="K36" s="5"/>
    </row>
    <row r="37" spans="11:11" ht="27" customHeight="1">
      <c r="K37" s="5"/>
    </row>
    <row r="38" spans="11:11" ht="27" customHeight="1">
      <c r="K38" s="5"/>
    </row>
    <row r="39" spans="11:11" ht="27" customHeight="1">
      <c r="K39" s="5"/>
    </row>
    <row r="40" spans="11:11" ht="27" customHeight="1">
      <c r="K40" s="5"/>
    </row>
    <row r="41" spans="11:11" ht="27" customHeight="1">
      <c r="K41" s="5"/>
    </row>
    <row r="42" spans="11:11" ht="27" customHeight="1">
      <c r="K42" s="5"/>
    </row>
    <row r="43" spans="11:11" ht="27" customHeight="1">
      <c r="K43" s="5"/>
    </row>
    <row r="44" spans="11:11" ht="27" customHeight="1">
      <c r="K44" s="5"/>
    </row>
    <row r="45" spans="11:11" ht="27" customHeight="1">
      <c r="K45" s="5"/>
    </row>
    <row r="46" spans="11:11" ht="27" customHeight="1">
      <c r="K46" s="5"/>
    </row>
    <row r="47" spans="11:11" ht="27" customHeight="1">
      <c r="K47" s="5"/>
    </row>
    <row r="48" spans="11:11" ht="27" customHeight="1">
      <c r="K48" s="5"/>
    </row>
    <row r="49" spans="11:11" ht="27" customHeight="1">
      <c r="K49" s="5"/>
    </row>
    <row r="50" spans="11:11" ht="27" customHeight="1">
      <c r="K50" s="5"/>
    </row>
    <row r="51" spans="11:11" ht="27" customHeight="1">
      <c r="K51" s="5"/>
    </row>
    <row r="52" spans="11:11" ht="27" customHeight="1">
      <c r="K52" s="5"/>
    </row>
    <row r="53" spans="11:11" ht="27" customHeight="1">
      <c r="K53" s="5"/>
    </row>
    <row r="54" spans="11:11" ht="27" customHeight="1">
      <c r="K54" s="5"/>
    </row>
    <row r="55" spans="11:11" ht="27" customHeight="1">
      <c r="K55" s="5"/>
    </row>
    <row r="56" spans="11:11" ht="27" customHeight="1">
      <c r="K56" s="5"/>
    </row>
    <row r="57" spans="11:11" ht="27" customHeight="1">
      <c r="K57" s="5"/>
    </row>
  </sheetData>
  <mergeCells count="16">
    <mergeCell ref="B10:D10"/>
    <mergeCell ref="B11:D11"/>
    <mergeCell ref="B12:D12"/>
    <mergeCell ref="B13:D13"/>
    <mergeCell ref="R3:S3"/>
    <mergeCell ref="B5:D5"/>
    <mergeCell ref="B6:D6"/>
    <mergeCell ref="B7:D7"/>
    <mergeCell ref="B8:D8"/>
    <mergeCell ref="B9:D9"/>
    <mergeCell ref="F3:G3"/>
    <mergeCell ref="H3:I3"/>
    <mergeCell ref="J3:K3"/>
    <mergeCell ref="L3:M3"/>
    <mergeCell ref="N3:O3"/>
    <mergeCell ref="P3:Q3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114" fitToWidth="2" orientation="portrait" blackAndWhite="1" r:id="rId1"/>
  <headerFooter scaleWithDoc="0">
    <oddFooter>&amp;C&amp;"游明朝,標準"&amp;10&amp;P</oddFooter>
  </headerFooter>
  <colBreaks count="1" manualBreakCount="1">
    <brk id="1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view="pageBreakPreview" zoomScale="80" zoomScaleNormal="100" zoomScaleSheetLayoutView="80" workbookViewId="0">
      <selection activeCell="O18" sqref="O17:O18"/>
    </sheetView>
  </sheetViews>
  <sheetFormatPr defaultRowHeight="27" customHeight="1"/>
  <cols>
    <col min="1" max="1" width="3.625" style="3" customWidth="1"/>
    <col min="2" max="2" width="2.125" style="3" customWidth="1"/>
    <col min="3" max="4" width="0.875" style="3" customWidth="1"/>
    <col min="5" max="5" width="13" style="3" customWidth="1"/>
    <col min="6" max="6" width="0.875" style="3" customWidth="1"/>
    <col min="7" max="7" width="13.625" style="3" customWidth="1"/>
    <col min="8" max="8" width="0.625" style="3" customWidth="1"/>
    <col min="9" max="9" width="8.625" style="3" customWidth="1"/>
    <col min="10" max="10" width="0.625" style="3" customWidth="1"/>
    <col min="11" max="11" width="13.625" style="3" customWidth="1"/>
    <col min="12" max="12" width="0.625" style="3" customWidth="1"/>
    <col min="13" max="13" width="8.625" style="3" customWidth="1"/>
    <col min="14" max="14" width="0.625" style="3" customWidth="1"/>
    <col min="15" max="15" width="13.625" style="3" customWidth="1"/>
    <col min="16" max="16" width="0.625" style="3" customWidth="1"/>
    <col min="17" max="17" width="8.625" style="3" customWidth="1"/>
    <col min="18" max="18" width="0.625" style="3" customWidth="1"/>
    <col min="19" max="19" width="13.625" style="3" customWidth="1"/>
    <col min="20" max="20" width="0.625" style="3" customWidth="1"/>
    <col min="21" max="21" width="8.625" style="3" customWidth="1"/>
    <col min="22" max="22" width="0.625" style="3" customWidth="1"/>
    <col min="23" max="23" width="13.625" style="3" customWidth="1"/>
    <col min="24" max="24" width="0.625" style="3" customWidth="1"/>
    <col min="25" max="25" width="8.625" style="3" customWidth="1"/>
    <col min="26" max="26" width="0.625" style="3" customWidth="1"/>
    <col min="27" max="27" width="13.625" style="3" customWidth="1"/>
    <col min="28" max="28" width="0.625" style="3" customWidth="1"/>
    <col min="29" max="29" width="10.625" style="3" customWidth="1"/>
    <col min="30" max="30" width="0.625" style="3" customWidth="1"/>
    <col min="31" max="16384" width="9" style="3"/>
  </cols>
  <sheetData>
    <row r="1" spans="1:31" ht="24" customHeight="1">
      <c r="B1" s="17" t="s">
        <v>64</v>
      </c>
      <c r="C1" s="20"/>
      <c r="D1" s="20"/>
    </row>
    <row r="2" spans="1:31" ht="27" customHeight="1" thickBot="1">
      <c r="B2" s="20" t="s">
        <v>90</v>
      </c>
      <c r="AC2" s="21" t="s">
        <v>39</v>
      </c>
    </row>
    <row r="3" spans="1:31" ht="23.25" customHeight="1">
      <c r="A3" s="22"/>
      <c r="B3" s="22"/>
      <c r="C3" s="22"/>
      <c r="D3" s="22"/>
      <c r="E3" s="22"/>
      <c r="F3" s="22"/>
      <c r="G3" s="122" t="s">
        <v>32</v>
      </c>
      <c r="H3" s="123"/>
      <c r="I3" s="123"/>
      <c r="J3" s="124"/>
      <c r="K3" s="108" t="s">
        <v>33</v>
      </c>
      <c r="L3" s="109"/>
      <c r="M3" s="109"/>
      <c r="N3" s="113"/>
      <c r="O3" s="95" t="s">
        <v>44</v>
      </c>
      <c r="P3" s="74"/>
      <c r="Q3" s="74" t="s">
        <v>45</v>
      </c>
      <c r="R3" s="94"/>
      <c r="S3" s="109" t="s">
        <v>34</v>
      </c>
      <c r="T3" s="109"/>
      <c r="U3" s="109"/>
      <c r="V3" s="113"/>
      <c r="W3" s="122" t="s">
        <v>37</v>
      </c>
      <c r="X3" s="123"/>
      <c r="Y3" s="123"/>
      <c r="Z3" s="124"/>
      <c r="AA3" s="108" t="s">
        <v>7</v>
      </c>
      <c r="AB3" s="109"/>
      <c r="AC3" s="109"/>
      <c r="AD3" s="109"/>
    </row>
    <row r="4" spans="1:31" ht="23.25" customHeight="1">
      <c r="A4" s="26"/>
      <c r="B4" s="26"/>
      <c r="C4" s="26"/>
      <c r="D4" s="26"/>
      <c r="E4" s="26"/>
      <c r="F4" s="26"/>
      <c r="G4" s="105" t="s">
        <v>20</v>
      </c>
      <c r="H4" s="106"/>
      <c r="I4" s="105" t="s">
        <v>36</v>
      </c>
      <c r="J4" s="106"/>
      <c r="K4" s="105" t="s">
        <v>4</v>
      </c>
      <c r="L4" s="106"/>
      <c r="M4" s="118" t="s">
        <v>1</v>
      </c>
      <c r="N4" s="106"/>
      <c r="O4" s="105" t="s">
        <v>4</v>
      </c>
      <c r="P4" s="118"/>
      <c r="Q4" s="63" t="s">
        <v>1</v>
      </c>
      <c r="R4" s="62"/>
      <c r="S4" s="105" t="s">
        <v>38</v>
      </c>
      <c r="T4" s="106"/>
      <c r="U4" s="118" t="s">
        <v>35</v>
      </c>
      <c r="V4" s="106"/>
      <c r="W4" s="105" t="s">
        <v>4</v>
      </c>
      <c r="X4" s="106"/>
      <c r="Y4" s="105" t="s">
        <v>36</v>
      </c>
      <c r="Z4" s="106"/>
      <c r="AA4" s="105" t="s">
        <v>4</v>
      </c>
      <c r="AB4" s="118"/>
      <c r="AC4" s="105" t="s">
        <v>1</v>
      </c>
      <c r="AD4" s="118"/>
    </row>
    <row r="5" spans="1:31" ht="42" customHeight="1">
      <c r="B5" s="121" t="s">
        <v>43</v>
      </c>
      <c r="C5" s="114"/>
      <c r="D5" s="114"/>
      <c r="E5" s="114"/>
      <c r="F5" s="75"/>
      <c r="G5" s="10">
        <v>5311158</v>
      </c>
      <c r="H5" s="10"/>
      <c r="I5" s="11">
        <v>65445</v>
      </c>
      <c r="J5" s="79"/>
      <c r="K5" s="10">
        <v>9118963</v>
      </c>
      <c r="L5" s="49"/>
      <c r="M5" s="49">
        <v>145076</v>
      </c>
      <c r="N5" s="49"/>
      <c r="O5" s="48">
        <v>5717940</v>
      </c>
      <c r="P5" s="10"/>
      <c r="Q5" s="49">
        <v>208392</v>
      </c>
      <c r="R5" s="79"/>
      <c r="S5" s="49">
        <v>437586</v>
      </c>
      <c r="T5" s="10"/>
      <c r="U5" s="49">
        <v>6991</v>
      </c>
      <c r="V5" s="82"/>
      <c r="W5" s="48">
        <v>959189</v>
      </c>
      <c r="X5" s="10"/>
      <c r="Y5" s="49">
        <v>14524</v>
      </c>
      <c r="Z5" s="10"/>
      <c r="AA5" s="53">
        <f>G5+K5+O5+S5+W5</f>
        <v>21544836</v>
      </c>
      <c r="AB5" s="10"/>
      <c r="AC5" s="11">
        <f>I5+M5+Q5+U5+Y5</f>
        <v>440428</v>
      </c>
      <c r="AE5" s="5"/>
    </row>
    <row r="6" spans="1:31" ht="42" customHeight="1">
      <c r="B6" s="126" t="s">
        <v>40</v>
      </c>
      <c r="C6" s="112"/>
      <c r="D6" s="112"/>
      <c r="E6" s="112"/>
      <c r="F6" s="76"/>
      <c r="G6" s="10">
        <v>28218887</v>
      </c>
      <c r="H6" s="10"/>
      <c r="I6" s="11">
        <v>500455</v>
      </c>
      <c r="J6" s="82"/>
      <c r="K6" s="10">
        <v>40011171</v>
      </c>
      <c r="L6" s="11"/>
      <c r="M6" s="10">
        <v>389424</v>
      </c>
      <c r="N6" s="10"/>
      <c r="O6" s="53">
        <v>11238940</v>
      </c>
      <c r="P6" s="10"/>
      <c r="Q6" s="10">
        <v>464541</v>
      </c>
      <c r="R6" s="82"/>
      <c r="S6" s="10">
        <v>912769</v>
      </c>
      <c r="T6" s="10"/>
      <c r="U6" s="10">
        <v>22750</v>
      </c>
      <c r="V6" s="82"/>
      <c r="W6" s="53">
        <v>2165610</v>
      </c>
      <c r="X6" s="10"/>
      <c r="Y6" s="10">
        <v>33407</v>
      </c>
      <c r="Z6" s="10"/>
      <c r="AA6" s="53">
        <f t="shared" ref="AA6:AA8" si="0">G6+K6+O6+S6+W6</f>
        <v>82547377</v>
      </c>
      <c r="AB6" s="10"/>
      <c r="AC6" s="11">
        <f>I6+M6+Q6+U6+Y6</f>
        <v>1410577</v>
      </c>
    </row>
    <row r="7" spans="1:31" ht="42" customHeight="1">
      <c r="B7" s="126" t="s">
        <v>41</v>
      </c>
      <c r="C7" s="112"/>
      <c r="D7" s="112"/>
      <c r="E7" s="112"/>
      <c r="F7" s="76"/>
      <c r="G7" s="10">
        <v>2505449</v>
      </c>
      <c r="H7" s="10"/>
      <c r="I7" s="11">
        <v>19481</v>
      </c>
      <c r="J7" s="82"/>
      <c r="K7" s="10">
        <v>8760822</v>
      </c>
      <c r="L7" s="11"/>
      <c r="M7" s="10">
        <v>40507</v>
      </c>
      <c r="N7" s="10"/>
      <c r="O7" s="53">
        <v>138496</v>
      </c>
      <c r="P7" s="10"/>
      <c r="Q7" s="10">
        <v>7297</v>
      </c>
      <c r="R7" s="82"/>
      <c r="S7" s="10">
        <v>21434</v>
      </c>
      <c r="T7" s="10"/>
      <c r="U7" s="10">
        <v>765</v>
      </c>
      <c r="V7" s="82"/>
      <c r="W7" s="53">
        <v>394023</v>
      </c>
      <c r="X7" s="10"/>
      <c r="Y7" s="10">
        <v>4041</v>
      </c>
      <c r="Z7" s="10"/>
      <c r="AA7" s="53">
        <f>G7+K7+O7+S7+W7</f>
        <v>11820224</v>
      </c>
      <c r="AB7" s="10"/>
      <c r="AC7" s="11">
        <f t="shared" ref="AC7:AC8" si="1">I7+M7+Q7+U7+Y7</f>
        <v>72091</v>
      </c>
    </row>
    <row r="8" spans="1:31" ht="42" customHeight="1">
      <c r="B8" s="112" t="s">
        <v>25</v>
      </c>
      <c r="C8" s="112"/>
      <c r="D8" s="112"/>
      <c r="E8" s="112"/>
      <c r="F8" s="76"/>
      <c r="G8" s="10">
        <v>48709</v>
      </c>
      <c r="H8" s="10"/>
      <c r="I8" s="11">
        <v>7368</v>
      </c>
      <c r="J8" s="82"/>
      <c r="K8" s="10">
        <v>477624</v>
      </c>
      <c r="L8" s="11"/>
      <c r="M8" s="10">
        <v>65986</v>
      </c>
      <c r="N8" s="10"/>
      <c r="O8" s="97">
        <v>1215137</v>
      </c>
      <c r="P8" s="10"/>
      <c r="Q8" s="86">
        <v>165109</v>
      </c>
      <c r="R8" s="87"/>
      <c r="S8" s="86">
        <v>30464</v>
      </c>
      <c r="T8" s="10"/>
      <c r="U8" s="86">
        <v>4061</v>
      </c>
      <c r="V8" s="82"/>
      <c r="W8" s="97">
        <v>36107</v>
      </c>
      <c r="X8" s="10"/>
      <c r="Y8" s="86">
        <v>5067</v>
      </c>
      <c r="Z8" s="10"/>
      <c r="AA8" s="97">
        <f t="shared" si="0"/>
        <v>1808041</v>
      </c>
      <c r="AB8" s="10"/>
      <c r="AC8" s="98">
        <f t="shared" si="1"/>
        <v>247591</v>
      </c>
    </row>
    <row r="9" spans="1:31" s="15" customFormat="1" ht="27" customHeight="1" thickBot="1">
      <c r="A9" s="38"/>
      <c r="B9" s="125" t="s">
        <v>0</v>
      </c>
      <c r="C9" s="125"/>
      <c r="D9" s="125"/>
      <c r="E9" s="125"/>
      <c r="F9" s="77"/>
      <c r="G9" s="57">
        <f>SUM(G5:G8)</f>
        <v>36084203</v>
      </c>
      <c r="H9" s="57"/>
      <c r="I9" s="57">
        <f>SUM(I5:I8)</f>
        <v>592749</v>
      </c>
      <c r="J9" s="57"/>
      <c r="K9" s="99">
        <f>SUM(K5:K8)</f>
        <v>58368580</v>
      </c>
      <c r="L9" s="57"/>
      <c r="M9" s="57">
        <f>SUM(M5:M8)</f>
        <v>640993</v>
      </c>
      <c r="N9" s="57"/>
      <c r="O9" s="99">
        <f>SUM(O5:O8)</f>
        <v>18310513</v>
      </c>
      <c r="P9" s="57"/>
      <c r="Q9" s="57">
        <f>SUM(Q5:Q8)</f>
        <v>845339</v>
      </c>
      <c r="R9" s="100"/>
      <c r="S9" s="57">
        <f>SUM(S5:S8)</f>
        <v>1402253</v>
      </c>
      <c r="T9" s="57"/>
      <c r="U9" s="57">
        <f>SUM(U5:U8)</f>
        <v>34567</v>
      </c>
      <c r="V9" s="100"/>
      <c r="W9" s="99">
        <f>SUM(W5:W8)</f>
        <v>3554929</v>
      </c>
      <c r="X9" s="57"/>
      <c r="Y9" s="57">
        <f>SUM(Y5:Y8)</f>
        <v>57039</v>
      </c>
      <c r="Z9" s="57"/>
      <c r="AA9" s="99">
        <f>SUM(AA5:AA8)</f>
        <v>117720478</v>
      </c>
      <c r="AB9" s="57"/>
      <c r="AC9" s="57">
        <f>SUM(AC5:AC8)</f>
        <v>2170687</v>
      </c>
      <c r="AD9" s="38"/>
    </row>
    <row r="10" spans="1:31" ht="23.25" customHeight="1">
      <c r="AA10" s="1"/>
    </row>
    <row r="11" spans="1:31" ht="27" customHeight="1" thickBot="1">
      <c r="B11" s="20" t="s">
        <v>49</v>
      </c>
      <c r="AC11" s="21" t="s">
        <v>42</v>
      </c>
    </row>
    <row r="12" spans="1:31" ht="27" customHeight="1">
      <c r="A12" s="22"/>
      <c r="B12" s="22"/>
      <c r="C12" s="22"/>
      <c r="D12" s="22"/>
      <c r="E12" s="22"/>
      <c r="F12" s="22"/>
      <c r="G12" s="122" t="s">
        <v>32</v>
      </c>
      <c r="H12" s="123"/>
      <c r="I12" s="123"/>
      <c r="J12" s="124"/>
      <c r="K12" s="108" t="s">
        <v>33</v>
      </c>
      <c r="L12" s="109"/>
      <c r="M12" s="109"/>
      <c r="N12" s="113"/>
      <c r="O12" s="95" t="s">
        <v>44</v>
      </c>
      <c r="P12" s="74"/>
      <c r="Q12" s="74" t="s">
        <v>45</v>
      </c>
      <c r="R12" s="78"/>
      <c r="S12" s="108" t="s">
        <v>34</v>
      </c>
      <c r="T12" s="109"/>
      <c r="U12" s="109"/>
      <c r="V12" s="113"/>
      <c r="W12" s="122" t="s">
        <v>37</v>
      </c>
      <c r="X12" s="123"/>
      <c r="Y12" s="123"/>
      <c r="Z12" s="124"/>
      <c r="AA12" s="108" t="s">
        <v>7</v>
      </c>
      <c r="AB12" s="109"/>
      <c r="AC12" s="109"/>
      <c r="AD12" s="109"/>
    </row>
    <row r="13" spans="1:31" ht="27" customHeight="1">
      <c r="A13" s="26"/>
      <c r="B13" s="26"/>
      <c r="C13" s="26"/>
      <c r="D13" s="26"/>
      <c r="E13" s="26"/>
      <c r="F13" s="26"/>
      <c r="G13" s="105" t="s">
        <v>4</v>
      </c>
      <c r="H13" s="106"/>
      <c r="I13" s="105" t="s">
        <v>1</v>
      </c>
      <c r="J13" s="118"/>
      <c r="K13" s="28" t="s">
        <v>4</v>
      </c>
      <c r="L13" s="63"/>
      <c r="M13" s="118" t="s">
        <v>1</v>
      </c>
      <c r="N13" s="106"/>
      <c r="O13" s="30" t="s">
        <v>4</v>
      </c>
      <c r="P13" s="63"/>
      <c r="Q13" s="63" t="s">
        <v>1</v>
      </c>
      <c r="R13" s="63"/>
      <c r="S13" s="30" t="s">
        <v>38</v>
      </c>
      <c r="T13" s="62"/>
      <c r="U13" s="63" t="s">
        <v>35</v>
      </c>
      <c r="V13" s="96"/>
      <c r="W13" s="30" t="s">
        <v>4</v>
      </c>
      <c r="X13" s="62"/>
      <c r="Y13" s="105" t="s">
        <v>1</v>
      </c>
      <c r="Z13" s="106"/>
      <c r="AA13" s="105" t="s">
        <v>4</v>
      </c>
      <c r="AB13" s="118"/>
      <c r="AC13" s="105" t="s">
        <v>1</v>
      </c>
      <c r="AD13" s="118"/>
    </row>
    <row r="14" spans="1:31" ht="32.1" customHeight="1">
      <c r="A14" s="119" t="s">
        <v>84</v>
      </c>
      <c r="B14" s="119"/>
      <c r="C14" s="119"/>
      <c r="D14" s="119"/>
      <c r="E14" s="119"/>
      <c r="F14" s="8"/>
      <c r="G14" s="53">
        <v>32302615</v>
      </c>
      <c r="H14" s="10"/>
      <c r="I14" s="10">
        <v>604152</v>
      </c>
      <c r="J14" s="10"/>
      <c r="K14" s="53">
        <v>60062042</v>
      </c>
      <c r="L14" s="11"/>
      <c r="M14" s="10">
        <v>748204</v>
      </c>
      <c r="N14" s="10"/>
      <c r="O14" s="53">
        <v>14141852</v>
      </c>
      <c r="P14" s="10"/>
      <c r="Q14" s="10">
        <v>709884</v>
      </c>
      <c r="R14" s="10"/>
      <c r="S14" s="53">
        <v>1155113</v>
      </c>
      <c r="T14" s="10"/>
      <c r="U14" s="10">
        <v>32393</v>
      </c>
      <c r="V14" s="82"/>
      <c r="W14" s="53">
        <v>1974948</v>
      </c>
      <c r="X14" s="10"/>
      <c r="Y14" s="10">
        <v>40277</v>
      </c>
      <c r="Z14" s="10"/>
      <c r="AA14" s="53">
        <v>109636570</v>
      </c>
      <c r="AB14" s="10">
        <v>0</v>
      </c>
      <c r="AC14" s="11">
        <v>2134910</v>
      </c>
    </row>
    <row r="15" spans="1:31" ht="32.1" customHeight="1">
      <c r="A15" s="119" t="s">
        <v>85</v>
      </c>
      <c r="B15" s="119"/>
      <c r="C15" s="119"/>
      <c r="D15" s="119"/>
      <c r="E15" s="119"/>
      <c r="F15" s="8"/>
      <c r="G15" s="53">
        <v>33911175.376000002</v>
      </c>
      <c r="H15" s="10"/>
      <c r="I15" s="10">
        <v>600659</v>
      </c>
      <c r="J15" s="10"/>
      <c r="K15" s="53">
        <v>59187002.585000001</v>
      </c>
      <c r="L15" s="10"/>
      <c r="M15" s="10">
        <v>715149</v>
      </c>
      <c r="N15" s="10"/>
      <c r="O15" s="53">
        <v>14414620.618999999</v>
      </c>
      <c r="P15" s="10"/>
      <c r="Q15" s="10">
        <v>711029</v>
      </c>
      <c r="R15" s="10"/>
      <c r="S15" s="53">
        <v>1381102.1570000001</v>
      </c>
      <c r="T15" s="10"/>
      <c r="U15" s="10">
        <v>36926</v>
      </c>
      <c r="V15" s="82"/>
      <c r="W15" s="53">
        <v>2184606</v>
      </c>
      <c r="X15" s="10"/>
      <c r="Y15" s="10">
        <v>43291</v>
      </c>
      <c r="Z15" s="10"/>
      <c r="AA15" s="53">
        <v>111078506.737</v>
      </c>
      <c r="AB15" s="10">
        <v>0</v>
      </c>
      <c r="AC15" s="10">
        <v>2107054</v>
      </c>
    </row>
    <row r="16" spans="1:31" ht="32.1" customHeight="1">
      <c r="A16" s="119" t="s">
        <v>86</v>
      </c>
      <c r="B16" s="119"/>
      <c r="C16" s="119"/>
      <c r="D16" s="119"/>
      <c r="E16" s="119"/>
      <c r="F16" s="4"/>
      <c r="G16" s="53">
        <v>34154546</v>
      </c>
      <c r="H16" s="10"/>
      <c r="I16" s="10">
        <v>596445</v>
      </c>
      <c r="J16" s="10"/>
      <c r="K16" s="53">
        <v>58797697</v>
      </c>
      <c r="L16" s="10"/>
      <c r="M16" s="10">
        <v>689963</v>
      </c>
      <c r="N16" s="10"/>
      <c r="O16" s="53">
        <v>15477981</v>
      </c>
      <c r="P16" s="10"/>
      <c r="Q16" s="10">
        <v>748344</v>
      </c>
      <c r="R16" s="10"/>
      <c r="S16" s="53">
        <v>1496516</v>
      </c>
      <c r="T16" s="10"/>
      <c r="U16" s="10">
        <v>38764</v>
      </c>
      <c r="V16" s="82"/>
      <c r="W16" s="53">
        <v>2822031</v>
      </c>
      <c r="X16" s="10"/>
      <c r="Y16" s="10">
        <v>53954</v>
      </c>
      <c r="Z16" s="10"/>
      <c r="AA16" s="53">
        <v>112748771</v>
      </c>
      <c r="AB16" s="10">
        <v>0</v>
      </c>
      <c r="AC16" s="10">
        <v>2127470</v>
      </c>
    </row>
    <row r="17" spans="1:30" ht="32.1" customHeight="1">
      <c r="A17" s="112" t="s">
        <v>87</v>
      </c>
      <c r="B17" s="112"/>
      <c r="C17" s="112"/>
      <c r="D17" s="112"/>
      <c r="E17" s="112"/>
      <c r="F17" s="4"/>
      <c r="G17" s="53">
        <v>33814827</v>
      </c>
      <c r="H17" s="10"/>
      <c r="I17" s="10">
        <v>595450</v>
      </c>
      <c r="J17" s="10"/>
      <c r="K17" s="53">
        <v>56254853</v>
      </c>
      <c r="L17" s="10"/>
      <c r="M17" s="10">
        <v>666379</v>
      </c>
      <c r="N17" s="10"/>
      <c r="O17" s="53">
        <v>16812276</v>
      </c>
      <c r="P17" s="10"/>
      <c r="Q17" s="10">
        <v>802812</v>
      </c>
      <c r="R17" s="10"/>
      <c r="S17" s="53">
        <v>1209582</v>
      </c>
      <c r="T17" s="10"/>
      <c r="U17" s="10">
        <v>31874</v>
      </c>
      <c r="V17" s="82"/>
      <c r="W17" s="53">
        <v>2872641</v>
      </c>
      <c r="X17" s="10"/>
      <c r="Y17" s="10">
        <v>54661</v>
      </c>
      <c r="Z17" s="10"/>
      <c r="AA17" s="53">
        <v>110964179</v>
      </c>
      <c r="AB17" s="10"/>
      <c r="AC17" s="10">
        <v>2151176</v>
      </c>
    </row>
    <row r="18" spans="1:30" ht="32.1" customHeight="1" thickBot="1">
      <c r="A18" s="120" t="s">
        <v>88</v>
      </c>
      <c r="B18" s="120"/>
      <c r="C18" s="120"/>
      <c r="D18" s="120"/>
      <c r="E18" s="120"/>
      <c r="F18" s="6"/>
      <c r="G18" s="90">
        <f>G9</f>
        <v>36084203</v>
      </c>
      <c r="H18" s="91"/>
      <c r="I18" s="91">
        <f>I9</f>
        <v>592749</v>
      </c>
      <c r="J18" s="91"/>
      <c r="K18" s="90">
        <f>K9</f>
        <v>58368580</v>
      </c>
      <c r="L18" s="91"/>
      <c r="M18" s="91">
        <f>M9</f>
        <v>640993</v>
      </c>
      <c r="N18" s="91"/>
      <c r="O18" s="90">
        <f>O9</f>
        <v>18310513</v>
      </c>
      <c r="P18" s="91"/>
      <c r="Q18" s="91">
        <f>Q9</f>
        <v>845339</v>
      </c>
      <c r="R18" s="91"/>
      <c r="S18" s="90">
        <f>S9</f>
        <v>1402253</v>
      </c>
      <c r="T18" s="91"/>
      <c r="U18" s="91">
        <f>U9</f>
        <v>34567</v>
      </c>
      <c r="V18" s="101"/>
      <c r="W18" s="90">
        <f>W9</f>
        <v>3554929</v>
      </c>
      <c r="X18" s="91"/>
      <c r="Y18" s="91">
        <f>Y9</f>
        <v>57039</v>
      </c>
      <c r="Z18" s="91"/>
      <c r="AA18" s="90">
        <f>G18+K18+O18+S18+W18</f>
        <v>117720478</v>
      </c>
      <c r="AB18" s="91">
        <f t="shared" ref="AB18" si="2">H18+L18+P18+T18+X18</f>
        <v>0</v>
      </c>
      <c r="AC18" s="91">
        <f>I18+M18+Q18+U18+Y18</f>
        <v>2170687</v>
      </c>
      <c r="AD18" s="7"/>
    </row>
    <row r="19" spans="1:30" ht="11.25">
      <c r="B19" s="3" t="s">
        <v>72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30" ht="11.25">
      <c r="B20" s="3" t="s">
        <v>91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30" ht="11.25">
      <c r="B21" s="3" t="s">
        <v>92</v>
      </c>
      <c r="G21" s="1"/>
      <c r="H21" s="1"/>
    </row>
    <row r="23" spans="1:30" ht="27" customHeight="1"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</row>
  </sheetData>
  <mergeCells count="37">
    <mergeCell ref="W3:Z3"/>
    <mergeCell ref="AA3:AD3"/>
    <mergeCell ref="G4:H4"/>
    <mergeCell ref="I4:J4"/>
    <mergeCell ref="K4:L4"/>
    <mergeCell ref="M4:N4"/>
    <mergeCell ref="Y4:Z4"/>
    <mergeCell ref="AA4:AB4"/>
    <mergeCell ref="O4:P4"/>
    <mergeCell ref="G3:J3"/>
    <mergeCell ref="S3:V3"/>
    <mergeCell ref="S4:T4"/>
    <mergeCell ref="U4:V4"/>
    <mergeCell ref="K3:N3"/>
    <mergeCell ref="AC4:AD4"/>
    <mergeCell ref="W4:X4"/>
    <mergeCell ref="Y13:Z13"/>
    <mergeCell ref="AA13:AB13"/>
    <mergeCell ref="A18:E18"/>
    <mergeCell ref="S12:V12"/>
    <mergeCell ref="AC13:AD13"/>
    <mergeCell ref="G13:H13"/>
    <mergeCell ref="I13:J13"/>
    <mergeCell ref="M13:N13"/>
    <mergeCell ref="A15:E15"/>
    <mergeCell ref="A16:E16"/>
    <mergeCell ref="A17:E17"/>
    <mergeCell ref="A14:E14"/>
    <mergeCell ref="B5:E5"/>
    <mergeCell ref="W12:Z12"/>
    <mergeCell ref="AA12:AD12"/>
    <mergeCell ref="B9:E9"/>
    <mergeCell ref="G12:J12"/>
    <mergeCell ref="K12:N12"/>
    <mergeCell ref="B6:E6"/>
    <mergeCell ref="B7:E7"/>
    <mergeCell ref="B8:E8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116" fitToWidth="2" orientation="portrait" blackAndWhite="1" r:id="rId1"/>
  <headerFooter scaleWithDoc="0">
    <oddFooter>&amp;C&amp;"游明朝,標準"&amp;10&amp;P</oddFooter>
  </headerFooter>
  <colBreaks count="2" manualBreakCount="2">
    <brk id="16" max="22" man="1"/>
    <brk id="3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1(1)差押</vt:lpstr>
      <vt:lpstr> 1(2)執行停止</vt:lpstr>
      <vt:lpstr>1(3)不納欠損</vt:lpstr>
      <vt:lpstr>1(4)繰越滞納額 </vt:lpstr>
      <vt:lpstr>2収納状況</vt:lpstr>
      <vt:lpstr>' 1(2)執行停止'!Print_Area</vt:lpstr>
      <vt:lpstr>'1(1)差押'!Print_Area</vt:lpstr>
      <vt:lpstr>'1(3)不納欠損'!Print_Area</vt:lpstr>
      <vt:lpstr>'1(4)繰越滞納額 '!Print_Area</vt:lpstr>
      <vt:lpstr>'2収納状況'!Print_Area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　一幸</dc:creator>
  <cp:lastModifiedBy>三浦　紗樹</cp:lastModifiedBy>
  <cp:lastPrinted>2024-01-10T03:05:34Z</cp:lastPrinted>
  <dcterms:created xsi:type="dcterms:W3CDTF">2000-08-10T23:41:25Z</dcterms:created>
  <dcterms:modified xsi:type="dcterms:W3CDTF">2024-02-02T05:36:03Z</dcterms:modified>
</cp:coreProperties>
</file>