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annt226om\温暖化対策推進課\★★★脱炭素都市推進部★★★\30_脱炭素政策課\60_脱炭素ライフ係\10_係事業\13_せんだい健幸省エネ住宅補助金（部分改修）\R7(2025)\01_要綱\06_施行（確定版）\"/>
    </mc:Choice>
  </mc:AlternateContent>
  <bookViews>
    <workbookView xWindow="0" yWindow="0" windowWidth="20490" windowHeight="7155"/>
  </bookViews>
  <sheets>
    <sheet name="算定様式" sheetId="5" r:id="rId1"/>
  </sheets>
  <definedNames>
    <definedName name="_xlnm.Print_Area" localSheetId="0">算定様式!$A$1:$AS$173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86" i="5" l="1"/>
  <c r="W87" i="5"/>
  <c r="W88" i="5"/>
  <c r="W89" i="5"/>
  <c r="W90" i="5"/>
  <c r="W91" i="5"/>
  <c r="W92" i="5"/>
  <c r="W93" i="5"/>
  <c r="W94" i="5"/>
  <c r="W85" i="5"/>
  <c r="W53" i="5"/>
  <c r="W54" i="5"/>
  <c r="W55" i="5"/>
  <c r="W56" i="5"/>
  <c r="W57" i="5"/>
  <c r="W58" i="5"/>
  <c r="W59" i="5"/>
  <c r="W60" i="5"/>
  <c r="W61" i="5"/>
  <c r="W62" i="5"/>
  <c r="W63" i="5"/>
  <c r="W64" i="5"/>
  <c r="W65" i="5"/>
  <c r="W66" i="5"/>
  <c r="W24" i="5"/>
  <c r="W25" i="5"/>
  <c r="W26" i="5"/>
  <c r="W27" i="5"/>
  <c r="W28" i="5"/>
  <c r="W29" i="5"/>
  <c r="W30" i="5"/>
  <c r="W31" i="5"/>
  <c r="W32" i="5"/>
  <c r="W23" i="5"/>
  <c r="W9" i="5"/>
  <c r="W10" i="5"/>
  <c r="W11" i="5"/>
  <c r="W12" i="5"/>
  <c r="W13" i="5"/>
  <c r="W14" i="5"/>
  <c r="W15" i="5"/>
  <c r="W16" i="5"/>
  <c r="W17" i="5"/>
  <c r="W8" i="5"/>
  <c r="W52" i="5"/>
  <c r="AO53" i="5" l="1"/>
  <c r="AO54" i="5"/>
  <c r="AO55" i="5"/>
  <c r="AO56" i="5"/>
  <c r="AO57" i="5"/>
  <c r="AO58" i="5"/>
  <c r="AO59" i="5"/>
  <c r="AO60" i="5"/>
  <c r="AO61" i="5"/>
  <c r="AO62" i="5"/>
  <c r="AO63" i="5"/>
  <c r="AO64" i="5"/>
  <c r="AO65" i="5"/>
  <c r="AO66" i="5"/>
  <c r="R72" i="5" l="1"/>
  <c r="AH8" i="5"/>
  <c r="Q123" i="5" l="1"/>
  <c r="Q124" i="5"/>
  <c r="Q125" i="5"/>
  <c r="Q126" i="5"/>
  <c r="Q127" i="5"/>
  <c r="Q128" i="5"/>
  <c r="Q129" i="5"/>
  <c r="Q130" i="5"/>
  <c r="Q131" i="5"/>
  <c r="Q132" i="5"/>
  <c r="Q133" i="5"/>
  <c r="Q134" i="5"/>
  <c r="Q135" i="5"/>
  <c r="Q122" i="5"/>
  <c r="Q121" i="5"/>
  <c r="Q157" i="5" l="1"/>
  <c r="AU156" i="5" s="1"/>
  <c r="Q159" i="5" l="1"/>
  <c r="Q161" i="5" s="1"/>
  <c r="AV161" i="5" s="1"/>
  <c r="AE86" i="5"/>
  <c r="AH86" i="5"/>
  <c r="AJ86" i="5"/>
  <c r="AE87" i="5"/>
  <c r="AH87" i="5"/>
  <c r="AJ87" i="5"/>
  <c r="AE88" i="5"/>
  <c r="AH88" i="5"/>
  <c r="AJ88" i="5"/>
  <c r="AE89" i="5"/>
  <c r="AH89" i="5"/>
  <c r="AJ89" i="5"/>
  <c r="AE90" i="5"/>
  <c r="AH90" i="5"/>
  <c r="AJ90" i="5"/>
  <c r="AE91" i="5"/>
  <c r="AH91" i="5"/>
  <c r="AJ91" i="5"/>
  <c r="AE92" i="5"/>
  <c r="AH92" i="5"/>
  <c r="AJ92" i="5"/>
  <c r="AE93" i="5"/>
  <c r="AH93" i="5"/>
  <c r="AJ93" i="5"/>
  <c r="AE94" i="5"/>
  <c r="AH94" i="5"/>
  <c r="AJ94" i="5"/>
  <c r="AE24" i="5"/>
  <c r="AH24" i="5"/>
  <c r="AJ24" i="5"/>
  <c r="AE25" i="5"/>
  <c r="AH25" i="5"/>
  <c r="AJ25" i="5"/>
  <c r="AE26" i="5"/>
  <c r="AH26" i="5"/>
  <c r="AJ26" i="5"/>
  <c r="AE27" i="5"/>
  <c r="AH27" i="5"/>
  <c r="AJ27" i="5"/>
  <c r="AE28" i="5"/>
  <c r="AH28" i="5"/>
  <c r="AJ28" i="5"/>
  <c r="AE29" i="5"/>
  <c r="AH29" i="5"/>
  <c r="AJ29" i="5"/>
  <c r="AE30" i="5"/>
  <c r="AH30" i="5"/>
  <c r="AJ30" i="5"/>
  <c r="AE31" i="5"/>
  <c r="AH31" i="5"/>
  <c r="AJ31" i="5"/>
  <c r="AE32" i="5"/>
  <c r="AH32" i="5"/>
  <c r="AJ32" i="5"/>
  <c r="AE9" i="5"/>
  <c r="AH9" i="5"/>
  <c r="AJ9" i="5"/>
  <c r="AE10" i="5"/>
  <c r="AH10" i="5"/>
  <c r="AJ10" i="5"/>
  <c r="AE11" i="5"/>
  <c r="AH11" i="5"/>
  <c r="AJ11" i="5"/>
  <c r="AE12" i="5"/>
  <c r="AH12" i="5"/>
  <c r="AJ12" i="5"/>
  <c r="AE13" i="5"/>
  <c r="AH13" i="5"/>
  <c r="AJ13" i="5"/>
  <c r="AE14" i="5"/>
  <c r="AH14" i="5"/>
  <c r="AJ14" i="5"/>
  <c r="AE15" i="5"/>
  <c r="AH15" i="5"/>
  <c r="AJ15" i="5"/>
  <c r="AE16" i="5"/>
  <c r="AH16" i="5"/>
  <c r="AJ16" i="5"/>
  <c r="AE17" i="5"/>
  <c r="AH17" i="5"/>
  <c r="AJ17" i="5" s="1"/>
  <c r="AH23" i="5"/>
  <c r="AE23" i="5"/>
  <c r="AE53" i="5"/>
  <c r="AJ53" i="5" s="1"/>
  <c r="AE54" i="5"/>
  <c r="AJ54" i="5" s="1"/>
  <c r="AE55" i="5"/>
  <c r="AJ55" i="5" s="1"/>
  <c r="AE56" i="5"/>
  <c r="AE57" i="5"/>
  <c r="AJ57" i="5" s="1"/>
  <c r="AE58" i="5"/>
  <c r="AJ58" i="5" s="1"/>
  <c r="AE59" i="5"/>
  <c r="AJ59" i="5" s="1"/>
  <c r="AE60" i="5"/>
  <c r="AJ60" i="5" s="1"/>
  <c r="AE61" i="5"/>
  <c r="AJ61" i="5" s="1"/>
  <c r="AE62" i="5"/>
  <c r="AJ62" i="5" s="1"/>
  <c r="AE63" i="5"/>
  <c r="AJ63" i="5" s="1"/>
  <c r="AE64" i="5"/>
  <c r="AJ64" i="5" s="1"/>
  <c r="AE65" i="5"/>
  <c r="AJ65" i="5" s="1"/>
  <c r="AE66" i="5"/>
  <c r="AJ66" i="5" s="1"/>
  <c r="AM53" i="5"/>
  <c r="AM54" i="5"/>
  <c r="AM55" i="5"/>
  <c r="AM56" i="5"/>
  <c r="AM57" i="5"/>
  <c r="AM58" i="5"/>
  <c r="AM59" i="5"/>
  <c r="AM60" i="5"/>
  <c r="AM61" i="5"/>
  <c r="AM62" i="5"/>
  <c r="AM63" i="5"/>
  <c r="AM64" i="5"/>
  <c r="AM65" i="5"/>
  <c r="AM66" i="5"/>
  <c r="AE8" i="5"/>
  <c r="AE52" i="5"/>
  <c r="AH67" i="5"/>
  <c r="AH85" i="5"/>
  <c r="AU92" i="5" l="1"/>
  <c r="AU88" i="5"/>
  <c r="AU94" i="5"/>
  <c r="AU90" i="5"/>
  <c r="AU86" i="5"/>
  <c r="AU91" i="5"/>
  <c r="AU87" i="5"/>
  <c r="AJ23" i="5"/>
  <c r="AU93" i="5"/>
  <c r="AU89" i="5"/>
  <c r="AJ56" i="5"/>
  <c r="AE67" i="5"/>
  <c r="AJ8" i="5"/>
  <c r="AU27" i="5"/>
  <c r="AU23" i="5"/>
  <c r="AU26" i="5"/>
  <c r="AU32" i="5"/>
  <c r="AU31" i="5"/>
  <c r="AU30" i="5"/>
  <c r="AU29" i="5"/>
  <c r="AU25" i="5"/>
  <c r="AU24" i="5"/>
  <c r="AE33" i="5"/>
  <c r="AU28" i="5"/>
  <c r="AU64" i="5"/>
  <c r="AU63" i="5"/>
  <c r="AU65" i="5"/>
  <c r="AU66" i="5"/>
  <c r="AU62" i="5"/>
  <c r="AE85" i="5"/>
  <c r="AJ85" i="5" s="1"/>
  <c r="AU33" i="5" l="1"/>
  <c r="W33" i="5" s="1"/>
  <c r="AJ33" i="5" s="1"/>
  <c r="AU85" i="5"/>
  <c r="AE95" i="5"/>
  <c r="Q144" i="5"/>
  <c r="Q143" i="5" s="1"/>
  <c r="AA135" i="5"/>
  <c r="AD135" i="5" s="1"/>
  <c r="AF135" i="5" s="1"/>
  <c r="AA122" i="5"/>
  <c r="AD122" i="5" s="1"/>
  <c r="AF122" i="5" s="1"/>
  <c r="AA123" i="5"/>
  <c r="AD123" i="5" s="1"/>
  <c r="AF123" i="5" s="1"/>
  <c r="AA124" i="5"/>
  <c r="AD124" i="5" s="1"/>
  <c r="AF124" i="5" s="1"/>
  <c r="AA125" i="5"/>
  <c r="AD125" i="5" s="1"/>
  <c r="AF125" i="5" s="1"/>
  <c r="AA126" i="5"/>
  <c r="AD126" i="5" s="1"/>
  <c r="AF126" i="5" s="1"/>
  <c r="AA127" i="5"/>
  <c r="AD127" i="5" s="1"/>
  <c r="AF127" i="5" s="1"/>
  <c r="AA128" i="5"/>
  <c r="AD128" i="5" s="1"/>
  <c r="AF128" i="5" s="1"/>
  <c r="AA129" i="5"/>
  <c r="AD129" i="5" s="1"/>
  <c r="AF129" i="5" s="1"/>
  <c r="AA130" i="5"/>
  <c r="AD130" i="5" s="1"/>
  <c r="AF130" i="5" s="1"/>
  <c r="AA131" i="5"/>
  <c r="AD131" i="5" s="1"/>
  <c r="AF131" i="5" s="1"/>
  <c r="AA132" i="5"/>
  <c r="AD132" i="5" s="1"/>
  <c r="AF132" i="5" s="1"/>
  <c r="AA133" i="5"/>
  <c r="AD133" i="5" s="1"/>
  <c r="AF133" i="5" s="1"/>
  <c r="AA134" i="5"/>
  <c r="AD134" i="5" s="1"/>
  <c r="AF134" i="5" s="1"/>
  <c r="AU16" i="5" l="1"/>
  <c r="AU15" i="5"/>
  <c r="AU14" i="5"/>
  <c r="AU17" i="5"/>
  <c r="AU13" i="5"/>
  <c r="AA121" i="5"/>
  <c r="AD121" i="5" s="1"/>
  <c r="AF121" i="5" s="1"/>
  <c r="AU121" i="5" l="1"/>
  <c r="AF136" i="5" l="1"/>
  <c r="Q139" i="5" s="1"/>
  <c r="Q149" i="5" s="1"/>
  <c r="AU136" i="5"/>
  <c r="R71" i="5" l="1"/>
  <c r="Q38" i="5"/>
  <c r="Q37" i="5" s="1"/>
  <c r="Q100" i="5"/>
  <c r="Q99" i="5" s="1"/>
  <c r="Q168" i="5" l="1"/>
  <c r="AU8" i="5" l="1"/>
  <c r="AU61" i="5" l="1"/>
  <c r="AJ52" i="5" l="1"/>
  <c r="AJ67" i="5" s="1"/>
  <c r="AU11" i="5"/>
  <c r="AU10" i="5"/>
  <c r="AU9" i="5"/>
  <c r="AE18" i="5"/>
  <c r="AU52" i="5" l="1"/>
  <c r="AA136" i="5"/>
  <c r="AM52" i="5"/>
  <c r="AO52" i="5" s="1"/>
  <c r="AU60" i="5" l="1"/>
  <c r="AU56" i="5"/>
  <c r="AU59" i="5"/>
  <c r="AU55" i="5"/>
  <c r="AU58" i="5"/>
  <c r="AU54" i="5"/>
  <c r="AU57" i="5"/>
  <c r="AU53" i="5"/>
  <c r="AU67" i="5" l="1"/>
  <c r="AU135" i="5"/>
  <c r="AU134" i="5"/>
  <c r="AU133" i="5"/>
  <c r="AU132" i="5"/>
  <c r="AU131" i="5"/>
  <c r="AU130" i="5"/>
  <c r="AU129" i="5"/>
  <c r="AU128" i="5"/>
  <c r="AU127" i="5"/>
  <c r="AU126" i="5"/>
  <c r="AU125" i="5"/>
  <c r="AU124" i="5"/>
  <c r="AU123" i="5"/>
  <c r="AU122" i="5"/>
  <c r="AU12" i="5"/>
  <c r="AU18" i="5" l="1"/>
  <c r="W18" i="5" s="1"/>
  <c r="AJ18" i="5" s="1"/>
  <c r="AU95" i="5" l="1"/>
  <c r="W95" i="5" s="1"/>
  <c r="Q43" i="5"/>
  <c r="W67" i="5" l="1"/>
  <c r="AJ95" i="5"/>
  <c r="Q105" i="5" s="1"/>
  <c r="AV149" i="5"/>
  <c r="AO67" i="5" l="1"/>
  <c r="R77" i="5" s="1"/>
  <c r="Q113" i="5" s="1"/>
  <c r="AV114" i="5" l="1"/>
  <c r="Q170" i="5" s="1"/>
</calcChain>
</file>

<file path=xl/sharedStrings.xml><?xml version="1.0" encoding="utf-8"?>
<sst xmlns="http://schemas.openxmlformats.org/spreadsheetml/2006/main" count="200" uniqueCount="88">
  <si>
    <t>平均熱抵抗値R</t>
    <rPh sb="0" eb="2">
      <t>ヘイキン</t>
    </rPh>
    <rPh sb="2" eb="3">
      <t>ネツ</t>
    </rPh>
    <rPh sb="3" eb="6">
      <t>テイコウチ</t>
    </rPh>
    <phoneticPr fontId="1"/>
  </si>
  <si>
    <t>合計</t>
    <rPh sb="0" eb="2">
      <t>ゴウケイ</t>
    </rPh>
    <phoneticPr fontId="1"/>
  </si>
  <si>
    <t>単価</t>
    <rPh sb="0" eb="2">
      <t>タンカ</t>
    </rPh>
    <phoneticPr fontId="1"/>
  </si>
  <si>
    <t>補助額</t>
    <rPh sb="0" eb="2">
      <t>ホジョ</t>
    </rPh>
    <rPh sb="2" eb="3">
      <t>ガク</t>
    </rPh>
    <phoneticPr fontId="1"/>
  </si>
  <si>
    <t>施工面積
（㎡）</t>
    <rPh sb="0" eb="2">
      <t>セコウ</t>
    </rPh>
    <rPh sb="2" eb="4">
      <t>メンセキ</t>
    </rPh>
    <phoneticPr fontId="1"/>
  </si>
  <si>
    <t>熱抵抗値R
（㎡K/W）</t>
    <rPh sb="0" eb="1">
      <t>ネツ</t>
    </rPh>
    <rPh sb="1" eb="4">
      <t>テイコウチ</t>
    </rPh>
    <phoneticPr fontId="1"/>
  </si>
  <si>
    <t>厚さ
（mm）</t>
    <rPh sb="0" eb="1">
      <t>アツ</t>
    </rPh>
    <phoneticPr fontId="1"/>
  </si>
  <si>
    <t>熱伝導率
（W/mK）</t>
    <rPh sb="0" eb="1">
      <t>ネツ</t>
    </rPh>
    <rPh sb="1" eb="4">
      <t>デンドウリツ</t>
    </rPh>
    <phoneticPr fontId="1"/>
  </si>
  <si>
    <t>種類</t>
    <rPh sb="0" eb="2">
      <t>シュルイ</t>
    </rPh>
    <phoneticPr fontId="1"/>
  </si>
  <si>
    <t>区分</t>
    <rPh sb="0" eb="2">
      <t>クブン</t>
    </rPh>
    <phoneticPr fontId="1"/>
  </si>
  <si>
    <t>×</t>
    <phoneticPr fontId="1"/>
  </si>
  <si>
    <t>幅</t>
    <rPh sb="0" eb="1">
      <t>ハバ</t>
    </rPh>
    <phoneticPr fontId="1"/>
  </si>
  <si>
    <t>断熱材</t>
    <rPh sb="0" eb="2">
      <t>ダンネツ</t>
    </rPh>
    <rPh sb="2" eb="3">
      <t>ザイ</t>
    </rPh>
    <phoneticPr fontId="1"/>
  </si>
  <si>
    <t>高さ</t>
    <rPh sb="0" eb="1">
      <t>タカ</t>
    </rPh>
    <phoneticPr fontId="1"/>
  </si>
  <si>
    <t>窓面積
（㎡）</t>
    <rPh sb="0" eb="1">
      <t>マド</t>
    </rPh>
    <rPh sb="1" eb="3">
      <t>メンセキ</t>
    </rPh>
    <phoneticPr fontId="1"/>
  </si>
  <si>
    <t>工法</t>
    <rPh sb="0" eb="2">
      <t>コウホウ</t>
    </rPh>
    <phoneticPr fontId="1"/>
  </si>
  <si>
    <t>建具の材質</t>
    <rPh sb="0" eb="2">
      <t>タテグ</t>
    </rPh>
    <rPh sb="3" eb="5">
      <t>ザイシツ</t>
    </rPh>
    <phoneticPr fontId="1"/>
  </si>
  <si>
    <t>熱貫流率U
（W/㎡・K）</t>
    <rPh sb="0" eb="1">
      <t>ネツ</t>
    </rPh>
    <rPh sb="1" eb="3">
      <t>カンリュウ</t>
    </rPh>
    <rPh sb="3" eb="4">
      <t>リツ</t>
    </rPh>
    <phoneticPr fontId="1"/>
  </si>
  <si>
    <t>（3）屋根・天井断熱</t>
    <phoneticPr fontId="1"/>
  </si>
  <si>
    <t>（2）壁断熱</t>
    <phoneticPr fontId="1"/>
  </si>
  <si>
    <t>（1）床断熱</t>
    <phoneticPr fontId="1"/>
  </si>
  <si>
    <t>内訳</t>
    <rPh sb="0" eb="2">
      <t>ウチワケ</t>
    </rPh>
    <phoneticPr fontId="1"/>
  </si>
  <si>
    <t>箇所番号</t>
    <rPh sb="0" eb="2">
      <t>カショ</t>
    </rPh>
    <rPh sb="2" eb="4">
      <t>バンゴウ</t>
    </rPh>
    <phoneticPr fontId="1"/>
  </si>
  <si>
    <t>対象屋根・天井に対する県の補助金額</t>
    <rPh sb="0" eb="2">
      <t>タイショウ</t>
    </rPh>
    <rPh sb="2" eb="4">
      <t>ヤネ</t>
    </rPh>
    <rPh sb="5" eb="7">
      <t>テンジョウ</t>
    </rPh>
    <rPh sb="8" eb="9">
      <t>タイ</t>
    </rPh>
    <rPh sb="11" eb="12">
      <t>ケン</t>
    </rPh>
    <rPh sb="13" eb="15">
      <t>ホジョ</t>
    </rPh>
    <rPh sb="15" eb="16">
      <t>キン</t>
    </rPh>
    <rPh sb="16" eb="17">
      <t>ガク</t>
    </rPh>
    <phoneticPr fontId="1"/>
  </si>
  <si>
    <t>対象屋根・天井に対する国の補助金額</t>
    <rPh sb="0" eb="2">
      <t>タイショウ</t>
    </rPh>
    <rPh sb="2" eb="4">
      <t>ヤネ</t>
    </rPh>
    <rPh sb="5" eb="7">
      <t>テンジョウ</t>
    </rPh>
    <rPh sb="8" eb="9">
      <t>タイ</t>
    </rPh>
    <rPh sb="11" eb="12">
      <t>クニ</t>
    </rPh>
    <rPh sb="13" eb="15">
      <t>ホジョ</t>
    </rPh>
    <rPh sb="15" eb="16">
      <t>キン</t>
    </rPh>
    <rPh sb="16" eb="17">
      <t>ガク</t>
    </rPh>
    <phoneticPr fontId="1"/>
  </si>
  <si>
    <t>対象屋根・天井に対するその他補助金額</t>
    <rPh sb="2" eb="4">
      <t>ヤネ</t>
    </rPh>
    <rPh sb="5" eb="7">
      <t>テンジョウ</t>
    </rPh>
    <rPh sb="13" eb="14">
      <t>ホカ</t>
    </rPh>
    <phoneticPr fontId="1"/>
  </si>
  <si>
    <t>対象窓に対する県の補助金額</t>
    <rPh sb="0" eb="2">
      <t>タイショウ</t>
    </rPh>
    <rPh sb="2" eb="3">
      <t>マド</t>
    </rPh>
    <rPh sb="4" eb="5">
      <t>タイ</t>
    </rPh>
    <rPh sb="7" eb="8">
      <t>ケン</t>
    </rPh>
    <rPh sb="9" eb="11">
      <t>ホジョ</t>
    </rPh>
    <rPh sb="11" eb="12">
      <t>キン</t>
    </rPh>
    <rPh sb="12" eb="13">
      <t>ガク</t>
    </rPh>
    <phoneticPr fontId="1"/>
  </si>
  <si>
    <t>対象窓に対する国の補助金額</t>
    <rPh sb="0" eb="2">
      <t>タイショウ</t>
    </rPh>
    <rPh sb="2" eb="3">
      <t>マド</t>
    </rPh>
    <rPh sb="4" eb="5">
      <t>タイ</t>
    </rPh>
    <rPh sb="7" eb="8">
      <t>クニ</t>
    </rPh>
    <rPh sb="9" eb="11">
      <t>ホジョ</t>
    </rPh>
    <rPh sb="11" eb="12">
      <t>キン</t>
    </rPh>
    <rPh sb="12" eb="13">
      <t>ガク</t>
    </rPh>
    <phoneticPr fontId="1"/>
  </si>
  <si>
    <t>対象窓に対するその他補助金額</t>
    <rPh sb="2" eb="3">
      <t>マド</t>
    </rPh>
    <rPh sb="9" eb="10">
      <t>ホカ</t>
    </rPh>
    <phoneticPr fontId="1"/>
  </si>
  <si>
    <t>寸法（mm）</t>
    <rPh sb="0" eb="2">
      <t>スンポウ</t>
    </rPh>
    <phoneticPr fontId="1"/>
  </si>
  <si>
    <t>窓サイズ（mm）</t>
    <rPh sb="0" eb="1">
      <t>マド</t>
    </rPh>
    <phoneticPr fontId="1"/>
  </si>
  <si>
    <t>施工面積
（㎡）</t>
    <rPh sb="0" eb="2">
      <t>セコウ</t>
    </rPh>
    <rPh sb="2" eb="4">
      <t>メンセキ</t>
    </rPh>
    <phoneticPr fontId="1"/>
  </si>
  <si>
    <t>壁面積
（㎡）</t>
    <rPh sb="0" eb="1">
      <t>カベ</t>
    </rPh>
    <rPh sb="1" eb="3">
      <t>メンセキ</t>
    </rPh>
    <phoneticPr fontId="1"/>
  </si>
  <si>
    <t>補助額算定表（部分改修用）</t>
    <rPh sb="0" eb="2">
      <t>ホジョ</t>
    </rPh>
    <rPh sb="2" eb="3">
      <t>ガク</t>
    </rPh>
    <rPh sb="3" eb="5">
      <t>サンテイ</t>
    </rPh>
    <rPh sb="5" eb="6">
      <t>ヒョウ</t>
    </rPh>
    <rPh sb="7" eb="9">
      <t>ブブン</t>
    </rPh>
    <rPh sb="9" eb="11">
      <t>カイシュウ</t>
    </rPh>
    <rPh sb="11" eb="12">
      <t>ヨウ</t>
    </rPh>
    <phoneticPr fontId="1"/>
  </si>
  <si>
    <t>先進的窓リノベ
性能区分</t>
    <rPh sb="0" eb="3">
      <t>センシンテキ</t>
    </rPh>
    <rPh sb="3" eb="4">
      <t>マド</t>
    </rPh>
    <rPh sb="8" eb="10">
      <t>セイノウ</t>
    </rPh>
    <rPh sb="10" eb="12">
      <t>クブン</t>
    </rPh>
    <phoneticPr fontId="1"/>
  </si>
  <si>
    <t>対象床に対する県の補助金額</t>
    <rPh sb="0" eb="2">
      <t>タイショウ</t>
    </rPh>
    <rPh sb="2" eb="3">
      <t>ユカ</t>
    </rPh>
    <rPh sb="4" eb="5">
      <t>タイ</t>
    </rPh>
    <rPh sb="7" eb="8">
      <t>ケン</t>
    </rPh>
    <rPh sb="9" eb="11">
      <t>ホジョ</t>
    </rPh>
    <rPh sb="11" eb="12">
      <t>キン</t>
    </rPh>
    <rPh sb="12" eb="13">
      <t>ガク</t>
    </rPh>
    <phoneticPr fontId="1"/>
  </si>
  <si>
    <t>対象床に対する国の補助金額</t>
    <rPh sb="0" eb="2">
      <t>タイショウ</t>
    </rPh>
    <rPh sb="2" eb="3">
      <t>ユカ</t>
    </rPh>
    <rPh sb="4" eb="5">
      <t>タイ</t>
    </rPh>
    <rPh sb="7" eb="8">
      <t>クニ</t>
    </rPh>
    <rPh sb="9" eb="11">
      <t>ホジョ</t>
    </rPh>
    <rPh sb="11" eb="12">
      <t>キン</t>
    </rPh>
    <rPh sb="12" eb="13">
      <t>ガク</t>
    </rPh>
    <phoneticPr fontId="1"/>
  </si>
  <si>
    <t>対象床に対するその他補助金額</t>
    <rPh sb="2" eb="3">
      <t>ユカ</t>
    </rPh>
    <rPh sb="9" eb="10">
      <t>ホカ</t>
    </rPh>
    <phoneticPr fontId="1"/>
  </si>
  <si>
    <t>対象壁に対する県の補助金額</t>
    <rPh sb="0" eb="2">
      <t>タイショウ</t>
    </rPh>
    <rPh sb="2" eb="3">
      <t>カベ</t>
    </rPh>
    <rPh sb="4" eb="5">
      <t>タイ</t>
    </rPh>
    <rPh sb="7" eb="8">
      <t>ケン</t>
    </rPh>
    <rPh sb="9" eb="11">
      <t>ホジョ</t>
    </rPh>
    <rPh sb="11" eb="12">
      <t>キン</t>
    </rPh>
    <rPh sb="12" eb="13">
      <t>ガク</t>
    </rPh>
    <phoneticPr fontId="1"/>
  </si>
  <si>
    <t>対象壁に対する国の補助金額</t>
    <rPh sb="0" eb="2">
      <t>タイショウ</t>
    </rPh>
    <rPh sb="2" eb="3">
      <t>カベ</t>
    </rPh>
    <rPh sb="4" eb="5">
      <t>タイ</t>
    </rPh>
    <rPh sb="7" eb="8">
      <t>クニ</t>
    </rPh>
    <rPh sb="9" eb="11">
      <t>ホジョ</t>
    </rPh>
    <rPh sb="11" eb="12">
      <t>キン</t>
    </rPh>
    <rPh sb="12" eb="13">
      <t>ガク</t>
    </rPh>
    <phoneticPr fontId="1"/>
  </si>
  <si>
    <t>対象壁に対するその他補助金額</t>
    <rPh sb="2" eb="3">
      <t>カベ</t>
    </rPh>
    <rPh sb="9" eb="10">
      <t>ホカ</t>
    </rPh>
    <phoneticPr fontId="1"/>
  </si>
  <si>
    <t>１　床、壁、屋根・天井について、補助単価を用いて算定</t>
    <rPh sb="2" eb="3">
      <t>ユカ</t>
    </rPh>
    <rPh sb="4" eb="5">
      <t>カベ</t>
    </rPh>
    <rPh sb="6" eb="8">
      <t>ヤネ</t>
    </rPh>
    <rPh sb="9" eb="11">
      <t>テンジョウ</t>
    </rPh>
    <rPh sb="16" eb="18">
      <t>ホジョ</t>
    </rPh>
    <rPh sb="18" eb="20">
      <t>タンカ</t>
    </rPh>
    <rPh sb="21" eb="22">
      <t>モチ</t>
    </rPh>
    <rPh sb="24" eb="26">
      <t>サンテイ</t>
    </rPh>
    <phoneticPr fontId="1"/>
  </si>
  <si>
    <t>計⑲</t>
    <rPh sb="0" eb="1">
      <t>ケイ</t>
    </rPh>
    <phoneticPr fontId="1"/>
  </si>
  <si>
    <t>他補助金控除後の補助対象経費④（③-⑤）</t>
    <phoneticPr fontId="1"/>
  </si>
  <si>
    <t>仙台市以外の補助金額合計⑤</t>
    <rPh sb="0" eb="3">
      <t>センダイシ</t>
    </rPh>
    <rPh sb="3" eb="5">
      <t>イガイ</t>
    </rPh>
    <rPh sb="6" eb="9">
      <t>ホジョキン</t>
    </rPh>
    <rPh sb="9" eb="10">
      <t>ガク</t>
    </rPh>
    <rPh sb="10" eb="12">
      <t>ゴウケイ</t>
    </rPh>
    <phoneticPr fontId="1"/>
  </si>
  <si>
    <t>対象壁における断熱工事の見積額⑧</t>
    <rPh sb="0" eb="2">
      <t>タイショウ</t>
    </rPh>
    <rPh sb="2" eb="3">
      <t>カベ</t>
    </rPh>
    <rPh sb="7" eb="9">
      <t>ダンネツ</t>
    </rPh>
    <rPh sb="9" eb="11">
      <t>コウジ</t>
    </rPh>
    <rPh sb="12" eb="14">
      <t>ミツモ</t>
    </rPh>
    <rPh sb="14" eb="15">
      <t>ガク</t>
    </rPh>
    <phoneticPr fontId="1"/>
  </si>
  <si>
    <t>他補助金控除後の補助対象経費⑨（⑧-⑩）</t>
    <phoneticPr fontId="1"/>
  </si>
  <si>
    <t>仙台市以外の補助金額合計⑩</t>
    <rPh sb="0" eb="3">
      <t>センダイシ</t>
    </rPh>
    <rPh sb="3" eb="5">
      <t>イガイ</t>
    </rPh>
    <rPh sb="6" eb="9">
      <t>ホジョキン</t>
    </rPh>
    <rPh sb="9" eb="10">
      <t>ガク</t>
    </rPh>
    <rPh sb="10" eb="12">
      <t>ゴウケイ</t>
    </rPh>
    <phoneticPr fontId="1"/>
  </si>
  <si>
    <t>計⑫</t>
    <rPh sb="0" eb="1">
      <t>ケイ</t>
    </rPh>
    <phoneticPr fontId="1"/>
  </si>
  <si>
    <t>対象屋根・天井における断熱工事の見積額⑬</t>
    <rPh sb="0" eb="2">
      <t>タイショウ</t>
    </rPh>
    <rPh sb="2" eb="4">
      <t>ヤネ</t>
    </rPh>
    <rPh sb="5" eb="7">
      <t>テンジョウ</t>
    </rPh>
    <rPh sb="11" eb="13">
      <t>ダンネツ</t>
    </rPh>
    <rPh sb="13" eb="15">
      <t>コウジ</t>
    </rPh>
    <rPh sb="16" eb="18">
      <t>ミツモ</t>
    </rPh>
    <rPh sb="18" eb="19">
      <t>ガク</t>
    </rPh>
    <phoneticPr fontId="1"/>
  </si>
  <si>
    <t>他補助金控除後の補助対象経費⑭（⑬-⑮）</t>
    <phoneticPr fontId="1"/>
  </si>
  <si>
    <t>仙台市以外の補助金額合計⑮</t>
    <rPh sb="0" eb="3">
      <t>センダイシ</t>
    </rPh>
    <rPh sb="3" eb="5">
      <t>イガイ</t>
    </rPh>
    <rPh sb="6" eb="9">
      <t>ホジョキン</t>
    </rPh>
    <rPh sb="9" eb="10">
      <t>ガク</t>
    </rPh>
    <rPh sb="10" eb="12">
      <t>ゴウケイ</t>
    </rPh>
    <phoneticPr fontId="1"/>
  </si>
  <si>
    <t>補助額㉑（⑲と⑳のうち低い額）</t>
    <rPh sb="0" eb="2">
      <t>ホジョ</t>
    </rPh>
    <rPh sb="2" eb="3">
      <t>ガク</t>
    </rPh>
    <phoneticPr fontId="1"/>
  </si>
  <si>
    <t>床断熱における補助額⑥（①＋②と④のうち低い額)　</t>
    <rPh sb="0" eb="1">
      <t>ユカ</t>
    </rPh>
    <rPh sb="1" eb="3">
      <t>ダンネツ</t>
    </rPh>
    <phoneticPr fontId="1"/>
  </si>
  <si>
    <t>壁断熱における補助額⑪（⑦と⑨のうち低い額)　</t>
    <rPh sb="0" eb="1">
      <t>カベ</t>
    </rPh>
    <rPh sb="1" eb="3">
      <t>ダンネツ</t>
    </rPh>
    <phoneticPr fontId="1"/>
  </si>
  <si>
    <t>屋根・天井断熱における補助額⑯（⑫と⑭のうち低い額)　</t>
    <rPh sb="0" eb="2">
      <t>ヤネ</t>
    </rPh>
    <rPh sb="3" eb="5">
      <t>テンジョウ</t>
    </rPh>
    <rPh sb="5" eb="7">
      <t>ダンネツ</t>
    </rPh>
    <phoneticPr fontId="1"/>
  </si>
  <si>
    <t>補助額⑱（⑥、⑪、⑯の合計と⑰のうち低い額（千円未満の端数切捨て））</t>
    <rPh sb="0" eb="2">
      <t>ホジョ</t>
    </rPh>
    <rPh sb="2" eb="3">
      <t>ガク</t>
    </rPh>
    <rPh sb="20" eb="21">
      <t>ガク</t>
    </rPh>
    <rPh sb="22" eb="24">
      <t>センエン</t>
    </rPh>
    <rPh sb="24" eb="26">
      <t>ミマン</t>
    </rPh>
    <rPh sb="27" eb="29">
      <t>ハスウ</t>
    </rPh>
    <rPh sb="29" eb="31">
      <t>キリス</t>
    </rPh>
    <phoneticPr fontId="1"/>
  </si>
  <si>
    <t>窓の補助上限額⑳</t>
    <rPh sb="0" eb="1">
      <t>マド</t>
    </rPh>
    <rPh sb="2" eb="4">
      <t>ホジョ</t>
    </rPh>
    <rPh sb="4" eb="6">
      <t>ジョウゲン</t>
    </rPh>
    <rPh sb="6" eb="7">
      <t>ガク</t>
    </rPh>
    <phoneticPr fontId="1"/>
  </si>
  <si>
    <t>床、壁、屋根・天井の補助上限額⑰</t>
    <rPh sb="0" eb="1">
      <t>ユカ</t>
    </rPh>
    <rPh sb="2" eb="3">
      <t>カベ</t>
    </rPh>
    <rPh sb="4" eb="6">
      <t>ヤネ</t>
    </rPh>
    <rPh sb="7" eb="9">
      <t>テンジョウ</t>
    </rPh>
    <rPh sb="10" eb="12">
      <t>ホジョ</t>
    </rPh>
    <rPh sb="12" eb="14">
      <t>ジョウゲン</t>
    </rPh>
    <rPh sb="14" eb="15">
      <t>ガク</t>
    </rPh>
    <phoneticPr fontId="1"/>
  </si>
  <si>
    <t>対象窓における断熱工事の見積額㉒</t>
    <rPh sb="0" eb="2">
      <t>タイショウ</t>
    </rPh>
    <rPh sb="2" eb="3">
      <t>マド</t>
    </rPh>
    <rPh sb="7" eb="9">
      <t>ダンネツ</t>
    </rPh>
    <rPh sb="9" eb="11">
      <t>コウジ</t>
    </rPh>
    <rPh sb="12" eb="14">
      <t>ミツモ</t>
    </rPh>
    <rPh sb="14" eb="15">
      <t>ガク</t>
    </rPh>
    <phoneticPr fontId="1"/>
  </si>
  <si>
    <t>他補助金控除後の補助対象経費㉓（㉒-㉔）</t>
    <phoneticPr fontId="1"/>
  </si>
  <si>
    <t>仙台市以外の補助金額合計㉔</t>
    <rPh sb="0" eb="3">
      <t>センダイシ</t>
    </rPh>
    <rPh sb="3" eb="5">
      <t>イガイ</t>
    </rPh>
    <rPh sb="6" eb="9">
      <t>ホジョキン</t>
    </rPh>
    <rPh sb="9" eb="10">
      <t>ガク</t>
    </rPh>
    <rPh sb="10" eb="12">
      <t>ゴウケイ</t>
    </rPh>
    <phoneticPr fontId="1"/>
  </si>
  <si>
    <t>窓断熱における補助額㉕（㉑と㉓のうち低い額（千円未満の端数切捨て））</t>
    <rPh sb="0" eb="1">
      <t>マド</t>
    </rPh>
    <rPh sb="1" eb="3">
      <t>ダンネツ</t>
    </rPh>
    <rPh sb="22" eb="24">
      <t>センエン</t>
    </rPh>
    <rPh sb="24" eb="26">
      <t>ミマン</t>
    </rPh>
    <rPh sb="27" eb="29">
      <t>ハスウ</t>
    </rPh>
    <rPh sb="29" eb="31">
      <t>キリス</t>
    </rPh>
    <phoneticPr fontId="1"/>
  </si>
  <si>
    <t>縦</t>
    <rPh sb="0" eb="1">
      <t>タテ</t>
    </rPh>
    <phoneticPr fontId="1"/>
  </si>
  <si>
    <t>横</t>
    <rPh sb="0" eb="1">
      <t>ヨコ</t>
    </rPh>
    <phoneticPr fontId="1"/>
  </si>
  <si>
    <t>サイズ</t>
    <phoneticPr fontId="1"/>
  </si>
  <si>
    <t>対象床における断熱工事の見積額③</t>
    <phoneticPr fontId="1"/>
  </si>
  <si>
    <t>先進的窓リノベ
登録製品型番</t>
    <rPh sb="0" eb="3">
      <t>センシンテキ</t>
    </rPh>
    <rPh sb="3" eb="4">
      <t>マド</t>
    </rPh>
    <rPh sb="8" eb="10">
      <t>トウロク</t>
    </rPh>
    <rPh sb="10" eb="12">
      <t>セイヒン</t>
    </rPh>
    <rPh sb="12" eb="14">
      <t>カタバン</t>
    </rPh>
    <phoneticPr fontId="1"/>
  </si>
  <si>
    <t>2　1の算定結果（⑥＋⑪＋⑯）と補助上限額を比較し、低い方を補助額とする</t>
    <rPh sb="16" eb="18">
      <t>ホジョ</t>
    </rPh>
    <rPh sb="18" eb="21">
      <t>ジョウゲンガク</t>
    </rPh>
    <phoneticPr fontId="1"/>
  </si>
  <si>
    <t>・基礎断熱の場合</t>
  </si>
  <si>
    <t>壁面積のうち、窓など断熱材が入らない部分の面積（㎡）</t>
    <rPh sb="0" eb="1">
      <t>カベ</t>
    </rPh>
    <rPh sb="1" eb="3">
      <t>メンセキ</t>
    </rPh>
    <rPh sb="7" eb="8">
      <t>マド</t>
    </rPh>
    <rPh sb="10" eb="13">
      <t>ダンネツザイ</t>
    </rPh>
    <rPh sb="14" eb="15">
      <t>ハイ</t>
    </rPh>
    <rPh sb="18" eb="20">
      <t>ブブン</t>
    </rPh>
    <rPh sb="21" eb="23">
      <t>メンセキ</t>
    </rPh>
    <phoneticPr fontId="1"/>
  </si>
  <si>
    <t>平均熱抵抗値R</t>
  </si>
  <si>
    <t>計⑦</t>
  </si>
  <si>
    <t>・床断熱の場合</t>
    <rPh sb="1" eb="2">
      <t>ユカ</t>
    </rPh>
    <phoneticPr fontId="1"/>
  </si>
  <si>
    <t>3　窓について補助額算定</t>
    <rPh sb="2" eb="3">
      <t>マド</t>
    </rPh>
    <rPh sb="7" eb="9">
      <t>ホジョ</t>
    </rPh>
    <rPh sb="9" eb="10">
      <t>ガク</t>
    </rPh>
    <rPh sb="10" eb="12">
      <t>サンテイ</t>
    </rPh>
    <phoneticPr fontId="1"/>
  </si>
  <si>
    <t>計①</t>
  </si>
  <si>
    <t>計②</t>
  </si>
  <si>
    <t>対象LED照明交換工事の見積額㉗</t>
    <rPh sb="0" eb="2">
      <t>タイショウ</t>
    </rPh>
    <rPh sb="5" eb="7">
      <t>ショウメイ</t>
    </rPh>
    <rPh sb="7" eb="9">
      <t>コウカン</t>
    </rPh>
    <rPh sb="9" eb="11">
      <t>コウジ</t>
    </rPh>
    <rPh sb="12" eb="14">
      <t>ミツモ</t>
    </rPh>
    <rPh sb="14" eb="15">
      <t>ガク</t>
    </rPh>
    <phoneticPr fontId="1"/>
  </si>
  <si>
    <t>仙台市以外の補助金額合計㉘</t>
    <rPh sb="0" eb="3">
      <t>センダイシ</t>
    </rPh>
    <rPh sb="3" eb="5">
      <t>イガイ</t>
    </rPh>
    <rPh sb="6" eb="9">
      <t>ホジョキン</t>
    </rPh>
    <rPh sb="9" eb="10">
      <t>ガク</t>
    </rPh>
    <rPh sb="10" eb="12">
      <t>ゴウケイ</t>
    </rPh>
    <phoneticPr fontId="1"/>
  </si>
  <si>
    <t>他補助金控除後の補助対象経㉙（㉗-㉘）</t>
    <phoneticPr fontId="1"/>
  </si>
  <si>
    <t>補助上限額㉛</t>
    <rPh sb="0" eb="2">
      <t>ホジョ</t>
    </rPh>
    <rPh sb="2" eb="5">
      <t>ジョウゲンガク</t>
    </rPh>
    <phoneticPr fontId="1"/>
  </si>
  <si>
    <t>LED照明交換における補助額㉜（㉚と㉛のうち低い額（千円未満の端数切り捨て）)　</t>
    <rPh sb="3" eb="5">
      <t>ショウメイ</t>
    </rPh>
    <rPh sb="5" eb="7">
      <t>コウカン</t>
    </rPh>
    <rPh sb="26" eb="28">
      <t>センエン</t>
    </rPh>
    <rPh sb="28" eb="30">
      <t>ミマン</t>
    </rPh>
    <rPh sb="31" eb="33">
      <t>ハスウ</t>
    </rPh>
    <rPh sb="33" eb="34">
      <t>キ</t>
    </rPh>
    <rPh sb="35" eb="36">
      <t>ス</t>
    </rPh>
    <phoneticPr fontId="1"/>
  </si>
  <si>
    <t>補助対象経費に3分の1を乗じた額㉚（㉙×1/3）</t>
    <rPh sb="0" eb="2">
      <t>ホジョ</t>
    </rPh>
    <rPh sb="2" eb="4">
      <t>タイショウ</t>
    </rPh>
    <rPh sb="4" eb="6">
      <t>ケイヒ</t>
    </rPh>
    <rPh sb="8" eb="9">
      <t>ブン</t>
    </rPh>
    <rPh sb="12" eb="13">
      <t>ジョウ</t>
    </rPh>
    <rPh sb="15" eb="16">
      <t>ガク</t>
    </rPh>
    <phoneticPr fontId="1"/>
  </si>
  <si>
    <t>補助金額合計（床、壁、屋根・天井、窓、LED照明）</t>
    <rPh sb="0" eb="2">
      <t>ホジョ</t>
    </rPh>
    <rPh sb="2" eb="4">
      <t>キンガク</t>
    </rPh>
    <rPh sb="4" eb="6">
      <t>ゴウケイ</t>
    </rPh>
    <rPh sb="22" eb="24">
      <t>ショウメイ</t>
    </rPh>
    <phoneticPr fontId="1"/>
  </si>
  <si>
    <t>他補助金控除後の補助対象経費合計（床、壁、屋根・天井、窓、LED照明）</t>
    <rPh sb="0" eb="1">
      <t>タ</t>
    </rPh>
    <rPh sb="1" eb="4">
      <t>ホジョキン</t>
    </rPh>
    <rPh sb="4" eb="6">
      <t>コウジョ</t>
    </rPh>
    <rPh sb="6" eb="7">
      <t>ゴ</t>
    </rPh>
    <rPh sb="8" eb="10">
      <t>ホジョ</t>
    </rPh>
    <rPh sb="10" eb="12">
      <t>タイショウ</t>
    </rPh>
    <rPh sb="12" eb="14">
      <t>ケイヒ</t>
    </rPh>
    <rPh sb="14" eb="16">
      <t>ゴウケイ</t>
    </rPh>
    <rPh sb="17" eb="18">
      <t>ユカ</t>
    </rPh>
    <rPh sb="19" eb="20">
      <t>カベ</t>
    </rPh>
    <rPh sb="21" eb="23">
      <t>ヤネ</t>
    </rPh>
    <rPh sb="24" eb="26">
      <t>テンジョウ</t>
    </rPh>
    <rPh sb="27" eb="28">
      <t>マド</t>
    </rPh>
    <rPh sb="32" eb="34">
      <t>ショウメイ</t>
    </rPh>
    <phoneticPr fontId="1"/>
  </si>
  <si>
    <t>4　LED照明交換工事について補助額算定</t>
    <rPh sb="5" eb="7">
      <t>ショウメイ</t>
    </rPh>
    <rPh sb="7" eb="9">
      <t>コウカン</t>
    </rPh>
    <rPh sb="9" eb="11">
      <t>コウジ</t>
    </rPh>
    <rPh sb="15" eb="17">
      <t>ホジョ</t>
    </rPh>
    <rPh sb="17" eb="18">
      <t>ガク</t>
    </rPh>
    <rPh sb="18" eb="20">
      <t>サンテイ</t>
    </rPh>
    <phoneticPr fontId="1"/>
  </si>
  <si>
    <t>5　交付申請額</t>
    <rPh sb="2" eb="4">
      <t>コウフ</t>
    </rPh>
    <rPh sb="4" eb="6">
      <t>シンセイ</t>
    </rPh>
    <rPh sb="6" eb="7">
      <t>ガク</t>
    </rPh>
    <phoneticPr fontId="1"/>
  </si>
  <si>
    <t>ボード系断熱材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</si>
</sst>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0"/>
    <numFmt numFmtId="177" formatCode="0_);[Red]\(0\)"/>
    <numFmt numFmtId="178" formatCode="#,##0_ ;[Red]\-#,##0\ "/>
    <numFmt numFmtId="179" formatCode="#,##0.000_ ;[Red]\-#,##0.000\ "/>
    <numFmt numFmtId="182" formatCode="0.00_);[Red]\(0.00\)"/>
  </numFmts>
  <fonts count="11"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6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auto="1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auto="1"/>
      </right>
      <top style="dotted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dotted">
        <color indexed="64"/>
      </bottom>
      <diagonal/>
    </border>
    <border>
      <left style="thin">
        <color auto="1"/>
      </left>
      <right style="dotted">
        <color indexed="64"/>
      </right>
      <top style="dotted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thin">
        <color auto="1"/>
      </bottom>
      <diagonal/>
    </border>
    <border>
      <left style="thin">
        <color auto="1"/>
      </left>
      <right style="dotted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dotted">
        <color indexed="64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auto="1"/>
      </right>
      <top style="dotted">
        <color indexed="64"/>
      </top>
      <bottom style="thin">
        <color auto="1"/>
      </bottom>
      <diagonal/>
    </border>
    <border>
      <left style="thin">
        <color auto="1"/>
      </left>
      <right style="dotted">
        <color indexed="64"/>
      </right>
      <top/>
      <bottom style="thin">
        <color auto="1"/>
      </bottom>
      <diagonal/>
    </border>
    <border>
      <left style="dotted">
        <color indexed="64"/>
      </left>
      <right style="thin">
        <color auto="1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4" fillId="0" borderId="0" applyAlignment="0"/>
  </cellStyleXfs>
  <cellXfs count="262">
    <xf numFmtId="0" fontId="0" fillId="0" borderId="0" xfId="0"/>
    <xf numFmtId="0" fontId="3" fillId="0" borderId="0" xfId="0" applyFont="1" applyFill="1" applyProtection="1"/>
    <xf numFmtId="0" fontId="3" fillId="0" borderId="0" xfId="0" applyFont="1" applyFill="1" applyAlignment="1" applyProtection="1">
      <alignment horizontal="center"/>
    </xf>
    <xf numFmtId="38" fontId="3" fillId="0" borderId="0" xfId="1" applyFont="1" applyFill="1" applyAlignment="1" applyProtection="1">
      <alignment horizontal="center"/>
    </xf>
    <xf numFmtId="0" fontId="0" fillId="0" borderId="0" xfId="0" applyFont="1" applyFill="1" applyProtection="1"/>
    <xf numFmtId="0" fontId="0" fillId="0" borderId="0" xfId="0" applyFont="1" applyFill="1" applyAlignment="1" applyProtection="1">
      <alignment horizontal="center"/>
    </xf>
    <xf numFmtId="38" fontId="0" fillId="0" borderId="0" xfId="1" applyFont="1" applyFill="1" applyAlignment="1" applyProtection="1">
      <alignment horizontal="center"/>
    </xf>
    <xf numFmtId="0" fontId="0" fillId="0" borderId="0" xfId="0" applyFont="1" applyFill="1" applyBorder="1" applyProtection="1"/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/>
    </xf>
    <xf numFmtId="38" fontId="0" fillId="0" borderId="0" xfId="1" applyFont="1" applyFill="1" applyBorder="1" applyAlignment="1" applyProtection="1">
      <alignment horizontal="center" vertical="center"/>
    </xf>
    <xf numFmtId="0" fontId="0" fillId="0" borderId="11" xfId="0" applyFont="1" applyFill="1" applyBorder="1" applyProtection="1"/>
    <xf numFmtId="0" fontId="0" fillId="0" borderId="13" xfId="0" applyFont="1" applyFill="1" applyBorder="1" applyAlignment="1" applyProtection="1">
      <alignment horizontal="center"/>
    </xf>
    <xf numFmtId="0" fontId="0" fillId="0" borderId="0" xfId="0" applyFont="1" applyFill="1" applyAlignment="1" applyProtection="1">
      <alignment vertical="center"/>
    </xf>
    <xf numFmtId="0" fontId="0" fillId="0" borderId="14" xfId="0" applyFont="1" applyFill="1" applyBorder="1" applyAlignment="1" applyProtection="1">
      <alignment vertical="center"/>
    </xf>
    <xf numFmtId="0" fontId="0" fillId="0" borderId="15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0" borderId="15" xfId="0" applyFont="1" applyFill="1" applyBorder="1" applyAlignment="1" applyProtection="1">
      <alignment horizontal="center" vertical="center"/>
    </xf>
    <xf numFmtId="38" fontId="0" fillId="0" borderId="15" xfId="1" applyFont="1" applyFill="1" applyBorder="1" applyAlignment="1" applyProtection="1">
      <alignment horizontal="center" vertical="center"/>
    </xf>
    <xf numFmtId="2" fontId="0" fillId="0" borderId="0" xfId="0" applyNumberFormat="1" applyFont="1" applyFill="1" applyAlignment="1" applyProtection="1">
      <alignment vertical="center"/>
    </xf>
    <xf numFmtId="2" fontId="0" fillId="0" borderId="0" xfId="0" applyNumberFormat="1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horizontal="center" vertical="center"/>
    </xf>
    <xf numFmtId="38" fontId="0" fillId="0" borderId="0" xfId="1" applyFont="1" applyFill="1" applyBorder="1" applyAlignment="1" applyProtection="1">
      <alignment horizontal="right" vertical="center"/>
    </xf>
    <xf numFmtId="0" fontId="0" fillId="0" borderId="15" xfId="0" applyFont="1" applyFill="1" applyBorder="1" applyAlignment="1" applyProtection="1">
      <alignment vertical="center"/>
    </xf>
    <xf numFmtId="0" fontId="0" fillId="0" borderId="16" xfId="0" applyFont="1" applyFill="1" applyBorder="1" applyAlignment="1" applyProtection="1">
      <alignment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vertical="center"/>
    </xf>
    <xf numFmtId="38" fontId="0" fillId="0" borderId="17" xfId="1" applyFont="1" applyFill="1" applyBorder="1" applyAlignment="1" applyProtection="1">
      <alignment horizontal="center" vertical="center"/>
    </xf>
    <xf numFmtId="0" fontId="0" fillId="0" borderId="18" xfId="0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38" fontId="0" fillId="0" borderId="0" xfId="1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horizontal="left" vertical="center"/>
    </xf>
    <xf numFmtId="0" fontId="0" fillId="0" borderId="11" xfId="0" applyFont="1" applyFill="1" applyBorder="1" applyAlignment="1" applyProtection="1">
      <alignment vertical="center"/>
    </xf>
    <xf numFmtId="0" fontId="0" fillId="0" borderId="12" xfId="0" applyFont="1" applyFill="1" applyBorder="1" applyAlignment="1" applyProtection="1">
      <alignment horizontal="left" vertical="center"/>
    </xf>
    <xf numFmtId="0" fontId="0" fillId="0" borderId="12" xfId="0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vertical="center"/>
    </xf>
    <xf numFmtId="38" fontId="0" fillId="0" borderId="12" xfId="1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vertical="center"/>
    </xf>
    <xf numFmtId="0" fontId="0" fillId="0" borderId="18" xfId="0" applyFont="1" applyFill="1" applyBorder="1" applyAlignment="1" applyProtection="1">
      <alignment vertical="center"/>
    </xf>
    <xf numFmtId="0" fontId="0" fillId="0" borderId="17" xfId="0" applyFont="1" applyFill="1" applyBorder="1" applyAlignment="1" applyProtection="1">
      <alignment horizontal="center"/>
    </xf>
    <xf numFmtId="38" fontId="0" fillId="0" borderId="0" xfId="0" applyNumberFormat="1" applyFont="1" applyFill="1" applyAlignment="1" applyProtection="1">
      <alignment vertical="center"/>
    </xf>
    <xf numFmtId="0" fontId="0" fillId="0" borderId="14" xfId="0" applyFont="1" applyFill="1" applyBorder="1" applyProtection="1"/>
    <xf numFmtId="38" fontId="0" fillId="0" borderId="0" xfId="0" applyNumberFormat="1" applyFont="1" applyFill="1" applyProtection="1"/>
    <xf numFmtId="0" fontId="0" fillId="0" borderId="0" xfId="0" applyFont="1" applyFill="1" applyAlignment="1" applyProtection="1">
      <alignment horizontal="left"/>
    </xf>
    <xf numFmtId="0" fontId="0" fillId="0" borderId="0" xfId="0" applyFont="1" applyFill="1" applyBorder="1" applyAlignment="1" applyProtection="1">
      <alignment horizontal="left"/>
    </xf>
    <xf numFmtId="0" fontId="0" fillId="0" borderId="12" xfId="0" applyFont="1" applyFill="1" applyBorder="1" applyAlignment="1" applyProtection="1">
      <alignment horizontal="left"/>
    </xf>
    <xf numFmtId="0" fontId="0" fillId="0" borderId="12" xfId="0" applyFont="1" applyFill="1" applyBorder="1" applyAlignment="1" applyProtection="1">
      <alignment horizontal="center"/>
    </xf>
    <xf numFmtId="0" fontId="0" fillId="0" borderId="12" xfId="0" applyFont="1" applyFill="1" applyBorder="1" applyProtection="1"/>
    <xf numFmtId="38" fontId="0" fillId="0" borderId="12" xfId="1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2" fontId="0" fillId="0" borderId="0" xfId="0" applyNumberFormat="1" applyFont="1" applyFill="1" applyBorder="1" applyAlignment="1" applyProtection="1">
      <alignment horizontal="center" vertical="center"/>
    </xf>
    <xf numFmtId="178" fontId="0" fillId="0" borderId="0" xfId="1" applyNumberFormat="1" applyFont="1" applyFill="1" applyBorder="1" applyAlignment="1" applyProtection="1">
      <alignment horizontal="center" vertical="center"/>
      <protection locked="0"/>
    </xf>
    <xf numFmtId="176" fontId="0" fillId="0" borderId="0" xfId="0" applyNumberFormat="1" applyFont="1" applyFill="1" applyBorder="1" applyAlignment="1" applyProtection="1">
      <alignment horizontal="center" vertical="center"/>
    </xf>
    <xf numFmtId="179" fontId="0" fillId="0" borderId="0" xfId="1" applyNumberFormat="1" applyFont="1" applyFill="1" applyBorder="1" applyAlignment="1" applyProtection="1">
      <alignment horizontal="center" vertical="center"/>
      <protection locked="0"/>
    </xf>
    <xf numFmtId="38" fontId="0" fillId="0" borderId="0" xfId="1" applyFont="1" applyFill="1" applyBorder="1" applyAlignment="1" applyProtection="1">
      <alignment horizontal="center" vertical="center"/>
      <protection locked="0"/>
    </xf>
    <xf numFmtId="0" fontId="0" fillId="0" borderId="22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38" fontId="0" fillId="0" borderId="0" xfId="1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/>
    <xf numFmtId="38" fontId="0" fillId="0" borderId="12" xfId="1" applyFont="1" applyFill="1" applyBorder="1" applyAlignment="1" applyProtection="1">
      <alignment horizontal="right"/>
    </xf>
    <xf numFmtId="0" fontId="0" fillId="0" borderId="13" xfId="0" applyFont="1" applyFill="1" applyBorder="1" applyProtection="1"/>
    <xf numFmtId="0" fontId="0" fillId="0" borderId="15" xfId="0" applyFont="1" applyFill="1" applyBorder="1" applyProtection="1"/>
    <xf numFmtId="0" fontId="0" fillId="0" borderId="0" xfId="0" applyFont="1" applyFill="1" applyBorder="1" applyAlignment="1" applyProtection="1">
      <alignment horizontal="center"/>
    </xf>
    <xf numFmtId="38" fontId="0" fillId="0" borderId="0" xfId="1" applyFont="1" applyFill="1" applyBorder="1" applyAlignment="1" applyProtection="1">
      <alignment horizontal="center"/>
    </xf>
    <xf numFmtId="0" fontId="0" fillId="0" borderId="16" xfId="0" applyFont="1" applyFill="1" applyBorder="1" applyProtection="1"/>
    <xf numFmtId="0" fontId="0" fillId="0" borderId="17" xfId="0" applyFont="1" applyFill="1" applyBorder="1" applyProtection="1"/>
    <xf numFmtId="38" fontId="0" fillId="0" borderId="17" xfId="1" applyFont="1" applyFill="1" applyBorder="1" applyAlignment="1" applyProtection="1">
      <alignment horizontal="center"/>
    </xf>
    <xf numFmtId="0" fontId="5" fillId="0" borderId="0" xfId="0" applyFont="1" applyFill="1" applyProtection="1"/>
    <xf numFmtId="0" fontId="5" fillId="0" borderId="0" xfId="0" applyFont="1" applyFill="1" applyBorder="1" applyProtection="1"/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0" fillId="2" borderId="0" xfId="0" applyFont="1" applyFill="1" applyAlignment="1" applyProtection="1">
      <alignment horizontal="center"/>
    </xf>
    <xf numFmtId="0" fontId="0" fillId="0" borderId="27" xfId="0" applyFont="1" applyFill="1" applyBorder="1" applyAlignment="1" applyProtection="1">
      <alignment vertical="center"/>
    </xf>
    <xf numFmtId="38" fontId="0" fillId="0" borderId="27" xfId="1" applyFont="1" applyFill="1" applyBorder="1" applyAlignment="1" applyProtection="1">
      <alignment horizontal="center" vertical="center"/>
    </xf>
    <xf numFmtId="0" fontId="0" fillId="0" borderId="27" xfId="0" applyFont="1" applyFill="1" applyBorder="1" applyAlignment="1" applyProtection="1">
      <alignment horizontal="center" vertical="center"/>
    </xf>
    <xf numFmtId="0" fontId="0" fillId="0" borderId="29" xfId="0" applyFont="1" applyFill="1" applyBorder="1" applyAlignment="1" applyProtection="1">
      <alignment vertical="center"/>
    </xf>
    <xf numFmtId="0" fontId="0" fillId="0" borderId="26" xfId="0" applyFont="1" applyFill="1" applyBorder="1" applyAlignment="1" applyProtection="1">
      <alignment vertical="center"/>
    </xf>
    <xf numFmtId="0" fontId="0" fillId="0" borderId="27" xfId="0" applyFont="1" applyFill="1" applyBorder="1" applyAlignment="1" applyProtection="1">
      <alignment horizontal="center"/>
    </xf>
    <xf numFmtId="0" fontId="0" fillId="0" borderId="28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15" xfId="0" applyFont="1" applyFill="1" applyBorder="1" applyAlignment="1" applyProtection="1">
      <alignment horizontal="center"/>
    </xf>
    <xf numFmtId="0" fontId="0" fillId="0" borderId="28" xfId="0" applyFont="1" applyFill="1" applyBorder="1" applyProtection="1"/>
    <xf numFmtId="2" fontId="0" fillId="0" borderId="48" xfId="0" applyNumberFormat="1" applyFont="1" applyFill="1" applyBorder="1" applyAlignment="1" applyProtection="1">
      <alignment vertical="center"/>
    </xf>
    <xf numFmtId="2" fontId="0" fillId="0" borderId="49" xfId="0" applyNumberFormat="1" applyFont="1" applyFill="1" applyBorder="1" applyAlignment="1" applyProtection="1">
      <alignment vertical="center"/>
    </xf>
    <xf numFmtId="2" fontId="0" fillId="0" borderId="50" xfId="0" applyNumberFormat="1" applyFont="1" applyFill="1" applyBorder="1" applyAlignment="1" applyProtection="1">
      <alignment vertical="center"/>
    </xf>
    <xf numFmtId="2" fontId="0" fillId="0" borderId="50" xfId="0" applyNumberFormat="1" applyFont="1" applyFill="1" applyBorder="1" applyProtection="1"/>
    <xf numFmtId="2" fontId="0" fillId="0" borderId="27" xfId="0" applyNumberFormat="1" applyFont="1" applyFill="1" applyBorder="1" applyAlignment="1" applyProtection="1">
      <alignment horizontal="center" vertical="center"/>
    </xf>
    <xf numFmtId="176" fontId="0" fillId="0" borderId="27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38" fontId="6" fillId="0" borderId="1" xfId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 wrapText="1"/>
    </xf>
    <xf numFmtId="0" fontId="0" fillId="0" borderId="27" xfId="0" applyFont="1" applyFill="1" applyBorder="1" applyProtection="1"/>
    <xf numFmtId="38" fontId="6" fillId="0" borderId="1" xfId="1" applyFont="1" applyFill="1" applyBorder="1" applyAlignment="1" applyProtection="1">
      <alignment vertical="center"/>
    </xf>
    <xf numFmtId="38" fontId="0" fillId="0" borderId="0" xfId="1" applyFont="1" applyFill="1" applyBorder="1" applyAlignment="1" applyProtection="1">
      <alignment vertical="center"/>
      <protection locked="0"/>
    </xf>
    <xf numFmtId="0" fontId="3" fillId="0" borderId="11" xfId="0" applyFont="1" applyFill="1" applyBorder="1" applyProtection="1"/>
    <xf numFmtId="0" fontId="3" fillId="0" borderId="12" xfId="0" applyFont="1" applyFill="1" applyBorder="1" applyAlignment="1" applyProtection="1">
      <alignment horizontal="center"/>
    </xf>
    <xf numFmtId="0" fontId="3" fillId="0" borderId="12" xfId="0" applyFont="1" applyFill="1" applyBorder="1" applyProtection="1"/>
    <xf numFmtId="38" fontId="3" fillId="0" borderId="12" xfId="1" applyFont="1" applyFill="1" applyBorder="1" applyAlignment="1" applyProtection="1">
      <alignment horizontal="center"/>
    </xf>
    <xf numFmtId="0" fontId="3" fillId="0" borderId="13" xfId="0" applyFont="1" applyFill="1" applyBorder="1" applyProtection="1"/>
    <xf numFmtId="0" fontId="3" fillId="0" borderId="29" xfId="0" applyFont="1" applyFill="1" applyBorder="1" applyProtection="1"/>
    <xf numFmtId="0" fontId="3" fillId="0" borderId="0" xfId="0" applyFont="1" applyFill="1" applyBorder="1" applyAlignment="1" applyProtection="1">
      <alignment horizontal="center"/>
    </xf>
    <xf numFmtId="38" fontId="3" fillId="0" borderId="0" xfId="1" applyFont="1" applyFill="1" applyBorder="1" applyAlignment="1" applyProtection="1">
      <alignment horizontal="center"/>
    </xf>
    <xf numFmtId="0" fontId="3" fillId="0" borderId="15" xfId="0" applyFont="1" applyFill="1" applyBorder="1" applyProtection="1"/>
    <xf numFmtId="0" fontId="3" fillId="0" borderId="26" xfId="0" applyFont="1" applyFill="1" applyBorder="1" applyProtection="1"/>
    <xf numFmtId="0" fontId="3" fillId="0" borderId="27" xfId="0" applyFont="1" applyFill="1" applyBorder="1" applyAlignment="1" applyProtection="1">
      <alignment horizontal="center"/>
    </xf>
    <xf numFmtId="0" fontId="3" fillId="0" borderId="27" xfId="0" applyFont="1" applyFill="1" applyBorder="1" applyProtection="1"/>
    <xf numFmtId="38" fontId="3" fillId="0" borderId="27" xfId="1" applyFont="1" applyFill="1" applyBorder="1" applyAlignment="1" applyProtection="1">
      <alignment horizontal="center"/>
    </xf>
    <xf numFmtId="0" fontId="3" fillId="0" borderId="28" xfId="0" applyFont="1" applyFill="1" applyBorder="1" applyProtection="1"/>
    <xf numFmtId="0" fontId="6" fillId="0" borderId="0" xfId="0" applyFont="1" applyFill="1" applyAlignment="1" applyProtection="1">
      <alignment vertical="center"/>
    </xf>
    <xf numFmtId="0" fontId="0" fillId="0" borderId="3" xfId="0" applyFont="1" applyFill="1" applyBorder="1" applyAlignment="1" applyProtection="1">
      <alignment horizontal="center" vertical="center"/>
    </xf>
    <xf numFmtId="177" fontId="0" fillId="0" borderId="3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right" vertical="center"/>
    </xf>
    <xf numFmtId="0" fontId="6" fillId="0" borderId="5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right" vertical="center"/>
    </xf>
    <xf numFmtId="0" fontId="10" fillId="0" borderId="3" xfId="0" applyFont="1" applyFill="1" applyBorder="1" applyAlignment="1" applyProtection="1">
      <alignment horizontal="center" vertical="center"/>
    </xf>
    <xf numFmtId="38" fontId="0" fillId="0" borderId="1" xfId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46" xfId="0" applyFont="1" applyFill="1" applyBorder="1" applyAlignment="1" applyProtection="1">
      <alignment horizontal="center" vertical="center"/>
    </xf>
    <xf numFmtId="0" fontId="6" fillId="0" borderId="25" xfId="0" applyFont="1" applyFill="1" applyBorder="1" applyAlignment="1" applyProtection="1">
      <alignment horizontal="center" vertical="center"/>
    </xf>
    <xf numFmtId="0" fontId="6" fillId="0" borderId="47" xfId="0" applyFont="1" applyFill="1" applyBorder="1" applyAlignment="1" applyProtection="1">
      <alignment horizontal="center" vertical="center"/>
    </xf>
    <xf numFmtId="0" fontId="8" fillId="0" borderId="46" xfId="0" applyFont="1" applyFill="1" applyBorder="1" applyAlignment="1" applyProtection="1">
      <alignment horizontal="center" vertical="center"/>
    </xf>
    <xf numFmtId="0" fontId="8" fillId="0" borderId="25" xfId="0" applyFont="1" applyFill="1" applyBorder="1" applyAlignment="1" applyProtection="1">
      <alignment horizontal="center" vertical="center"/>
    </xf>
    <xf numFmtId="0" fontId="8" fillId="0" borderId="47" xfId="0" applyFont="1" applyFill="1" applyBorder="1" applyAlignment="1" applyProtection="1">
      <alignment horizontal="center" vertical="center"/>
    </xf>
    <xf numFmtId="38" fontId="8" fillId="0" borderId="19" xfId="0" applyNumberFormat="1" applyFont="1" applyFill="1" applyBorder="1" applyAlignment="1" applyProtection="1">
      <alignment horizontal="center" vertical="center"/>
    </xf>
    <xf numFmtId="38" fontId="8" fillId="0" borderId="20" xfId="0" applyNumberFormat="1" applyFont="1" applyFill="1" applyBorder="1" applyAlignment="1" applyProtection="1">
      <alignment horizontal="center" vertical="center"/>
    </xf>
    <xf numFmtId="38" fontId="8" fillId="0" borderId="2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38" fontId="0" fillId="0" borderId="1" xfId="1" applyFont="1" applyFill="1" applyBorder="1" applyAlignment="1" applyProtection="1">
      <alignment horizontal="center" vertical="center"/>
      <protection locked="0"/>
    </xf>
    <xf numFmtId="3" fontId="0" fillId="0" borderId="1" xfId="0" applyNumberFormat="1" applyFont="1" applyFill="1" applyBorder="1" applyAlignment="1" applyProtection="1">
      <alignment horizontal="center" vertical="center"/>
    </xf>
    <xf numFmtId="38" fontId="0" fillId="0" borderId="19" xfId="0" applyNumberFormat="1" applyFont="1" applyFill="1" applyBorder="1" applyAlignment="1" applyProtection="1">
      <alignment horizontal="center" vertical="center"/>
    </xf>
    <xf numFmtId="38" fontId="0" fillId="0" borderId="20" xfId="0" applyNumberFormat="1" applyFont="1" applyFill="1" applyBorder="1" applyAlignment="1" applyProtection="1">
      <alignment horizontal="center" vertical="center"/>
    </xf>
    <xf numFmtId="38" fontId="0" fillId="0" borderId="2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  <protection locked="0"/>
    </xf>
    <xf numFmtId="38" fontId="0" fillId="0" borderId="39" xfId="1" applyFont="1" applyFill="1" applyBorder="1" applyAlignment="1" applyProtection="1">
      <alignment horizontal="center" vertical="center"/>
      <protection locked="0"/>
    </xf>
    <xf numFmtId="38" fontId="0" fillId="0" borderId="40" xfId="1" applyFont="1" applyFill="1" applyBorder="1" applyAlignment="1" applyProtection="1">
      <alignment horizontal="center" vertical="center"/>
      <protection locked="0"/>
    </xf>
    <xf numFmtId="38" fontId="0" fillId="0" borderId="41" xfId="1" applyFont="1" applyFill="1" applyBorder="1" applyAlignment="1" applyProtection="1">
      <alignment horizontal="center" vertical="center"/>
      <protection locked="0"/>
    </xf>
    <xf numFmtId="38" fontId="0" fillId="0" borderId="4" xfId="1" applyFont="1" applyFill="1" applyBorder="1" applyAlignment="1" applyProtection="1">
      <alignment horizontal="center" vertical="center"/>
      <protection locked="0"/>
    </xf>
    <xf numFmtId="38" fontId="0" fillId="0" borderId="3" xfId="1" applyFont="1" applyFill="1" applyBorder="1" applyAlignment="1" applyProtection="1">
      <alignment horizontal="center" vertical="center"/>
      <protection locked="0"/>
    </xf>
    <xf numFmtId="38" fontId="0" fillId="0" borderId="2" xfId="1" applyFont="1" applyFill="1" applyBorder="1" applyAlignment="1" applyProtection="1">
      <alignment horizontal="center" vertical="center"/>
      <protection locked="0"/>
    </xf>
    <xf numFmtId="38" fontId="0" fillId="0" borderId="30" xfId="1" applyFont="1" applyFill="1" applyBorder="1" applyAlignment="1" applyProtection="1">
      <alignment horizontal="center" vertical="center"/>
    </xf>
    <xf numFmtId="38" fontId="0" fillId="0" borderId="34" xfId="1" applyFont="1" applyFill="1" applyBorder="1" applyAlignment="1" applyProtection="1">
      <alignment horizontal="center" vertical="center"/>
      <protection locked="0"/>
    </xf>
    <xf numFmtId="38" fontId="0" fillId="0" borderId="35" xfId="1" applyFont="1" applyFill="1" applyBorder="1" applyAlignment="1" applyProtection="1">
      <alignment horizontal="center" vertical="center"/>
      <protection locked="0"/>
    </xf>
    <xf numFmtId="38" fontId="0" fillId="0" borderId="42" xfId="1" applyFont="1" applyFill="1" applyBorder="1" applyAlignment="1" applyProtection="1">
      <alignment horizontal="center" vertical="center"/>
      <protection locked="0"/>
    </xf>
    <xf numFmtId="38" fontId="0" fillId="0" borderId="36" xfId="1" applyFont="1" applyFill="1" applyBorder="1" applyAlignment="1" applyProtection="1">
      <alignment horizontal="center" vertical="center"/>
      <protection locked="0"/>
    </xf>
    <xf numFmtId="38" fontId="0" fillId="0" borderId="37" xfId="1" applyFont="1" applyFill="1" applyBorder="1" applyAlignment="1" applyProtection="1">
      <alignment horizontal="center" vertical="center"/>
      <protection locked="0"/>
    </xf>
    <xf numFmtId="38" fontId="0" fillId="0" borderId="38" xfId="1" applyFont="1" applyFill="1" applyBorder="1" applyAlignment="1" applyProtection="1">
      <alignment horizontal="center" vertical="center"/>
      <protection locked="0"/>
    </xf>
    <xf numFmtId="0" fontId="0" fillId="0" borderId="6" xfId="0" applyFont="1" applyFill="1" applyBorder="1" applyAlignment="1" applyProtection="1">
      <alignment horizontal="center" vertical="center"/>
    </xf>
    <xf numFmtId="0" fontId="0" fillId="0" borderId="61" xfId="0" applyFont="1" applyFill="1" applyBorder="1" applyAlignment="1" applyProtection="1">
      <alignment horizontal="center" vertical="center"/>
    </xf>
    <xf numFmtId="0" fontId="0" fillId="0" borderId="45" xfId="0" applyFont="1" applyFill="1" applyBorder="1" applyAlignment="1" applyProtection="1">
      <alignment horizontal="center" vertical="center"/>
    </xf>
    <xf numFmtId="178" fontId="0" fillId="0" borderId="2" xfId="1" applyNumberFormat="1" applyFont="1" applyFill="1" applyBorder="1" applyAlignment="1" applyProtection="1">
      <alignment horizontal="center" vertical="center"/>
      <protection locked="0"/>
    </xf>
    <xf numFmtId="178" fontId="0" fillId="0" borderId="1" xfId="1" applyNumberFormat="1" applyFont="1" applyFill="1" applyBorder="1" applyAlignment="1" applyProtection="1">
      <alignment horizontal="center" vertical="center"/>
      <protection locked="0"/>
    </xf>
    <xf numFmtId="38" fontId="0" fillId="0" borderId="4" xfId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/>
    </xf>
    <xf numFmtId="178" fontId="0" fillId="0" borderId="4" xfId="1" applyNumberFormat="1" applyFont="1" applyFill="1" applyBorder="1" applyAlignment="1" applyProtection="1">
      <alignment horizontal="center" vertical="center"/>
      <protection locked="0"/>
    </xf>
    <xf numFmtId="176" fontId="0" fillId="0" borderId="8" xfId="0" applyNumberFormat="1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 wrapText="1"/>
    </xf>
    <xf numFmtId="0" fontId="7" fillId="0" borderId="22" xfId="0" applyFont="1" applyFill="1" applyBorder="1" applyAlignment="1" applyProtection="1">
      <alignment horizontal="center" vertical="center" wrapText="1"/>
    </xf>
    <xf numFmtId="38" fontId="0" fillId="0" borderId="2" xfId="1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center"/>
    </xf>
    <xf numFmtId="38" fontId="0" fillId="0" borderId="44" xfId="1" applyFont="1" applyFill="1" applyBorder="1" applyAlignment="1" applyProtection="1">
      <alignment horizontal="center" vertical="center"/>
      <protection locked="0"/>
    </xf>
    <xf numFmtId="3" fontId="0" fillId="0" borderId="4" xfId="0" applyNumberFormat="1" applyFont="1" applyFill="1" applyBorder="1" applyAlignment="1" applyProtection="1">
      <alignment horizontal="center" vertical="center"/>
      <protection locked="0"/>
    </xf>
    <xf numFmtId="3" fontId="0" fillId="0" borderId="3" xfId="0" applyNumberFormat="1" applyFont="1" applyFill="1" applyBorder="1" applyAlignment="1" applyProtection="1">
      <alignment horizontal="center" vertical="center"/>
      <protection locked="0"/>
    </xf>
    <xf numFmtId="3" fontId="0" fillId="0" borderId="2" xfId="0" applyNumberFormat="1" applyFont="1" applyFill="1" applyBorder="1" applyAlignment="1" applyProtection="1">
      <alignment horizontal="center" vertical="center"/>
      <protection locked="0"/>
    </xf>
    <xf numFmtId="38" fontId="0" fillId="0" borderId="59" xfId="1" applyFont="1" applyFill="1" applyBorder="1" applyAlignment="1" applyProtection="1">
      <alignment horizontal="center" vertical="center"/>
      <protection locked="0"/>
    </xf>
    <xf numFmtId="38" fontId="0" fillId="0" borderId="64" xfId="1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0" fillId="0" borderId="4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38" fontId="0" fillId="0" borderId="10" xfId="1" applyFont="1" applyFill="1" applyBorder="1" applyAlignment="1" applyProtection="1">
      <alignment horizontal="center" vertical="center"/>
    </xf>
    <xf numFmtId="38" fontId="0" fillId="0" borderId="5" xfId="1" applyFont="1" applyFill="1" applyBorder="1" applyAlignment="1" applyProtection="1">
      <alignment horizontal="center" vertical="center"/>
    </xf>
    <xf numFmtId="38" fontId="0" fillId="0" borderId="7" xfId="1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 wrapText="1"/>
    </xf>
    <xf numFmtId="38" fontId="0" fillId="0" borderId="3" xfId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178" fontId="0" fillId="0" borderId="3" xfId="1" applyNumberFormat="1" applyFont="1" applyFill="1" applyBorder="1" applyAlignment="1" applyProtection="1">
      <alignment horizontal="center" vertical="center"/>
      <protection locked="0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3" xfId="0" applyNumberFormat="1" applyFont="1" applyFill="1" applyBorder="1" applyAlignment="1" applyProtection="1">
      <alignment horizontal="center" vertical="center"/>
    </xf>
    <xf numFmtId="176" fontId="0" fillId="0" borderId="2" xfId="0" applyNumberFormat="1" applyFont="1" applyFill="1" applyBorder="1" applyAlignment="1" applyProtection="1">
      <alignment horizontal="center" vertical="center"/>
    </xf>
    <xf numFmtId="179" fontId="0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30" xfId="0" applyFont="1" applyFill="1" applyBorder="1" applyAlignment="1" applyProtection="1">
      <alignment horizontal="center" vertical="center"/>
    </xf>
    <xf numFmtId="0" fontId="6" fillId="0" borderId="62" xfId="0" applyFont="1" applyFill="1" applyBorder="1" applyAlignment="1" applyProtection="1">
      <alignment horizontal="center" vertical="center"/>
    </xf>
    <xf numFmtId="0" fontId="6" fillId="0" borderId="58" xfId="0" applyFont="1" applyFill="1" applyBorder="1" applyAlignment="1" applyProtection="1">
      <alignment horizontal="center" vertical="center"/>
    </xf>
    <xf numFmtId="0" fontId="6" fillId="0" borderId="57" xfId="0" applyFont="1" applyFill="1" applyBorder="1" applyAlignment="1" applyProtection="1">
      <alignment horizontal="center" vertical="center"/>
    </xf>
    <xf numFmtId="0" fontId="6" fillId="0" borderId="59" xfId="0" applyFont="1" applyFill="1" applyBorder="1" applyAlignment="1" applyProtection="1">
      <alignment horizontal="center" vertical="center"/>
    </xf>
    <xf numFmtId="0" fontId="6" fillId="0" borderId="60" xfId="0" applyFont="1" applyFill="1" applyBorder="1" applyAlignment="1" applyProtection="1">
      <alignment horizontal="center" vertical="center"/>
    </xf>
    <xf numFmtId="0" fontId="6" fillId="0" borderId="44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51" xfId="0" applyFont="1" applyFill="1" applyBorder="1" applyAlignment="1" applyProtection="1">
      <alignment horizontal="center" vertical="center"/>
    </xf>
    <xf numFmtId="0" fontId="6" fillId="0" borderId="37" xfId="0" applyFont="1" applyFill="1" applyBorder="1" applyAlignment="1" applyProtection="1">
      <alignment horizontal="center" vertical="center"/>
    </xf>
    <xf numFmtId="0" fontId="6" fillId="0" borderId="38" xfId="0" applyFont="1" applyFill="1" applyBorder="1" applyAlignment="1" applyProtection="1">
      <alignment horizontal="center" vertical="center"/>
    </xf>
    <xf numFmtId="38" fontId="0" fillId="0" borderId="53" xfId="1" applyFont="1" applyFill="1" applyBorder="1" applyAlignment="1" applyProtection="1">
      <alignment horizontal="center" vertical="center"/>
    </xf>
    <xf numFmtId="38" fontId="0" fillId="0" borderId="54" xfId="1" applyFont="1" applyFill="1" applyBorder="1" applyAlignment="1" applyProtection="1">
      <alignment horizontal="center" vertical="center"/>
    </xf>
    <xf numFmtId="38" fontId="0" fillId="0" borderId="55" xfId="1" applyFont="1" applyFill="1" applyBorder="1" applyAlignment="1" applyProtection="1">
      <alignment horizontal="center" vertical="center"/>
    </xf>
    <xf numFmtId="0" fontId="6" fillId="0" borderId="63" xfId="0" applyFont="1" applyFill="1" applyBorder="1" applyAlignment="1" applyProtection="1">
      <alignment horizontal="center" vertical="center"/>
    </xf>
    <xf numFmtId="0" fontId="6" fillId="0" borderId="35" xfId="0" applyFont="1" applyFill="1" applyBorder="1" applyAlignment="1" applyProtection="1">
      <alignment horizontal="center" vertical="center"/>
    </xf>
    <xf numFmtId="0" fontId="6" fillId="0" borderId="42" xfId="0" applyFont="1" applyFill="1" applyBorder="1" applyAlignment="1" applyProtection="1">
      <alignment horizontal="center" vertical="center"/>
    </xf>
    <xf numFmtId="0" fontId="6" fillId="0" borderId="52" xfId="0" applyFont="1" applyFill="1" applyBorder="1" applyAlignment="1" applyProtection="1">
      <alignment horizontal="center" vertical="center"/>
    </xf>
    <xf numFmtId="0" fontId="6" fillId="0" borderId="40" xfId="0" applyFont="1" applyFill="1" applyBorder="1" applyAlignment="1" applyProtection="1">
      <alignment horizontal="center" vertical="center"/>
    </xf>
    <xf numFmtId="0" fontId="6" fillId="0" borderId="41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 wrapText="1"/>
    </xf>
    <xf numFmtId="0" fontId="7" fillId="0" borderId="24" xfId="0" applyFont="1" applyFill="1" applyBorder="1" applyAlignment="1" applyProtection="1">
      <alignment horizontal="center" vertical="center" wrapText="1"/>
    </xf>
    <xf numFmtId="0" fontId="0" fillId="0" borderId="4" xfId="0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6" fillId="0" borderId="31" xfId="0" applyFont="1" applyFill="1" applyBorder="1" applyAlignment="1" applyProtection="1">
      <alignment horizontal="center" vertical="center"/>
    </xf>
    <xf numFmtId="0" fontId="6" fillId="0" borderId="32" xfId="0" applyFont="1" applyFill="1" applyBorder="1" applyAlignment="1" applyProtection="1">
      <alignment horizontal="center" vertical="center"/>
    </xf>
    <xf numFmtId="0" fontId="6" fillId="0" borderId="33" xfId="0" applyFont="1" applyFill="1" applyBorder="1" applyAlignment="1" applyProtection="1">
      <alignment horizontal="center" vertical="center"/>
    </xf>
    <xf numFmtId="38" fontId="10" fillId="0" borderId="2" xfId="1" applyFont="1" applyFill="1" applyBorder="1" applyAlignment="1" applyProtection="1">
      <alignment horizontal="center" vertical="center"/>
    </xf>
    <xf numFmtId="38" fontId="10" fillId="0" borderId="1" xfId="1" applyFont="1" applyFill="1" applyBorder="1" applyAlignment="1" applyProtection="1">
      <alignment horizontal="center" vertical="center"/>
    </xf>
    <xf numFmtId="38" fontId="10" fillId="0" borderId="4" xfId="1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22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24" xfId="0" applyFont="1" applyFill="1" applyBorder="1" applyAlignment="1" applyProtection="1">
      <alignment horizontal="center" vertical="center" wrapText="1"/>
    </xf>
    <xf numFmtId="0" fontId="6" fillId="0" borderId="23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56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6" fillId="0" borderId="43" xfId="0" applyFont="1" applyFill="1" applyBorder="1" applyAlignment="1" applyProtection="1">
      <alignment horizontal="center" vertical="center"/>
    </xf>
    <xf numFmtId="0" fontId="6" fillId="0" borderId="45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 applyProtection="1">
      <alignment horizontal="center" vertical="center" wrapText="1"/>
    </xf>
    <xf numFmtId="0" fontId="0" fillId="0" borderId="7" xfId="0" applyFont="1" applyFill="1" applyBorder="1" applyAlignment="1" applyProtection="1">
      <alignment horizontal="center" vertical="center" wrapText="1"/>
    </xf>
    <xf numFmtId="0" fontId="0" fillId="0" borderId="22" xfId="0" applyFont="1" applyFill="1" applyBorder="1" applyAlignment="1" applyProtection="1">
      <alignment horizontal="center" vertical="center" wrapText="1"/>
    </xf>
    <xf numFmtId="0" fontId="0" fillId="0" borderId="9" xfId="0" applyFont="1" applyFill="1" applyBorder="1" applyAlignment="1" applyProtection="1">
      <alignment horizontal="center" vertical="center" wrapText="1"/>
    </xf>
    <xf numFmtId="0" fontId="0" fillId="0" borderId="24" xfId="0" applyFont="1" applyFill="1" applyBorder="1" applyAlignment="1" applyProtection="1">
      <alignment horizontal="center" vertical="center" wrapText="1"/>
    </xf>
    <xf numFmtId="0" fontId="7" fillId="0" borderId="23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56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22" xfId="0" applyFont="1" applyFill="1" applyBorder="1" applyAlignment="1" applyProtection="1">
      <alignment horizontal="center" vertical="center"/>
    </xf>
    <xf numFmtId="38" fontId="0" fillId="0" borderId="22" xfId="1" applyFont="1" applyFill="1" applyBorder="1" applyAlignment="1" applyProtection="1">
      <alignment horizontal="center" vertical="center"/>
      <protection locked="0"/>
    </xf>
    <xf numFmtId="38" fontId="0" fillId="0" borderId="9" xfId="1" applyFont="1" applyFill="1" applyBorder="1" applyAlignment="1" applyProtection="1">
      <alignment horizontal="center" vertical="center"/>
      <protection locked="0"/>
    </xf>
    <xf numFmtId="38" fontId="0" fillId="0" borderId="24" xfId="1" applyFont="1" applyFill="1" applyBorder="1" applyAlignment="1" applyProtection="1">
      <alignment horizontal="center" vertical="center"/>
      <protection locked="0"/>
    </xf>
    <xf numFmtId="0" fontId="6" fillId="0" borderId="23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38" fontId="0" fillId="0" borderId="34" xfId="1" applyFont="1" applyFill="1" applyBorder="1" applyAlignment="1" applyProtection="1">
      <alignment horizontal="center" vertical="center"/>
    </xf>
    <xf numFmtId="38" fontId="0" fillId="0" borderId="35" xfId="1" applyFont="1" applyFill="1" applyBorder="1" applyAlignment="1" applyProtection="1">
      <alignment horizontal="center" vertical="center"/>
    </xf>
    <xf numFmtId="38" fontId="0" fillId="0" borderId="42" xfId="1" applyFont="1" applyFill="1" applyBorder="1" applyAlignment="1" applyProtection="1">
      <alignment horizontal="center" vertical="center"/>
    </xf>
    <xf numFmtId="182" fontId="0" fillId="0" borderId="1" xfId="0" applyNumberFormat="1" applyFont="1" applyFill="1" applyBorder="1" applyAlignment="1" applyProtection="1">
      <alignment horizontal="center" vertical="center"/>
    </xf>
  </cellXfs>
  <cellStyles count="3">
    <cellStyle name="スタイル 1" xfId="2"/>
    <cellStyle name="桁区切り" xfId="1" builtinId="6"/>
    <cellStyle name="標準" xfId="0" builtinId="0" customBuiltin="1"/>
  </cellStyles>
  <dxfs count="28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32497</xdr:colOff>
      <xdr:row>2</xdr:row>
      <xdr:rowOff>13758</xdr:rowOff>
    </xdr:from>
    <xdr:to>
      <xdr:col>42</xdr:col>
      <xdr:colOff>258097</xdr:colOff>
      <xdr:row>3</xdr:row>
      <xdr:rowOff>147258</xdr:rowOff>
    </xdr:to>
    <xdr:sp macro="" textlink="">
      <xdr:nvSpPr>
        <xdr:cNvPr id="2" name="テキスト ボックス 1"/>
        <xdr:cNvSpPr txBox="1"/>
      </xdr:nvSpPr>
      <xdr:spPr>
        <a:xfrm>
          <a:off x="10395697" y="394758"/>
          <a:ext cx="2664000" cy="32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施工面積：小数点第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4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以下切り捨て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34</xdr:col>
      <xdr:colOff>31377</xdr:colOff>
      <xdr:row>44</xdr:row>
      <xdr:rowOff>138393</xdr:rowOff>
    </xdr:from>
    <xdr:to>
      <xdr:col>42</xdr:col>
      <xdr:colOff>256977</xdr:colOff>
      <xdr:row>46</xdr:row>
      <xdr:rowOff>81393</xdr:rowOff>
    </xdr:to>
    <xdr:sp macro="" textlink="">
      <xdr:nvSpPr>
        <xdr:cNvPr id="7" name="テキスト ボックス 6"/>
        <xdr:cNvSpPr txBox="1"/>
      </xdr:nvSpPr>
      <xdr:spPr>
        <a:xfrm>
          <a:off x="10394577" y="8520393"/>
          <a:ext cx="2664000" cy="32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施工面積：小数点第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4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以下切り捨て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34</xdr:col>
      <xdr:colOff>28575</xdr:colOff>
      <xdr:row>79</xdr:row>
      <xdr:rowOff>16249</xdr:rowOff>
    </xdr:from>
    <xdr:to>
      <xdr:col>42</xdr:col>
      <xdr:colOff>254175</xdr:colOff>
      <xdr:row>80</xdr:row>
      <xdr:rowOff>149749</xdr:rowOff>
    </xdr:to>
    <xdr:sp macro="" textlink="">
      <xdr:nvSpPr>
        <xdr:cNvPr id="8" name="テキスト ボックス 7"/>
        <xdr:cNvSpPr txBox="1"/>
      </xdr:nvSpPr>
      <xdr:spPr>
        <a:xfrm>
          <a:off x="10391775" y="15065749"/>
          <a:ext cx="2664000" cy="32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施工面積：小数点第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4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以下切り捨て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33</xdr:col>
      <xdr:colOff>285190</xdr:colOff>
      <xdr:row>115</xdr:row>
      <xdr:rowOff>24093</xdr:rowOff>
    </xdr:from>
    <xdr:to>
      <xdr:col>42</xdr:col>
      <xdr:colOff>205990</xdr:colOff>
      <xdr:row>116</xdr:row>
      <xdr:rowOff>135025</xdr:rowOff>
    </xdr:to>
    <xdr:sp macro="" textlink="">
      <xdr:nvSpPr>
        <xdr:cNvPr id="9" name="テキスト ボックス 8"/>
        <xdr:cNvSpPr txBox="1"/>
      </xdr:nvSpPr>
      <xdr:spPr>
        <a:xfrm>
          <a:off x="10343590" y="21931593"/>
          <a:ext cx="2664000" cy="3014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窓面積：小数点第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4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以下切り捨て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BU178"/>
  <sheetViews>
    <sheetView showGridLines="0" tabSelected="1" zoomScaleNormal="100" zoomScaleSheetLayoutView="90" zoomScalePageLayoutView="85" workbookViewId="0">
      <selection activeCell="Q121" sqref="Q121:S121"/>
    </sheetView>
  </sheetViews>
  <sheetFormatPr defaultRowHeight="18.75"/>
  <cols>
    <col min="1" max="2" width="4" style="1" customWidth="1"/>
    <col min="3" max="11" width="4" style="2" customWidth="1"/>
    <col min="12" max="13" width="4" style="1" customWidth="1"/>
    <col min="14" max="15" width="4" style="2" customWidth="1"/>
    <col min="16" max="17" width="4" style="3" customWidth="1"/>
    <col min="18" max="19" width="4" style="2" customWidth="1"/>
    <col min="20" max="21" width="4" style="3" customWidth="1"/>
    <col min="22" max="22" width="4" style="2" customWidth="1"/>
    <col min="23" max="26" width="4" style="3" customWidth="1"/>
    <col min="27" max="43" width="4" style="2" customWidth="1"/>
    <col min="44" max="45" width="4" style="1" customWidth="1"/>
    <col min="46" max="47" width="9.375" style="1" customWidth="1"/>
    <col min="48" max="16384" width="9" style="1"/>
  </cols>
  <sheetData>
    <row r="1" spans="1:73" s="4" customFormat="1" ht="15" customHeight="1">
      <c r="A1" s="166" t="s">
        <v>33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75"/>
    </row>
    <row r="2" spans="1:73" s="4" customFormat="1" ht="15" customHeight="1">
      <c r="B2" s="73" t="s">
        <v>41</v>
      </c>
      <c r="C2" s="5"/>
      <c r="D2" s="5"/>
      <c r="E2" s="5"/>
      <c r="F2" s="5"/>
      <c r="G2" s="5"/>
      <c r="H2" s="5"/>
      <c r="I2" s="5"/>
      <c r="J2" s="5"/>
      <c r="K2" s="5"/>
      <c r="N2" s="5"/>
      <c r="O2" s="5"/>
      <c r="P2" s="6"/>
      <c r="Q2" s="6"/>
      <c r="R2" s="5"/>
      <c r="S2" s="5"/>
      <c r="T2" s="6"/>
      <c r="U2" s="6"/>
      <c r="V2" s="5"/>
      <c r="W2" s="6"/>
      <c r="X2" s="6"/>
      <c r="Y2" s="6"/>
      <c r="Z2" s="6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</row>
    <row r="3" spans="1:73" s="4" customFormat="1" ht="15" customHeight="1">
      <c r="C3" s="74"/>
      <c r="D3" s="74"/>
      <c r="E3" s="74"/>
      <c r="F3" s="94"/>
      <c r="G3" s="74"/>
      <c r="H3" s="74"/>
      <c r="I3" s="74"/>
      <c r="J3" s="74"/>
      <c r="K3" s="74"/>
      <c r="L3" s="73"/>
      <c r="N3" s="5"/>
      <c r="O3" s="5"/>
      <c r="P3" s="6"/>
      <c r="Q3" s="6"/>
      <c r="R3" s="5"/>
      <c r="S3" s="5"/>
      <c r="T3" s="6"/>
      <c r="U3" s="6"/>
      <c r="V3" s="5"/>
      <c r="W3" s="6"/>
      <c r="X3" s="6"/>
      <c r="Y3" s="6"/>
      <c r="Z3" s="6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</row>
    <row r="4" spans="1:73" s="4" customFormat="1" ht="15" customHeight="1" thickBot="1">
      <c r="B4" s="4" t="s">
        <v>20</v>
      </c>
      <c r="C4" s="46"/>
      <c r="D4" s="5"/>
      <c r="E4" s="5"/>
      <c r="F4" s="5"/>
      <c r="G4" s="5"/>
      <c r="H4" s="5"/>
      <c r="I4" s="5"/>
      <c r="J4" s="5"/>
      <c r="K4" s="5"/>
      <c r="N4" s="5"/>
      <c r="O4" s="5"/>
      <c r="P4" s="6"/>
      <c r="Q4" s="6"/>
      <c r="R4" s="5"/>
      <c r="S4" s="5"/>
      <c r="T4" s="6"/>
      <c r="U4" s="6"/>
      <c r="V4" s="5"/>
      <c r="W4" s="6"/>
      <c r="X4" s="6"/>
      <c r="Y4" s="6"/>
      <c r="Z4" s="6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X4" s="10"/>
      <c r="AY4" s="47"/>
      <c r="AZ4" s="8"/>
      <c r="BA4" s="8"/>
      <c r="BB4" s="8"/>
      <c r="BC4" s="9"/>
      <c r="BD4" s="10"/>
      <c r="BE4" s="10"/>
      <c r="BF4" s="10"/>
      <c r="BG4" s="10"/>
      <c r="BH4" s="9"/>
      <c r="BI4" s="11"/>
      <c r="BJ4" s="9"/>
      <c r="BK4" s="11"/>
      <c r="BL4" s="9"/>
      <c r="BM4" s="11"/>
      <c r="BN4" s="11"/>
      <c r="BO4" s="9"/>
      <c r="BP4" s="9"/>
      <c r="BQ4" s="9"/>
      <c r="BR4" s="10"/>
      <c r="BS4" s="10"/>
      <c r="BT4" s="10"/>
      <c r="BU4" s="7"/>
    </row>
    <row r="5" spans="1:73" s="4" customFormat="1" ht="15" customHeight="1">
      <c r="B5" s="35" t="s">
        <v>73</v>
      </c>
      <c r="C5" s="38"/>
      <c r="D5" s="36"/>
      <c r="E5" s="36"/>
      <c r="F5" s="48"/>
      <c r="G5" s="48"/>
      <c r="H5" s="48"/>
      <c r="I5" s="49"/>
      <c r="J5" s="49"/>
      <c r="K5" s="49"/>
      <c r="L5" s="49"/>
      <c r="M5" s="49"/>
      <c r="N5" s="50"/>
      <c r="O5" s="50"/>
      <c r="P5" s="50"/>
      <c r="Q5" s="50"/>
      <c r="R5" s="49"/>
      <c r="S5" s="49"/>
      <c r="T5" s="51"/>
      <c r="U5" s="51"/>
      <c r="V5" s="49"/>
      <c r="W5" s="51"/>
      <c r="X5" s="51"/>
      <c r="Y5" s="51"/>
      <c r="Z5" s="51"/>
      <c r="AA5" s="51"/>
      <c r="AB5" s="51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13"/>
      <c r="AS5" s="66"/>
      <c r="AX5" s="10"/>
      <c r="AY5" s="8"/>
      <c r="AZ5" s="8"/>
      <c r="BA5" s="8"/>
      <c r="BB5" s="8"/>
      <c r="BC5" s="9"/>
      <c r="BD5" s="9"/>
      <c r="BE5" s="9"/>
      <c r="BF5" s="9"/>
      <c r="BG5" s="10"/>
      <c r="BH5" s="10"/>
      <c r="BI5" s="9"/>
      <c r="BJ5" s="11"/>
      <c r="BK5" s="9"/>
      <c r="BL5" s="11"/>
      <c r="BM5" s="9"/>
      <c r="BN5" s="11"/>
      <c r="BO5" s="11"/>
      <c r="BP5" s="9"/>
      <c r="BQ5" s="9"/>
      <c r="BR5" s="10"/>
      <c r="BS5" s="10"/>
      <c r="BT5" s="10"/>
      <c r="BU5" s="7"/>
    </row>
    <row r="6" spans="1:73" s="14" customFormat="1" ht="15" customHeight="1">
      <c r="B6" s="15"/>
      <c r="C6" s="139" t="s">
        <v>22</v>
      </c>
      <c r="D6" s="175" t="s">
        <v>12</v>
      </c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7"/>
      <c r="R6" s="163" t="s">
        <v>7</v>
      </c>
      <c r="S6" s="214"/>
      <c r="T6" s="215"/>
      <c r="U6" s="163" t="s">
        <v>6</v>
      </c>
      <c r="V6" s="215"/>
      <c r="W6" s="163" t="s">
        <v>5</v>
      </c>
      <c r="X6" s="214"/>
      <c r="Y6" s="215"/>
      <c r="Z6" s="122" t="s">
        <v>29</v>
      </c>
      <c r="AA6" s="122"/>
      <c r="AB6" s="122"/>
      <c r="AC6" s="122"/>
      <c r="AD6" s="122"/>
      <c r="AE6" s="227" t="s">
        <v>4</v>
      </c>
      <c r="AF6" s="228"/>
      <c r="AG6" s="229"/>
      <c r="AH6" s="121" t="s">
        <v>3</v>
      </c>
      <c r="AI6" s="121"/>
      <c r="AJ6" s="121"/>
      <c r="AK6" s="121"/>
      <c r="AL6" s="121"/>
      <c r="AN6" s="19"/>
      <c r="AO6" s="19"/>
      <c r="AP6" s="19"/>
      <c r="AQ6" s="19"/>
      <c r="AR6" s="16"/>
      <c r="AS6" s="19"/>
      <c r="AX6" s="10"/>
      <c r="AY6" s="18"/>
      <c r="AZ6" s="10"/>
      <c r="BA6" s="10"/>
      <c r="BB6" s="10"/>
      <c r="BC6" s="10"/>
      <c r="BD6" s="10"/>
      <c r="BE6" s="10"/>
      <c r="BF6" s="10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9"/>
      <c r="BS6" s="19"/>
      <c r="BT6" s="10"/>
      <c r="BU6" s="10"/>
    </row>
    <row r="7" spans="1:73" s="14" customFormat="1" ht="15" customHeight="1" thickBot="1">
      <c r="B7" s="15"/>
      <c r="C7" s="139"/>
      <c r="D7" s="175" t="s">
        <v>9</v>
      </c>
      <c r="E7" s="176"/>
      <c r="F7" s="176"/>
      <c r="G7" s="176"/>
      <c r="H7" s="177"/>
      <c r="I7" s="175" t="s">
        <v>8</v>
      </c>
      <c r="J7" s="176"/>
      <c r="K7" s="176"/>
      <c r="L7" s="176"/>
      <c r="M7" s="176"/>
      <c r="N7" s="176"/>
      <c r="O7" s="176"/>
      <c r="P7" s="176"/>
      <c r="Q7" s="177"/>
      <c r="R7" s="164"/>
      <c r="S7" s="216"/>
      <c r="T7" s="217"/>
      <c r="U7" s="164"/>
      <c r="V7" s="217"/>
      <c r="W7" s="164"/>
      <c r="X7" s="216"/>
      <c r="Y7" s="217"/>
      <c r="Z7" s="225" t="s">
        <v>63</v>
      </c>
      <c r="AA7" s="226"/>
      <c r="AB7" s="114" t="s">
        <v>10</v>
      </c>
      <c r="AC7" s="224" t="s">
        <v>64</v>
      </c>
      <c r="AD7" s="225"/>
      <c r="AE7" s="230"/>
      <c r="AF7" s="231"/>
      <c r="AG7" s="232"/>
      <c r="AH7" s="120" t="s">
        <v>2</v>
      </c>
      <c r="AI7" s="120"/>
      <c r="AJ7" s="122" t="s">
        <v>1</v>
      </c>
      <c r="AK7" s="122"/>
      <c r="AL7" s="122"/>
      <c r="AN7" s="9"/>
      <c r="AO7" s="83"/>
      <c r="AP7" s="83"/>
      <c r="AQ7" s="9"/>
      <c r="AR7" s="20"/>
      <c r="AS7" s="9"/>
      <c r="AX7" s="10"/>
      <c r="AY7" s="18"/>
      <c r="AZ7" s="10"/>
      <c r="BA7" s="10"/>
      <c r="BB7" s="10"/>
      <c r="BC7" s="10"/>
      <c r="BD7" s="10"/>
      <c r="BE7" s="10"/>
      <c r="BF7" s="10"/>
      <c r="BG7" s="18"/>
      <c r="BH7" s="18"/>
      <c r="BI7" s="18"/>
      <c r="BJ7" s="11"/>
      <c r="BK7" s="9"/>
      <c r="BL7" s="11"/>
      <c r="BM7" s="18"/>
      <c r="BN7" s="18"/>
      <c r="BO7" s="18"/>
      <c r="BP7" s="11"/>
      <c r="BQ7" s="9"/>
      <c r="BR7" s="9"/>
      <c r="BS7" s="9"/>
      <c r="BT7" s="10"/>
      <c r="BU7" s="10"/>
    </row>
    <row r="8" spans="1:73" s="14" customFormat="1" ht="15.95" customHeight="1">
      <c r="B8" s="15"/>
      <c r="C8" s="24">
        <v>1</v>
      </c>
      <c r="D8" s="218"/>
      <c r="E8" s="219"/>
      <c r="F8" s="219"/>
      <c r="G8" s="219"/>
      <c r="H8" s="220"/>
      <c r="I8" s="218"/>
      <c r="J8" s="219"/>
      <c r="K8" s="219"/>
      <c r="L8" s="219"/>
      <c r="M8" s="219"/>
      <c r="N8" s="219"/>
      <c r="O8" s="219"/>
      <c r="P8" s="219"/>
      <c r="Q8" s="220"/>
      <c r="R8" s="140"/>
      <c r="S8" s="140"/>
      <c r="T8" s="140"/>
      <c r="U8" s="140"/>
      <c r="V8" s="140"/>
      <c r="W8" s="261" t="str">
        <f>IF(D8="","",IFERROR(ROUNDDOWN(U8/1000/R8,2),""))</f>
        <v/>
      </c>
      <c r="X8" s="261"/>
      <c r="Y8" s="261"/>
      <c r="Z8" s="158"/>
      <c r="AA8" s="161"/>
      <c r="AB8" s="114" t="s">
        <v>10</v>
      </c>
      <c r="AC8" s="157"/>
      <c r="AD8" s="158"/>
      <c r="AE8" s="160" t="str">
        <f>IF(Z8="","",ROUNDDOWN(Z8/1000*AC8/1000,3))</f>
        <v/>
      </c>
      <c r="AF8" s="160"/>
      <c r="AG8" s="160"/>
      <c r="AH8" s="120" t="str">
        <f t="shared" ref="AH8:AH17" si="0">IF(D8="","",2000)</f>
        <v/>
      </c>
      <c r="AI8" s="120"/>
      <c r="AJ8" s="120" t="str">
        <f t="shared" ref="AJ8:AJ17" si="1">IFERROR(IF(D8="","",AH8*AE8),"")</f>
        <v/>
      </c>
      <c r="AK8" s="120"/>
      <c r="AL8" s="120"/>
      <c r="AN8" s="11"/>
      <c r="AO8" s="11"/>
      <c r="AP8" s="11"/>
      <c r="AQ8" s="11"/>
      <c r="AR8" s="21"/>
      <c r="AS8" s="11"/>
      <c r="AU8" s="86" t="e">
        <f t="shared" ref="AU8:AU17" si="2">W8*AE8</f>
        <v>#VALUE!</v>
      </c>
      <c r="AX8" s="10"/>
      <c r="AY8" s="9"/>
      <c r="AZ8" s="52"/>
      <c r="BA8" s="52"/>
      <c r="BB8" s="52"/>
      <c r="BC8" s="52"/>
      <c r="BD8" s="52"/>
      <c r="BE8" s="52"/>
      <c r="BF8" s="52"/>
      <c r="BG8" s="53"/>
      <c r="BH8" s="53"/>
      <c r="BI8" s="54"/>
      <c r="BJ8" s="55"/>
      <c r="BK8" s="9"/>
      <c r="BL8" s="55"/>
      <c r="BM8" s="56"/>
      <c r="BN8" s="57"/>
      <c r="BO8" s="56"/>
      <c r="BP8" s="11"/>
      <c r="BQ8" s="11"/>
      <c r="BR8" s="11"/>
      <c r="BS8" s="10"/>
      <c r="BT8" s="23"/>
      <c r="BU8" s="10"/>
    </row>
    <row r="9" spans="1:73" s="14" customFormat="1" ht="15.95" customHeight="1">
      <c r="B9" s="15"/>
      <c r="C9" s="24">
        <v>2</v>
      </c>
      <c r="D9" s="218"/>
      <c r="E9" s="219"/>
      <c r="F9" s="219"/>
      <c r="G9" s="219"/>
      <c r="H9" s="220"/>
      <c r="I9" s="218"/>
      <c r="J9" s="219"/>
      <c r="K9" s="219"/>
      <c r="L9" s="219"/>
      <c r="M9" s="219"/>
      <c r="N9" s="219"/>
      <c r="O9" s="219"/>
      <c r="P9" s="219"/>
      <c r="Q9" s="220"/>
      <c r="R9" s="140"/>
      <c r="S9" s="140"/>
      <c r="T9" s="140"/>
      <c r="U9" s="140"/>
      <c r="V9" s="140"/>
      <c r="W9" s="261" t="str">
        <f t="shared" ref="W9:W17" si="3">IF(D9="","",IFERROR(ROUNDDOWN(U9/1000/R9,2),""))</f>
        <v/>
      </c>
      <c r="X9" s="261"/>
      <c r="Y9" s="261"/>
      <c r="Z9" s="158"/>
      <c r="AA9" s="161"/>
      <c r="AB9" s="114" t="s">
        <v>10</v>
      </c>
      <c r="AC9" s="157"/>
      <c r="AD9" s="158"/>
      <c r="AE9" s="160" t="str">
        <f t="shared" ref="AE9:AE17" si="4">IF(Z9="","",ROUNDDOWN(Z9/1000*AC9/1000,3))</f>
        <v/>
      </c>
      <c r="AF9" s="160"/>
      <c r="AG9" s="160"/>
      <c r="AH9" s="120" t="str">
        <f t="shared" si="0"/>
        <v/>
      </c>
      <c r="AI9" s="120"/>
      <c r="AJ9" s="120" t="str">
        <f t="shared" si="1"/>
        <v/>
      </c>
      <c r="AK9" s="120"/>
      <c r="AL9" s="120"/>
      <c r="AN9" s="11"/>
      <c r="AO9" s="11"/>
      <c r="AP9" s="11"/>
      <c r="AQ9" s="11"/>
      <c r="AR9" s="21"/>
      <c r="AS9" s="11"/>
      <c r="AU9" s="87" t="e">
        <f t="shared" si="2"/>
        <v>#VALUE!</v>
      </c>
      <c r="AX9" s="10"/>
      <c r="AY9" s="9"/>
      <c r="AZ9" s="52"/>
      <c r="BA9" s="52"/>
      <c r="BB9" s="52"/>
      <c r="BC9" s="52"/>
      <c r="BD9" s="52"/>
      <c r="BE9" s="53"/>
      <c r="BF9" s="53"/>
      <c r="BG9" s="53"/>
      <c r="BH9" s="53"/>
      <c r="BI9" s="54"/>
      <c r="BJ9" s="55"/>
      <c r="BK9" s="9"/>
      <c r="BL9" s="55"/>
      <c r="BM9" s="56"/>
      <c r="BN9" s="57"/>
      <c r="BO9" s="56"/>
      <c r="BP9" s="11"/>
      <c r="BQ9" s="11"/>
      <c r="BR9" s="11"/>
      <c r="BS9" s="10"/>
      <c r="BT9" s="23"/>
      <c r="BU9" s="10"/>
    </row>
    <row r="10" spans="1:73" s="14" customFormat="1" ht="15.95" customHeight="1">
      <c r="B10" s="15"/>
      <c r="C10" s="24">
        <v>3</v>
      </c>
      <c r="D10" s="218"/>
      <c r="E10" s="219"/>
      <c r="F10" s="219"/>
      <c r="G10" s="219"/>
      <c r="H10" s="220"/>
      <c r="I10" s="218"/>
      <c r="J10" s="219"/>
      <c r="K10" s="219"/>
      <c r="L10" s="219"/>
      <c r="M10" s="219"/>
      <c r="N10" s="219"/>
      <c r="O10" s="219"/>
      <c r="P10" s="219"/>
      <c r="Q10" s="220"/>
      <c r="R10" s="140"/>
      <c r="S10" s="140"/>
      <c r="T10" s="140"/>
      <c r="U10" s="140"/>
      <c r="V10" s="140"/>
      <c r="W10" s="261" t="str">
        <f t="shared" si="3"/>
        <v/>
      </c>
      <c r="X10" s="261"/>
      <c r="Y10" s="261"/>
      <c r="Z10" s="158"/>
      <c r="AA10" s="161"/>
      <c r="AB10" s="114" t="s">
        <v>10</v>
      </c>
      <c r="AC10" s="157"/>
      <c r="AD10" s="158"/>
      <c r="AE10" s="160" t="str">
        <f t="shared" si="4"/>
        <v/>
      </c>
      <c r="AF10" s="160"/>
      <c r="AG10" s="160"/>
      <c r="AH10" s="120" t="str">
        <f t="shared" si="0"/>
        <v/>
      </c>
      <c r="AI10" s="120"/>
      <c r="AJ10" s="120" t="str">
        <f t="shared" si="1"/>
        <v/>
      </c>
      <c r="AK10" s="120"/>
      <c r="AL10" s="120"/>
      <c r="AN10" s="11"/>
      <c r="AO10" s="11"/>
      <c r="AP10" s="11"/>
      <c r="AQ10" s="11"/>
      <c r="AR10" s="21"/>
      <c r="AS10" s="11"/>
      <c r="AU10" s="87" t="e">
        <f t="shared" si="2"/>
        <v>#VALUE!</v>
      </c>
      <c r="AX10" s="10"/>
      <c r="AY10" s="9"/>
      <c r="AZ10" s="52"/>
      <c r="BA10" s="52"/>
      <c r="BB10" s="52"/>
      <c r="BC10" s="52"/>
      <c r="BD10" s="52"/>
      <c r="BE10" s="53"/>
      <c r="BF10" s="53"/>
      <c r="BG10" s="53"/>
      <c r="BH10" s="53"/>
      <c r="BI10" s="54"/>
      <c r="BJ10" s="55"/>
      <c r="BK10" s="9"/>
      <c r="BL10" s="55"/>
      <c r="BM10" s="56"/>
      <c r="BN10" s="57"/>
      <c r="BO10" s="56"/>
      <c r="BP10" s="11"/>
      <c r="BQ10" s="11"/>
      <c r="BR10" s="11"/>
      <c r="BS10" s="10"/>
      <c r="BT10" s="23"/>
      <c r="BU10" s="10"/>
    </row>
    <row r="11" spans="1:73" s="14" customFormat="1" ht="15.95" customHeight="1">
      <c r="B11" s="15"/>
      <c r="C11" s="24">
        <v>4</v>
      </c>
      <c r="D11" s="218"/>
      <c r="E11" s="219"/>
      <c r="F11" s="219"/>
      <c r="G11" s="219"/>
      <c r="H11" s="220"/>
      <c r="I11" s="218"/>
      <c r="J11" s="219"/>
      <c r="K11" s="219"/>
      <c r="L11" s="219"/>
      <c r="M11" s="219"/>
      <c r="N11" s="219"/>
      <c r="O11" s="219"/>
      <c r="P11" s="219"/>
      <c r="Q11" s="220"/>
      <c r="R11" s="140"/>
      <c r="S11" s="140"/>
      <c r="T11" s="140"/>
      <c r="U11" s="140"/>
      <c r="V11" s="140"/>
      <c r="W11" s="261" t="str">
        <f t="shared" si="3"/>
        <v/>
      </c>
      <c r="X11" s="261"/>
      <c r="Y11" s="261"/>
      <c r="Z11" s="158"/>
      <c r="AA11" s="161"/>
      <c r="AB11" s="114" t="s">
        <v>10</v>
      </c>
      <c r="AC11" s="157"/>
      <c r="AD11" s="158"/>
      <c r="AE11" s="160" t="str">
        <f t="shared" si="4"/>
        <v/>
      </c>
      <c r="AF11" s="160"/>
      <c r="AG11" s="160"/>
      <c r="AH11" s="120" t="str">
        <f t="shared" si="0"/>
        <v/>
      </c>
      <c r="AI11" s="120"/>
      <c r="AJ11" s="120" t="str">
        <f t="shared" si="1"/>
        <v/>
      </c>
      <c r="AK11" s="120"/>
      <c r="AL11" s="120"/>
      <c r="AN11" s="11"/>
      <c r="AO11" s="11"/>
      <c r="AP11" s="11"/>
      <c r="AQ11" s="11"/>
      <c r="AR11" s="21"/>
      <c r="AS11" s="11"/>
      <c r="AU11" s="87" t="e">
        <f t="shared" si="2"/>
        <v>#VALUE!</v>
      </c>
      <c r="AX11" s="10"/>
      <c r="AY11" s="9"/>
      <c r="AZ11" s="52"/>
      <c r="BA11" s="52"/>
      <c r="BB11" s="52"/>
      <c r="BC11" s="52"/>
      <c r="BD11" s="52"/>
      <c r="BE11" s="53"/>
      <c r="BF11" s="53"/>
      <c r="BG11" s="53"/>
      <c r="BH11" s="53"/>
      <c r="BI11" s="54"/>
      <c r="BJ11" s="55"/>
      <c r="BK11" s="9"/>
      <c r="BL11" s="55"/>
      <c r="BM11" s="56"/>
      <c r="BN11" s="57"/>
      <c r="BO11" s="56"/>
      <c r="BP11" s="11"/>
      <c r="BQ11" s="11"/>
      <c r="BR11" s="11"/>
      <c r="BS11" s="10"/>
      <c r="BT11" s="23"/>
      <c r="BU11" s="10"/>
    </row>
    <row r="12" spans="1:73" s="14" customFormat="1" ht="15.95" customHeight="1">
      <c r="B12" s="15"/>
      <c r="C12" s="24">
        <v>5</v>
      </c>
      <c r="D12" s="218"/>
      <c r="E12" s="219"/>
      <c r="F12" s="219"/>
      <c r="G12" s="219"/>
      <c r="H12" s="220"/>
      <c r="I12" s="218"/>
      <c r="J12" s="219"/>
      <c r="K12" s="219"/>
      <c r="L12" s="219"/>
      <c r="M12" s="219"/>
      <c r="N12" s="219"/>
      <c r="O12" s="219"/>
      <c r="P12" s="219"/>
      <c r="Q12" s="220"/>
      <c r="R12" s="140"/>
      <c r="S12" s="140"/>
      <c r="T12" s="140"/>
      <c r="U12" s="140"/>
      <c r="V12" s="140"/>
      <c r="W12" s="261" t="str">
        <f t="shared" si="3"/>
        <v/>
      </c>
      <c r="X12" s="261"/>
      <c r="Y12" s="261"/>
      <c r="Z12" s="158"/>
      <c r="AA12" s="161"/>
      <c r="AB12" s="114" t="s">
        <v>10</v>
      </c>
      <c r="AC12" s="157"/>
      <c r="AD12" s="158"/>
      <c r="AE12" s="160" t="str">
        <f t="shared" si="4"/>
        <v/>
      </c>
      <c r="AF12" s="160"/>
      <c r="AG12" s="160"/>
      <c r="AH12" s="120" t="str">
        <f t="shared" si="0"/>
        <v/>
      </c>
      <c r="AI12" s="120"/>
      <c r="AJ12" s="120" t="str">
        <f t="shared" si="1"/>
        <v/>
      </c>
      <c r="AK12" s="120"/>
      <c r="AL12" s="120"/>
      <c r="AN12" s="11"/>
      <c r="AO12" s="11"/>
      <c r="AP12" s="11"/>
      <c r="AQ12" s="11"/>
      <c r="AR12" s="21"/>
      <c r="AS12" s="11"/>
      <c r="AU12" s="87" t="e">
        <f t="shared" si="2"/>
        <v>#VALUE!</v>
      </c>
      <c r="AX12" s="10"/>
      <c r="AY12" s="9"/>
      <c r="AZ12" s="52"/>
      <c r="BA12" s="52"/>
      <c r="BB12" s="52"/>
      <c r="BC12" s="52"/>
      <c r="BD12" s="52"/>
      <c r="BE12" s="53"/>
      <c r="BF12" s="53"/>
      <c r="BG12" s="53"/>
      <c r="BH12" s="53"/>
      <c r="BI12" s="54"/>
      <c r="BJ12" s="55"/>
      <c r="BK12" s="9"/>
      <c r="BL12" s="55"/>
      <c r="BM12" s="56"/>
      <c r="BN12" s="57"/>
      <c r="BO12" s="56"/>
      <c r="BP12" s="11"/>
      <c r="BQ12" s="11"/>
      <c r="BR12" s="11"/>
      <c r="BS12" s="10"/>
      <c r="BT12" s="23"/>
      <c r="BU12" s="10"/>
    </row>
    <row r="13" spans="1:73" s="14" customFormat="1" ht="15.95" customHeight="1">
      <c r="B13" s="15"/>
      <c r="C13" s="24">
        <v>6</v>
      </c>
      <c r="D13" s="218"/>
      <c r="E13" s="219"/>
      <c r="F13" s="219"/>
      <c r="G13" s="219"/>
      <c r="H13" s="220"/>
      <c r="I13" s="218"/>
      <c r="J13" s="219"/>
      <c r="K13" s="219"/>
      <c r="L13" s="219"/>
      <c r="M13" s="219"/>
      <c r="N13" s="219"/>
      <c r="O13" s="219"/>
      <c r="P13" s="219"/>
      <c r="Q13" s="220"/>
      <c r="R13" s="140"/>
      <c r="S13" s="140"/>
      <c r="T13" s="140"/>
      <c r="U13" s="140"/>
      <c r="V13" s="140"/>
      <c r="W13" s="261" t="str">
        <f t="shared" si="3"/>
        <v/>
      </c>
      <c r="X13" s="261"/>
      <c r="Y13" s="261"/>
      <c r="Z13" s="158"/>
      <c r="AA13" s="161"/>
      <c r="AB13" s="114" t="s">
        <v>10</v>
      </c>
      <c r="AC13" s="157"/>
      <c r="AD13" s="158"/>
      <c r="AE13" s="160" t="str">
        <f t="shared" si="4"/>
        <v/>
      </c>
      <c r="AF13" s="160"/>
      <c r="AG13" s="160"/>
      <c r="AH13" s="120" t="str">
        <f t="shared" si="0"/>
        <v/>
      </c>
      <c r="AI13" s="120"/>
      <c r="AJ13" s="120" t="str">
        <f t="shared" si="1"/>
        <v/>
      </c>
      <c r="AK13" s="120"/>
      <c r="AL13" s="120"/>
      <c r="AN13" s="11"/>
      <c r="AO13" s="11"/>
      <c r="AP13" s="11"/>
      <c r="AQ13" s="11"/>
      <c r="AR13" s="21"/>
      <c r="AS13" s="11"/>
      <c r="AU13" s="87" t="e">
        <f t="shared" si="2"/>
        <v>#VALUE!</v>
      </c>
      <c r="AX13" s="10"/>
      <c r="AY13" s="9"/>
      <c r="AZ13" s="52"/>
      <c r="BA13" s="52"/>
      <c r="BB13" s="52"/>
      <c r="BC13" s="52"/>
      <c r="BD13" s="52"/>
      <c r="BE13" s="53"/>
      <c r="BF13" s="53"/>
      <c r="BG13" s="53"/>
      <c r="BH13" s="53"/>
      <c r="BI13" s="54"/>
      <c r="BJ13" s="55"/>
      <c r="BK13" s="9"/>
      <c r="BL13" s="55"/>
      <c r="BM13" s="56"/>
      <c r="BN13" s="57"/>
      <c r="BO13" s="56"/>
      <c r="BP13" s="11"/>
      <c r="BQ13" s="11"/>
      <c r="BR13" s="11"/>
      <c r="BS13" s="10"/>
      <c r="BT13" s="23"/>
      <c r="BU13" s="10"/>
    </row>
    <row r="14" spans="1:73" s="14" customFormat="1" ht="15.95" customHeight="1">
      <c r="B14" s="15"/>
      <c r="C14" s="24">
        <v>7</v>
      </c>
      <c r="D14" s="218"/>
      <c r="E14" s="219"/>
      <c r="F14" s="219"/>
      <c r="G14" s="219"/>
      <c r="H14" s="220"/>
      <c r="I14" s="218"/>
      <c r="J14" s="219"/>
      <c r="K14" s="219"/>
      <c r="L14" s="219"/>
      <c r="M14" s="219"/>
      <c r="N14" s="219"/>
      <c r="O14" s="219"/>
      <c r="P14" s="219"/>
      <c r="Q14" s="220"/>
      <c r="R14" s="140"/>
      <c r="S14" s="140"/>
      <c r="T14" s="140"/>
      <c r="U14" s="140"/>
      <c r="V14" s="140"/>
      <c r="W14" s="261" t="str">
        <f t="shared" si="3"/>
        <v/>
      </c>
      <c r="X14" s="261"/>
      <c r="Y14" s="261"/>
      <c r="Z14" s="158"/>
      <c r="AA14" s="161"/>
      <c r="AB14" s="114" t="s">
        <v>10</v>
      </c>
      <c r="AC14" s="157"/>
      <c r="AD14" s="158"/>
      <c r="AE14" s="160" t="str">
        <f t="shared" si="4"/>
        <v/>
      </c>
      <c r="AF14" s="160"/>
      <c r="AG14" s="160"/>
      <c r="AH14" s="120" t="str">
        <f t="shared" si="0"/>
        <v/>
      </c>
      <c r="AI14" s="120"/>
      <c r="AJ14" s="120" t="str">
        <f t="shared" si="1"/>
        <v/>
      </c>
      <c r="AK14" s="120"/>
      <c r="AL14" s="120"/>
      <c r="AN14" s="11"/>
      <c r="AO14" s="11"/>
      <c r="AP14" s="11"/>
      <c r="AQ14" s="11"/>
      <c r="AR14" s="21"/>
      <c r="AS14" s="11"/>
      <c r="AU14" s="87" t="e">
        <f t="shared" si="2"/>
        <v>#VALUE!</v>
      </c>
      <c r="AX14" s="10"/>
      <c r="AY14" s="9"/>
      <c r="AZ14" s="52"/>
      <c r="BA14" s="52"/>
      <c r="BB14" s="52"/>
      <c r="BC14" s="52"/>
      <c r="BD14" s="52"/>
      <c r="BE14" s="53"/>
      <c r="BF14" s="53"/>
      <c r="BG14" s="53"/>
      <c r="BH14" s="53"/>
      <c r="BI14" s="54"/>
      <c r="BJ14" s="55"/>
      <c r="BK14" s="9"/>
      <c r="BL14" s="55"/>
      <c r="BM14" s="56"/>
      <c r="BN14" s="57"/>
      <c r="BO14" s="56"/>
      <c r="BP14" s="11"/>
      <c r="BQ14" s="11"/>
      <c r="BR14" s="11"/>
      <c r="BS14" s="10"/>
      <c r="BT14" s="23"/>
      <c r="BU14" s="10"/>
    </row>
    <row r="15" spans="1:73" s="14" customFormat="1" ht="15.95" customHeight="1">
      <c r="B15" s="15"/>
      <c r="C15" s="24">
        <v>8</v>
      </c>
      <c r="D15" s="218"/>
      <c r="E15" s="219"/>
      <c r="F15" s="219"/>
      <c r="G15" s="219"/>
      <c r="H15" s="220"/>
      <c r="I15" s="218"/>
      <c r="J15" s="219"/>
      <c r="K15" s="219"/>
      <c r="L15" s="219"/>
      <c r="M15" s="219"/>
      <c r="N15" s="219"/>
      <c r="O15" s="219"/>
      <c r="P15" s="219"/>
      <c r="Q15" s="220"/>
      <c r="R15" s="140"/>
      <c r="S15" s="140"/>
      <c r="T15" s="140"/>
      <c r="U15" s="140"/>
      <c r="V15" s="140"/>
      <c r="W15" s="261" t="str">
        <f t="shared" si="3"/>
        <v/>
      </c>
      <c r="X15" s="261"/>
      <c r="Y15" s="261"/>
      <c r="Z15" s="158"/>
      <c r="AA15" s="161"/>
      <c r="AB15" s="114" t="s">
        <v>10</v>
      </c>
      <c r="AC15" s="157"/>
      <c r="AD15" s="158"/>
      <c r="AE15" s="160" t="str">
        <f t="shared" si="4"/>
        <v/>
      </c>
      <c r="AF15" s="160"/>
      <c r="AG15" s="160"/>
      <c r="AH15" s="120" t="str">
        <f t="shared" si="0"/>
        <v/>
      </c>
      <c r="AI15" s="120"/>
      <c r="AJ15" s="120" t="str">
        <f t="shared" si="1"/>
        <v/>
      </c>
      <c r="AK15" s="120"/>
      <c r="AL15" s="120"/>
      <c r="AN15" s="11"/>
      <c r="AO15" s="11"/>
      <c r="AP15" s="11"/>
      <c r="AQ15" s="11"/>
      <c r="AR15" s="21"/>
      <c r="AS15" s="11"/>
      <c r="AU15" s="87" t="e">
        <f t="shared" si="2"/>
        <v>#VALUE!</v>
      </c>
      <c r="AX15" s="10"/>
      <c r="AY15" s="9"/>
      <c r="AZ15" s="52"/>
      <c r="BA15" s="52"/>
      <c r="BB15" s="52"/>
      <c r="BC15" s="52"/>
      <c r="BD15" s="52"/>
      <c r="BE15" s="53"/>
      <c r="BF15" s="53"/>
      <c r="BG15" s="53"/>
      <c r="BH15" s="53"/>
      <c r="BI15" s="54"/>
      <c r="BJ15" s="55"/>
      <c r="BK15" s="9"/>
      <c r="BL15" s="55"/>
      <c r="BM15" s="56"/>
      <c r="BN15" s="57"/>
      <c r="BO15" s="56"/>
      <c r="BP15" s="11"/>
      <c r="BQ15" s="11"/>
      <c r="BR15" s="11"/>
      <c r="BS15" s="10"/>
      <c r="BT15" s="23"/>
      <c r="BU15" s="10"/>
    </row>
    <row r="16" spans="1:73" s="14" customFormat="1" ht="15.95" customHeight="1">
      <c r="B16" s="15"/>
      <c r="C16" s="24">
        <v>9</v>
      </c>
      <c r="D16" s="218"/>
      <c r="E16" s="219"/>
      <c r="F16" s="219"/>
      <c r="G16" s="219"/>
      <c r="H16" s="220"/>
      <c r="I16" s="218"/>
      <c r="J16" s="219"/>
      <c r="K16" s="219"/>
      <c r="L16" s="219"/>
      <c r="M16" s="219"/>
      <c r="N16" s="219"/>
      <c r="O16" s="219"/>
      <c r="P16" s="219"/>
      <c r="Q16" s="220"/>
      <c r="R16" s="140"/>
      <c r="S16" s="140"/>
      <c r="T16" s="140"/>
      <c r="U16" s="140"/>
      <c r="V16" s="140"/>
      <c r="W16" s="261" t="str">
        <f t="shared" si="3"/>
        <v/>
      </c>
      <c r="X16" s="261"/>
      <c r="Y16" s="261"/>
      <c r="Z16" s="158"/>
      <c r="AA16" s="161"/>
      <c r="AB16" s="114" t="s">
        <v>10</v>
      </c>
      <c r="AC16" s="157"/>
      <c r="AD16" s="158"/>
      <c r="AE16" s="160" t="str">
        <f t="shared" si="4"/>
        <v/>
      </c>
      <c r="AF16" s="160"/>
      <c r="AG16" s="160"/>
      <c r="AH16" s="120" t="str">
        <f t="shared" si="0"/>
        <v/>
      </c>
      <c r="AI16" s="120"/>
      <c r="AJ16" s="120" t="str">
        <f t="shared" si="1"/>
        <v/>
      </c>
      <c r="AK16" s="120"/>
      <c r="AL16" s="120"/>
      <c r="AN16" s="11"/>
      <c r="AO16" s="11"/>
      <c r="AP16" s="11"/>
      <c r="AQ16" s="11"/>
      <c r="AR16" s="21"/>
      <c r="AS16" s="11"/>
      <c r="AU16" s="87" t="e">
        <f t="shared" si="2"/>
        <v>#VALUE!</v>
      </c>
      <c r="AX16" s="10"/>
      <c r="AY16" s="9"/>
      <c r="AZ16" s="52"/>
      <c r="BA16" s="52"/>
      <c r="BB16" s="52"/>
      <c r="BC16" s="52"/>
      <c r="BD16" s="52"/>
      <c r="BE16" s="53"/>
      <c r="BF16" s="53"/>
      <c r="BG16" s="53"/>
      <c r="BH16" s="53"/>
      <c r="BI16" s="54"/>
      <c r="BJ16" s="55"/>
      <c r="BK16" s="9"/>
      <c r="BL16" s="55"/>
      <c r="BM16" s="56"/>
      <c r="BN16" s="57"/>
      <c r="BO16" s="56"/>
      <c r="BP16" s="11"/>
      <c r="BQ16" s="11"/>
      <c r="BR16" s="11"/>
      <c r="BS16" s="10"/>
      <c r="BT16" s="23"/>
      <c r="BU16" s="10"/>
    </row>
    <row r="17" spans="2:73" s="14" customFormat="1" ht="15.95" customHeight="1">
      <c r="B17" s="15"/>
      <c r="C17" s="24">
        <v>10</v>
      </c>
      <c r="D17" s="218"/>
      <c r="E17" s="219"/>
      <c r="F17" s="219"/>
      <c r="G17" s="219"/>
      <c r="H17" s="220"/>
      <c r="I17" s="218"/>
      <c r="J17" s="219"/>
      <c r="K17" s="219"/>
      <c r="L17" s="219"/>
      <c r="M17" s="219"/>
      <c r="N17" s="219"/>
      <c r="O17" s="219"/>
      <c r="P17" s="219"/>
      <c r="Q17" s="220"/>
      <c r="R17" s="140"/>
      <c r="S17" s="140"/>
      <c r="T17" s="140"/>
      <c r="U17" s="140"/>
      <c r="V17" s="140"/>
      <c r="W17" s="261" t="str">
        <f t="shared" si="3"/>
        <v/>
      </c>
      <c r="X17" s="261"/>
      <c r="Y17" s="261"/>
      <c r="Z17" s="158"/>
      <c r="AA17" s="161"/>
      <c r="AB17" s="114" t="s">
        <v>10</v>
      </c>
      <c r="AC17" s="157"/>
      <c r="AD17" s="158"/>
      <c r="AE17" s="160" t="str">
        <f t="shared" si="4"/>
        <v/>
      </c>
      <c r="AF17" s="160"/>
      <c r="AG17" s="160"/>
      <c r="AH17" s="120" t="str">
        <f t="shared" si="0"/>
        <v/>
      </c>
      <c r="AI17" s="120"/>
      <c r="AJ17" s="120" t="str">
        <f t="shared" si="1"/>
        <v/>
      </c>
      <c r="AK17" s="120"/>
      <c r="AL17" s="120"/>
      <c r="AN17" s="11"/>
      <c r="AO17" s="11"/>
      <c r="AP17" s="11"/>
      <c r="AQ17" s="11"/>
      <c r="AR17" s="21"/>
      <c r="AS17" s="11"/>
      <c r="AU17" s="87" t="e">
        <f t="shared" si="2"/>
        <v>#VALUE!</v>
      </c>
      <c r="AX17" s="10"/>
      <c r="AY17" s="9"/>
      <c r="AZ17" s="52"/>
      <c r="BA17" s="52"/>
      <c r="BB17" s="52"/>
      <c r="BC17" s="52"/>
      <c r="BD17" s="52"/>
      <c r="BE17" s="53"/>
      <c r="BF17" s="53"/>
      <c r="BG17" s="53"/>
      <c r="BH17" s="53"/>
      <c r="BI17" s="54"/>
      <c r="BJ17" s="55"/>
      <c r="BK17" s="9"/>
      <c r="BL17" s="55"/>
      <c r="BM17" s="56"/>
      <c r="BN17" s="57"/>
      <c r="BO17" s="56"/>
      <c r="BP17" s="11"/>
      <c r="BQ17" s="11"/>
      <c r="BR17" s="11"/>
      <c r="BS17" s="10"/>
      <c r="BT17" s="23"/>
      <c r="BU17" s="10"/>
    </row>
    <row r="18" spans="2:73" s="14" customFormat="1" ht="15.95" customHeight="1" thickBot="1">
      <c r="B18" s="15"/>
      <c r="C18" s="10"/>
      <c r="D18" s="10"/>
      <c r="E18" s="10"/>
      <c r="F18" s="10"/>
      <c r="G18" s="10"/>
      <c r="H18" s="10"/>
      <c r="K18" s="10"/>
      <c r="L18" s="10"/>
      <c r="M18" s="10"/>
      <c r="N18" s="10"/>
      <c r="O18" s="10"/>
      <c r="U18" s="92"/>
      <c r="V18" s="116" t="s">
        <v>0</v>
      </c>
      <c r="W18" s="261" t="str">
        <f>IFERROR(AU18/AE18,"")</f>
        <v/>
      </c>
      <c r="X18" s="261"/>
      <c r="Y18" s="261"/>
      <c r="Z18" s="11"/>
      <c r="AA18" s="11"/>
      <c r="AB18" s="83"/>
      <c r="AC18" s="25"/>
      <c r="AD18" s="25"/>
      <c r="AE18" s="160">
        <f>SUM(AE8:AE12)</f>
        <v>0</v>
      </c>
      <c r="AF18" s="160"/>
      <c r="AG18" s="160"/>
      <c r="AH18" s="61"/>
      <c r="AI18" s="97" t="s">
        <v>75</v>
      </c>
      <c r="AJ18" s="120">
        <f>IF(W18&lt;1,0,SUM(AJ8:AJ17))</f>
        <v>0</v>
      </c>
      <c r="AK18" s="120"/>
      <c r="AL18" s="120"/>
      <c r="AN18" s="11"/>
      <c r="AO18" s="11"/>
      <c r="AP18" s="11"/>
      <c r="AQ18" s="11"/>
      <c r="AR18" s="21"/>
      <c r="AS18" s="11"/>
      <c r="AU18" s="88">
        <f>SUMIF(AU8:AU12,"&lt;&gt;#VALUE!")</f>
        <v>0</v>
      </c>
      <c r="AX18" s="10"/>
      <c r="AY18" s="9"/>
      <c r="AZ18" s="52"/>
      <c r="BA18" s="52"/>
      <c r="BB18" s="52"/>
      <c r="BC18" s="52"/>
      <c r="BD18" s="52"/>
      <c r="BE18" s="53"/>
      <c r="BF18" s="53"/>
      <c r="BG18" s="53"/>
      <c r="BH18" s="53"/>
      <c r="BI18" s="54"/>
      <c r="BJ18" s="55"/>
      <c r="BK18" s="9"/>
      <c r="BL18" s="55"/>
      <c r="BM18" s="56"/>
      <c r="BN18" s="57"/>
      <c r="BO18" s="56"/>
      <c r="BP18" s="11"/>
      <c r="BQ18" s="11"/>
      <c r="BR18" s="11"/>
      <c r="BS18" s="10"/>
      <c r="BT18" s="23"/>
      <c r="BU18" s="10"/>
    </row>
    <row r="19" spans="2:73" s="14" customFormat="1" ht="15" customHeight="1">
      <c r="B19" s="15"/>
      <c r="C19" s="9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9"/>
      <c r="O19" s="9"/>
      <c r="P19" s="9"/>
      <c r="Q19" s="9"/>
      <c r="R19" s="11"/>
      <c r="S19" s="11"/>
      <c r="U19" s="9"/>
      <c r="V19" s="9"/>
      <c r="W19" s="11"/>
      <c r="X19" s="9"/>
      <c r="Y19" s="9"/>
      <c r="Z19" s="11"/>
      <c r="AA19" s="11"/>
      <c r="AB19" s="11"/>
      <c r="AC19" s="11"/>
      <c r="AD19" s="9"/>
      <c r="AE19" s="9"/>
      <c r="AG19" s="9"/>
      <c r="AH19" s="9"/>
      <c r="AI19" s="9"/>
      <c r="AJ19" s="83"/>
      <c r="AM19" s="9"/>
      <c r="AN19" s="9"/>
      <c r="AO19" s="83"/>
      <c r="AP19" s="83"/>
      <c r="AQ19" s="9"/>
      <c r="AR19" s="20"/>
      <c r="AS19" s="9"/>
      <c r="AX19" s="10"/>
      <c r="AY19" s="9"/>
      <c r="AZ19" s="52"/>
      <c r="BA19" s="52"/>
      <c r="BB19" s="52"/>
      <c r="BC19" s="52"/>
      <c r="BD19" s="52"/>
      <c r="BE19" s="53"/>
      <c r="BF19" s="53"/>
      <c r="BG19" s="53"/>
      <c r="BH19" s="53"/>
      <c r="BI19" s="54"/>
      <c r="BJ19" s="55"/>
      <c r="BK19" s="9"/>
      <c r="BL19" s="55"/>
      <c r="BM19" s="56"/>
      <c r="BN19" s="57"/>
      <c r="BO19" s="56"/>
      <c r="BP19" s="11"/>
      <c r="BQ19" s="11"/>
      <c r="BR19" s="11"/>
      <c r="BS19" s="10"/>
      <c r="BT19" s="23"/>
      <c r="BU19" s="10"/>
    </row>
    <row r="20" spans="2:73" s="14" customFormat="1" ht="15" customHeight="1">
      <c r="B20" s="15" t="s">
        <v>69</v>
      </c>
      <c r="C20" s="8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9"/>
      <c r="O20" s="9"/>
      <c r="P20" s="83"/>
      <c r="Q20" s="83"/>
      <c r="R20" s="11"/>
      <c r="S20" s="11"/>
      <c r="U20" s="83"/>
      <c r="V20" s="83"/>
      <c r="W20" s="11"/>
      <c r="X20" s="83"/>
      <c r="Y20" s="83"/>
      <c r="Z20" s="11"/>
      <c r="AA20" s="11"/>
      <c r="AB20" s="11"/>
      <c r="AC20" s="11"/>
      <c r="AD20" s="9"/>
      <c r="AE20" s="9"/>
      <c r="AG20" s="9"/>
      <c r="AH20" s="9"/>
      <c r="AI20" s="9"/>
      <c r="AJ20" s="83"/>
      <c r="AM20" s="9"/>
      <c r="AN20" s="9"/>
      <c r="AO20" s="83"/>
      <c r="AP20" s="83"/>
      <c r="AQ20" s="9"/>
      <c r="AR20" s="20"/>
      <c r="AS20" s="9"/>
      <c r="AX20" s="10"/>
      <c r="AY20" s="9"/>
      <c r="AZ20" s="52"/>
      <c r="BA20" s="52"/>
      <c r="BB20" s="52"/>
      <c r="BC20" s="52"/>
      <c r="BD20" s="52"/>
      <c r="BE20" s="53"/>
      <c r="BF20" s="53"/>
      <c r="BG20" s="53"/>
      <c r="BH20" s="53"/>
      <c r="BI20" s="54"/>
      <c r="BJ20" s="55"/>
      <c r="BK20" s="9"/>
      <c r="BL20" s="55"/>
      <c r="BM20" s="56"/>
      <c r="BN20" s="57"/>
      <c r="BO20" s="56"/>
      <c r="BP20" s="11"/>
      <c r="BQ20" s="11"/>
      <c r="BR20" s="11"/>
      <c r="BS20" s="10"/>
      <c r="BT20" s="23"/>
      <c r="BU20" s="10"/>
    </row>
    <row r="21" spans="2:73" s="14" customFormat="1" ht="15" customHeight="1">
      <c r="B21" s="15"/>
      <c r="C21" s="173" t="s">
        <v>22</v>
      </c>
      <c r="D21" s="175" t="s">
        <v>12</v>
      </c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7"/>
      <c r="R21" s="139" t="s">
        <v>7</v>
      </c>
      <c r="S21" s="139"/>
      <c r="T21" s="139"/>
      <c r="U21" s="139" t="s">
        <v>6</v>
      </c>
      <c r="V21" s="139"/>
      <c r="W21" s="139" t="s">
        <v>5</v>
      </c>
      <c r="X21" s="139"/>
      <c r="Y21" s="139"/>
      <c r="Z21" s="122" t="s">
        <v>29</v>
      </c>
      <c r="AA21" s="122"/>
      <c r="AB21" s="122"/>
      <c r="AC21" s="122"/>
      <c r="AD21" s="122"/>
      <c r="AE21" s="183" t="s">
        <v>4</v>
      </c>
      <c r="AF21" s="183"/>
      <c r="AG21" s="183"/>
      <c r="AH21" s="121" t="s">
        <v>3</v>
      </c>
      <c r="AI21" s="121"/>
      <c r="AJ21" s="121"/>
      <c r="AK21" s="121"/>
      <c r="AL21" s="121"/>
      <c r="AN21" s="19"/>
      <c r="AO21" s="19"/>
      <c r="AP21" s="19"/>
      <c r="AQ21" s="19"/>
      <c r="AR21" s="16"/>
      <c r="AS21" s="19"/>
      <c r="AX21" s="10"/>
      <c r="AY21" s="9"/>
      <c r="AZ21" s="52"/>
      <c r="BA21" s="52"/>
      <c r="BB21" s="52"/>
      <c r="BC21" s="52"/>
      <c r="BD21" s="52"/>
      <c r="BE21" s="53"/>
      <c r="BF21" s="53"/>
      <c r="BG21" s="53"/>
      <c r="BH21" s="53"/>
      <c r="BI21" s="54"/>
      <c r="BJ21" s="55"/>
      <c r="BK21" s="9"/>
      <c r="BL21" s="55"/>
      <c r="BM21" s="56"/>
      <c r="BN21" s="57"/>
      <c r="BO21" s="56"/>
      <c r="BP21" s="11"/>
      <c r="BQ21" s="11"/>
      <c r="BR21" s="11"/>
      <c r="BS21" s="10"/>
      <c r="BT21" s="23"/>
      <c r="BU21" s="10"/>
    </row>
    <row r="22" spans="2:73" s="14" customFormat="1" ht="15" customHeight="1" thickBot="1">
      <c r="B22" s="15"/>
      <c r="C22" s="174"/>
      <c r="D22" s="175" t="s">
        <v>9</v>
      </c>
      <c r="E22" s="176"/>
      <c r="F22" s="176"/>
      <c r="G22" s="176"/>
      <c r="H22" s="177"/>
      <c r="I22" s="175" t="s">
        <v>8</v>
      </c>
      <c r="J22" s="176"/>
      <c r="K22" s="176"/>
      <c r="L22" s="176"/>
      <c r="M22" s="176"/>
      <c r="N22" s="176"/>
      <c r="O22" s="176"/>
      <c r="P22" s="176"/>
      <c r="Q22" s="177"/>
      <c r="R22" s="139"/>
      <c r="S22" s="139"/>
      <c r="T22" s="139"/>
      <c r="U22" s="139"/>
      <c r="V22" s="139"/>
      <c r="W22" s="139"/>
      <c r="X22" s="139"/>
      <c r="Y22" s="139"/>
      <c r="Z22" s="225" t="s">
        <v>63</v>
      </c>
      <c r="AA22" s="226"/>
      <c r="AB22" s="114" t="s">
        <v>10</v>
      </c>
      <c r="AC22" s="224" t="s">
        <v>64</v>
      </c>
      <c r="AD22" s="225"/>
      <c r="AE22" s="183"/>
      <c r="AF22" s="183"/>
      <c r="AG22" s="183"/>
      <c r="AH22" s="159" t="s">
        <v>2</v>
      </c>
      <c r="AI22" s="165"/>
      <c r="AJ22" s="122" t="s">
        <v>1</v>
      </c>
      <c r="AK22" s="122"/>
      <c r="AL22" s="122"/>
      <c r="AN22" s="9"/>
      <c r="AO22" s="83"/>
      <c r="AP22" s="83"/>
      <c r="AQ22" s="9"/>
      <c r="AR22" s="20"/>
      <c r="AS22" s="9"/>
      <c r="AX22" s="10"/>
      <c r="AY22" s="9"/>
      <c r="AZ22" s="52"/>
      <c r="BA22" s="52"/>
      <c r="BB22" s="52"/>
      <c r="BC22" s="52"/>
      <c r="BD22" s="52"/>
      <c r="BE22" s="53"/>
      <c r="BF22" s="53"/>
      <c r="BG22" s="53"/>
      <c r="BH22" s="53"/>
      <c r="BI22" s="54"/>
      <c r="BJ22" s="55"/>
      <c r="BK22" s="9"/>
      <c r="BL22" s="55"/>
      <c r="BM22" s="56"/>
      <c r="BN22" s="57"/>
      <c r="BO22" s="56"/>
      <c r="BP22" s="11"/>
      <c r="BQ22" s="11"/>
      <c r="BR22" s="11"/>
      <c r="BS22" s="10"/>
      <c r="BT22" s="23"/>
      <c r="BU22" s="10"/>
    </row>
    <row r="23" spans="2:73" s="14" customFormat="1" ht="15.95" customHeight="1">
      <c r="B23" s="79"/>
      <c r="C23" s="24">
        <v>1</v>
      </c>
      <c r="D23" s="218"/>
      <c r="E23" s="219"/>
      <c r="F23" s="219"/>
      <c r="G23" s="219"/>
      <c r="H23" s="220"/>
      <c r="I23" s="218"/>
      <c r="J23" s="219"/>
      <c r="K23" s="219"/>
      <c r="L23" s="219"/>
      <c r="M23" s="219"/>
      <c r="N23" s="219"/>
      <c r="O23" s="219"/>
      <c r="P23" s="219"/>
      <c r="Q23" s="220"/>
      <c r="R23" s="140"/>
      <c r="S23" s="140"/>
      <c r="T23" s="140"/>
      <c r="U23" s="140"/>
      <c r="V23" s="140"/>
      <c r="W23" s="261" t="str">
        <f>IF(D23="","",IFERROR(ROUNDDOWN(U23/1000/R23,2),""))</f>
        <v/>
      </c>
      <c r="X23" s="261"/>
      <c r="Y23" s="261"/>
      <c r="Z23" s="158"/>
      <c r="AA23" s="161"/>
      <c r="AB23" s="114" t="s">
        <v>10</v>
      </c>
      <c r="AC23" s="157"/>
      <c r="AD23" s="158"/>
      <c r="AE23" s="160" t="str">
        <f>IF(Z23="","",ROUNDDOWN(Z23/1000*AC23/1000,3))</f>
        <v/>
      </c>
      <c r="AF23" s="160"/>
      <c r="AG23" s="160"/>
      <c r="AH23" s="120" t="str">
        <f t="shared" ref="AH23:AH32" si="5">IF(D23="","",2000)</f>
        <v/>
      </c>
      <c r="AI23" s="120"/>
      <c r="AJ23" s="120" t="str">
        <f t="shared" ref="AJ23:AJ32" si="6">IFERROR(IF(D23="","",AH23*AE23),"")</f>
        <v/>
      </c>
      <c r="AK23" s="120"/>
      <c r="AL23" s="120"/>
      <c r="AN23" s="83"/>
      <c r="AO23" s="83"/>
      <c r="AP23" s="83"/>
      <c r="AQ23" s="83"/>
      <c r="AR23" s="20"/>
      <c r="AS23" s="83"/>
      <c r="AU23" s="86" t="e">
        <f t="shared" ref="AU23:AU32" si="7">W23*AE23</f>
        <v>#VALUE!</v>
      </c>
      <c r="AX23" s="10"/>
      <c r="AY23" s="83"/>
      <c r="AZ23" s="52"/>
      <c r="BA23" s="52"/>
      <c r="BB23" s="52"/>
      <c r="BC23" s="52"/>
      <c r="BD23" s="52"/>
      <c r="BE23" s="53"/>
      <c r="BF23" s="53"/>
      <c r="BG23" s="53"/>
      <c r="BH23" s="53"/>
      <c r="BI23" s="54"/>
      <c r="BJ23" s="55"/>
      <c r="BK23" s="83"/>
      <c r="BL23" s="55"/>
      <c r="BM23" s="56"/>
      <c r="BN23" s="57"/>
      <c r="BO23" s="56"/>
      <c r="BP23" s="11"/>
      <c r="BQ23" s="11"/>
      <c r="BR23" s="11"/>
      <c r="BS23" s="10"/>
      <c r="BT23" s="23"/>
      <c r="BU23" s="10"/>
    </row>
    <row r="24" spans="2:73" s="14" customFormat="1" ht="15.95" customHeight="1">
      <c r="B24" s="79"/>
      <c r="C24" s="24">
        <v>2</v>
      </c>
      <c r="D24" s="218"/>
      <c r="E24" s="219"/>
      <c r="F24" s="219"/>
      <c r="G24" s="219"/>
      <c r="H24" s="220"/>
      <c r="I24" s="218"/>
      <c r="J24" s="219"/>
      <c r="K24" s="219"/>
      <c r="L24" s="219"/>
      <c r="M24" s="219"/>
      <c r="N24" s="219"/>
      <c r="O24" s="219"/>
      <c r="P24" s="219"/>
      <c r="Q24" s="220"/>
      <c r="R24" s="140"/>
      <c r="S24" s="140"/>
      <c r="T24" s="140"/>
      <c r="U24" s="140"/>
      <c r="V24" s="140"/>
      <c r="W24" s="261" t="str">
        <f t="shared" ref="W24:W32" si="8">IF(D24="","",IFERROR(ROUNDDOWN(U24/1000/R24,2),""))</f>
        <v/>
      </c>
      <c r="X24" s="261"/>
      <c r="Y24" s="261"/>
      <c r="Z24" s="158"/>
      <c r="AA24" s="161"/>
      <c r="AB24" s="114" t="s">
        <v>10</v>
      </c>
      <c r="AC24" s="157"/>
      <c r="AD24" s="158"/>
      <c r="AE24" s="160" t="str">
        <f t="shared" ref="AE24:AE32" si="9">IF(Z24="","",ROUNDDOWN(Z24/1000*AC24/1000,3))</f>
        <v/>
      </c>
      <c r="AF24" s="160"/>
      <c r="AG24" s="160"/>
      <c r="AH24" s="120" t="str">
        <f t="shared" si="5"/>
        <v/>
      </c>
      <c r="AI24" s="120"/>
      <c r="AJ24" s="120" t="str">
        <f t="shared" si="6"/>
        <v/>
      </c>
      <c r="AK24" s="120"/>
      <c r="AL24" s="120"/>
      <c r="AN24" s="83"/>
      <c r="AO24" s="83"/>
      <c r="AP24" s="83"/>
      <c r="AQ24" s="83"/>
      <c r="AR24" s="20"/>
      <c r="AS24" s="83"/>
      <c r="AU24" s="87" t="e">
        <f t="shared" si="7"/>
        <v>#VALUE!</v>
      </c>
      <c r="AX24" s="10"/>
      <c r="AY24" s="83"/>
      <c r="AZ24" s="52"/>
      <c r="BA24" s="52"/>
      <c r="BB24" s="52"/>
      <c r="BC24" s="52"/>
      <c r="BD24" s="52"/>
      <c r="BE24" s="53"/>
      <c r="BF24" s="53"/>
      <c r="BG24" s="53"/>
      <c r="BH24" s="53"/>
      <c r="BI24" s="54"/>
      <c r="BJ24" s="55"/>
      <c r="BK24" s="83"/>
      <c r="BL24" s="55"/>
      <c r="BM24" s="56"/>
      <c r="BN24" s="57"/>
      <c r="BO24" s="56"/>
      <c r="BP24" s="11"/>
      <c r="BQ24" s="11"/>
      <c r="BR24" s="11"/>
      <c r="BS24" s="10"/>
      <c r="BT24" s="23"/>
      <c r="BU24" s="10"/>
    </row>
    <row r="25" spans="2:73" s="14" customFormat="1" ht="15.95" customHeight="1">
      <c r="B25" s="79"/>
      <c r="C25" s="24">
        <v>3</v>
      </c>
      <c r="D25" s="218"/>
      <c r="E25" s="219"/>
      <c r="F25" s="219"/>
      <c r="G25" s="219"/>
      <c r="H25" s="220"/>
      <c r="I25" s="218"/>
      <c r="J25" s="219"/>
      <c r="K25" s="219"/>
      <c r="L25" s="219"/>
      <c r="M25" s="219"/>
      <c r="N25" s="219"/>
      <c r="O25" s="219"/>
      <c r="P25" s="219"/>
      <c r="Q25" s="220"/>
      <c r="R25" s="140"/>
      <c r="S25" s="140"/>
      <c r="T25" s="140"/>
      <c r="U25" s="140"/>
      <c r="V25" s="140"/>
      <c r="W25" s="261" t="str">
        <f t="shared" si="8"/>
        <v/>
      </c>
      <c r="X25" s="261"/>
      <c r="Y25" s="261"/>
      <c r="Z25" s="158"/>
      <c r="AA25" s="161"/>
      <c r="AB25" s="114" t="s">
        <v>10</v>
      </c>
      <c r="AC25" s="157"/>
      <c r="AD25" s="158"/>
      <c r="AE25" s="160" t="str">
        <f t="shared" si="9"/>
        <v/>
      </c>
      <c r="AF25" s="160"/>
      <c r="AG25" s="160"/>
      <c r="AH25" s="120" t="str">
        <f t="shared" si="5"/>
        <v/>
      </c>
      <c r="AI25" s="120"/>
      <c r="AJ25" s="120" t="str">
        <f t="shared" si="6"/>
        <v/>
      </c>
      <c r="AK25" s="120"/>
      <c r="AL25" s="120"/>
      <c r="AN25" s="83"/>
      <c r="AO25" s="83"/>
      <c r="AP25" s="83"/>
      <c r="AQ25" s="83"/>
      <c r="AR25" s="20"/>
      <c r="AS25" s="83"/>
      <c r="AU25" s="87" t="e">
        <f t="shared" si="7"/>
        <v>#VALUE!</v>
      </c>
      <c r="AX25" s="10"/>
      <c r="AY25" s="83"/>
      <c r="AZ25" s="52"/>
      <c r="BA25" s="52"/>
      <c r="BB25" s="52"/>
      <c r="BC25" s="52"/>
      <c r="BD25" s="52"/>
      <c r="BE25" s="53"/>
      <c r="BF25" s="53"/>
      <c r="BG25" s="53"/>
      <c r="BH25" s="53"/>
      <c r="BI25" s="54"/>
      <c r="BJ25" s="55"/>
      <c r="BK25" s="83"/>
      <c r="BL25" s="55"/>
      <c r="BM25" s="56"/>
      <c r="BN25" s="57"/>
      <c r="BO25" s="56"/>
      <c r="BP25" s="11"/>
      <c r="BQ25" s="11"/>
      <c r="BR25" s="11"/>
      <c r="BS25" s="10"/>
      <c r="BT25" s="23"/>
      <c r="BU25" s="10"/>
    </row>
    <row r="26" spans="2:73" s="14" customFormat="1" ht="15.95" customHeight="1">
      <c r="B26" s="79"/>
      <c r="C26" s="24">
        <v>4</v>
      </c>
      <c r="D26" s="218"/>
      <c r="E26" s="219"/>
      <c r="F26" s="219"/>
      <c r="G26" s="219"/>
      <c r="H26" s="220"/>
      <c r="I26" s="218"/>
      <c r="J26" s="219"/>
      <c r="K26" s="219"/>
      <c r="L26" s="219"/>
      <c r="M26" s="219"/>
      <c r="N26" s="219"/>
      <c r="O26" s="219"/>
      <c r="P26" s="219"/>
      <c r="Q26" s="220"/>
      <c r="R26" s="140"/>
      <c r="S26" s="140"/>
      <c r="T26" s="140"/>
      <c r="U26" s="140"/>
      <c r="V26" s="140"/>
      <c r="W26" s="261" t="str">
        <f t="shared" si="8"/>
        <v/>
      </c>
      <c r="X26" s="261"/>
      <c r="Y26" s="261"/>
      <c r="Z26" s="158"/>
      <c r="AA26" s="161"/>
      <c r="AB26" s="114" t="s">
        <v>10</v>
      </c>
      <c r="AC26" s="157"/>
      <c r="AD26" s="158"/>
      <c r="AE26" s="160" t="str">
        <f t="shared" si="9"/>
        <v/>
      </c>
      <c r="AF26" s="160"/>
      <c r="AG26" s="160"/>
      <c r="AH26" s="120" t="str">
        <f t="shared" si="5"/>
        <v/>
      </c>
      <c r="AI26" s="120"/>
      <c r="AJ26" s="120" t="str">
        <f t="shared" si="6"/>
        <v/>
      </c>
      <c r="AK26" s="120"/>
      <c r="AL26" s="120"/>
      <c r="AN26" s="83"/>
      <c r="AO26" s="83"/>
      <c r="AP26" s="83"/>
      <c r="AQ26" s="83"/>
      <c r="AR26" s="20"/>
      <c r="AS26" s="83"/>
      <c r="AU26" s="87" t="e">
        <f t="shared" si="7"/>
        <v>#VALUE!</v>
      </c>
      <c r="AX26" s="10"/>
      <c r="AY26" s="83"/>
      <c r="AZ26" s="52"/>
      <c r="BA26" s="52"/>
      <c r="BB26" s="52"/>
      <c r="BC26" s="52"/>
      <c r="BD26" s="52"/>
      <c r="BE26" s="53"/>
      <c r="BF26" s="53"/>
      <c r="BG26" s="53"/>
      <c r="BH26" s="53"/>
      <c r="BI26" s="54"/>
      <c r="BJ26" s="55"/>
      <c r="BK26" s="83"/>
      <c r="BL26" s="55"/>
      <c r="BM26" s="56"/>
      <c r="BN26" s="57"/>
      <c r="BO26" s="56"/>
      <c r="BP26" s="11"/>
      <c r="BQ26" s="11"/>
      <c r="BR26" s="11"/>
      <c r="BS26" s="10"/>
      <c r="BT26" s="23"/>
      <c r="BU26" s="10"/>
    </row>
    <row r="27" spans="2:73" s="14" customFormat="1" ht="15.95" customHeight="1">
      <c r="B27" s="79"/>
      <c r="C27" s="24">
        <v>5</v>
      </c>
      <c r="D27" s="218"/>
      <c r="E27" s="219"/>
      <c r="F27" s="219"/>
      <c r="G27" s="219"/>
      <c r="H27" s="220"/>
      <c r="I27" s="218"/>
      <c r="J27" s="219"/>
      <c r="K27" s="219"/>
      <c r="L27" s="219"/>
      <c r="M27" s="219"/>
      <c r="N27" s="219"/>
      <c r="O27" s="219"/>
      <c r="P27" s="219"/>
      <c r="Q27" s="220"/>
      <c r="R27" s="140"/>
      <c r="S27" s="140"/>
      <c r="T27" s="140"/>
      <c r="U27" s="140"/>
      <c r="V27" s="140"/>
      <c r="W27" s="261" t="str">
        <f t="shared" si="8"/>
        <v/>
      </c>
      <c r="X27" s="261"/>
      <c r="Y27" s="261"/>
      <c r="Z27" s="158"/>
      <c r="AA27" s="161"/>
      <c r="AB27" s="114" t="s">
        <v>10</v>
      </c>
      <c r="AC27" s="157"/>
      <c r="AD27" s="158"/>
      <c r="AE27" s="160" t="str">
        <f t="shared" si="9"/>
        <v/>
      </c>
      <c r="AF27" s="160"/>
      <c r="AG27" s="160"/>
      <c r="AH27" s="120" t="str">
        <f t="shared" si="5"/>
        <v/>
      </c>
      <c r="AI27" s="120"/>
      <c r="AJ27" s="120" t="str">
        <f t="shared" si="6"/>
        <v/>
      </c>
      <c r="AK27" s="120"/>
      <c r="AL27" s="120"/>
      <c r="AN27" s="83"/>
      <c r="AO27" s="83"/>
      <c r="AP27" s="83"/>
      <c r="AQ27" s="83"/>
      <c r="AR27" s="20"/>
      <c r="AS27" s="83"/>
      <c r="AU27" s="87" t="e">
        <f t="shared" si="7"/>
        <v>#VALUE!</v>
      </c>
      <c r="AX27" s="10"/>
      <c r="AY27" s="83"/>
      <c r="AZ27" s="52"/>
      <c r="BA27" s="52"/>
      <c r="BB27" s="52"/>
      <c r="BC27" s="52"/>
      <c r="BD27" s="52"/>
      <c r="BE27" s="53"/>
      <c r="BF27" s="53"/>
      <c r="BG27" s="53"/>
      <c r="BH27" s="53"/>
      <c r="BI27" s="54"/>
      <c r="BJ27" s="55"/>
      <c r="BK27" s="83"/>
      <c r="BL27" s="55"/>
      <c r="BM27" s="56"/>
      <c r="BN27" s="57"/>
      <c r="BO27" s="56"/>
      <c r="BP27" s="11"/>
      <c r="BQ27" s="11"/>
      <c r="BR27" s="11"/>
      <c r="BS27" s="10"/>
      <c r="BT27" s="23"/>
      <c r="BU27" s="10"/>
    </row>
    <row r="28" spans="2:73" s="14" customFormat="1" ht="15.95" customHeight="1">
      <c r="B28" s="15"/>
      <c r="C28" s="24">
        <v>6</v>
      </c>
      <c r="D28" s="218"/>
      <c r="E28" s="219"/>
      <c r="F28" s="219"/>
      <c r="G28" s="219"/>
      <c r="H28" s="220"/>
      <c r="I28" s="218"/>
      <c r="J28" s="219"/>
      <c r="K28" s="219"/>
      <c r="L28" s="219"/>
      <c r="M28" s="219"/>
      <c r="N28" s="219"/>
      <c r="O28" s="219"/>
      <c r="P28" s="219"/>
      <c r="Q28" s="220"/>
      <c r="R28" s="140"/>
      <c r="S28" s="140"/>
      <c r="T28" s="140"/>
      <c r="U28" s="140"/>
      <c r="V28" s="140"/>
      <c r="W28" s="261" t="str">
        <f t="shared" si="8"/>
        <v/>
      </c>
      <c r="X28" s="261"/>
      <c r="Y28" s="261"/>
      <c r="Z28" s="158"/>
      <c r="AA28" s="161"/>
      <c r="AB28" s="114" t="s">
        <v>10</v>
      </c>
      <c r="AC28" s="157"/>
      <c r="AD28" s="158"/>
      <c r="AE28" s="160" t="str">
        <f t="shared" si="9"/>
        <v/>
      </c>
      <c r="AF28" s="160"/>
      <c r="AG28" s="160"/>
      <c r="AH28" s="120" t="str">
        <f t="shared" si="5"/>
        <v/>
      </c>
      <c r="AI28" s="120"/>
      <c r="AJ28" s="120" t="str">
        <f t="shared" si="6"/>
        <v/>
      </c>
      <c r="AK28" s="120"/>
      <c r="AL28" s="120"/>
      <c r="AN28" s="11"/>
      <c r="AO28" s="11"/>
      <c r="AP28" s="11"/>
      <c r="AQ28" s="11"/>
      <c r="AR28" s="21"/>
      <c r="AS28" s="11"/>
      <c r="AU28" s="87" t="e">
        <f t="shared" si="7"/>
        <v>#VALUE!</v>
      </c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54"/>
      <c r="BJ28" s="11"/>
      <c r="BK28" s="9"/>
      <c r="BL28" s="11"/>
      <c r="BM28" s="56"/>
      <c r="BN28" s="56"/>
      <c r="BO28" s="56"/>
      <c r="BP28" s="11"/>
      <c r="BQ28" s="11"/>
      <c r="BR28" s="11"/>
      <c r="BS28" s="11"/>
      <c r="BT28" s="23"/>
      <c r="BU28" s="10"/>
    </row>
    <row r="29" spans="2:73" s="14" customFormat="1" ht="15.95" customHeight="1">
      <c r="B29" s="15"/>
      <c r="C29" s="24">
        <v>7</v>
      </c>
      <c r="D29" s="218"/>
      <c r="E29" s="219"/>
      <c r="F29" s="219"/>
      <c r="G29" s="219"/>
      <c r="H29" s="220"/>
      <c r="I29" s="218"/>
      <c r="J29" s="219"/>
      <c r="K29" s="219"/>
      <c r="L29" s="219"/>
      <c r="M29" s="219"/>
      <c r="N29" s="219"/>
      <c r="O29" s="219"/>
      <c r="P29" s="219"/>
      <c r="Q29" s="220"/>
      <c r="R29" s="140"/>
      <c r="S29" s="140"/>
      <c r="T29" s="140"/>
      <c r="U29" s="140"/>
      <c r="V29" s="140"/>
      <c r="W29" s="261" t="str">
        <f t="shared" si="8"/>
        <v/>
      </c>
      <c r="X29" s="261"/>
      <c r="Y29" s="261"/>
      <c r="Z29" s="158"/>
      <c r="AA29" s="161"/>
      <c r="AB29" s="114" t="s">
        <v>10</v>
      </c>
      <c r="AC29" s="157"/>
      <c r="AD29" s="158"/>
      <c r="AE29" s="160" t="str">
        <f t="shared" si="9"/>
        <v/>
      </c>
      <c r="AF29" s="160"/>
      <c r="AG29" s="160"/>
      <c r="AH29" s="120" t="str">
        <f t="shared" si="5"/>
        <v/>
      </c>
      <c r="AI29" s="120"/>
      <c r="AJ29" s="120" t="str">
        <f t="shared" si="6"/>
        <v/>
      </c>
      <c r="AK29" s="120"/>
      <c r="AL29" s="120"/>
      <c r="AN29" s="11"/>
      <c r="AO29" s="11"/>
      <c r="AP29" s="11"/>
      <c r="AQ29" s="11"/>
      <c r="AR29" s="21"/>
      <c r="AS29" s="11"/>
      <c r="AU29" s="87" t="e">
        <f t="shared" si="7"/>
        <v>#VALUE!</v>
      </c>
      <c r="AX29" s="10"/>
      <c r="AY29" s="9"/>
      <c r="AZ29" s="9"/>
      <c r="BA29" s="9"/>
      <c r="BB29" s="9"/>
      <c r="BC29" s="9"/>
      <c r="BD29" s="10"/>
      <c r="BE29" s="10"/>
      <c r="BF29" s="10"/>
      <c r="BG29" s="10"/>
      <c r="BH29" s="9"/>
      <c r="BI29" s="11"/>
      <c r="BJ29" s="9"/>
      <c r="BK29" s="11"/>
      <c r="BL29" s="9"/>
      <c r="BM29" s="11"/>
      <c r="BN29" s="11"/>
      <c r="BO29" s="9"/>
      <c r="BP29" s="9"/>
      <c r="BQ29" s="9"/>
      <c r="BR29" s="10"/>
      <c r="BS29" s="10"/>
      <c r="BT29" s="10"/>
      <c r="BU29" s="10"/>
    </row>
    <row r="30" spans="2:73" s="14" customFormat="1" ht="15.95" customHeight="1">
      <c r="B30" s="15"/>
      <c r="C30" s="24">
        <v>8</v>
      </c>
      <c r="D30" s="218"/>
      <c r="E30" s="219"/>
      <c r="F30" s="219"/>
      <c r="G30" s="219"/>
      <c r="H30" s="220"/>
      <c r="I30" s="218"/>
      <c r="J30" s="219"/>
      <c r="K30" s="219"/>
      <c r="L30" s="219"/>
      <c r="M30" s="219"/>
      <c r="N30" s="219"/>
      <c r="O30" s="219"/>
      <c r="P30" s="219"/>
      <c r="Q30" s="220"/>
      <c r="R30" s="140"/>
      <c r="S30" s="140"/>
      <c r="T30" s="140"/>
      <c r="U30" s="140"/>
      <c r="V30" s="140"/>
      <c r="W30" s="261" t="str">
        <f t="shared" si="8"/>
        <v/>
      </c>
      <c r="X30" s="261"/>
      <c r="Y30" s="261"/>
      <c r="Z30" s="158"/>
      <c r="AA30" s="161"/>
      <c r="AB30" s="114" t="s">
        <v>10</v>
      </c>
      <c r="AC30" s="157"/>
      <c r="AD30" s="158"/>
      <c r="AE30" s="160" t="str">
        <f t="shared" si="9"/>
        <v/>
      </c>
      <c r="AF30" s="160"/>
      <c r="AG30" s="160"/>
      <c r="AH30" s="120" t="str">
        <f t="shared" si="5"/>
        <v/>
      </c>
      <c r="AI30" s="120"/>
      <c r="AJ30" s="120" t="str">
        <f t="shared" si="6"/>
        <v/>
      </c>
      <c r="AK30" s="120"/>
      <c r="AL30" s="120"/>
      <c r="AN30" s="11"/>
      <c r="AO30" s="11"/>
      <c r="AP30" s="11"/>
      <c r="AQ30" s="11"/>
      <c r="AR30" s="21"/>
      <c r="AS30" s="11"/>
      <c r="AU30" s="87" t="e">
        <f t="shared" si="7"/>
        <v>#VALUE!</v>
      </c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58"/>
      <c r="BI30" s="11"/>
      <c r="BJ30" s="9"/>
      <c r="BK30" s="11"/>
      <c r="BL30" s="9"/>
      <c r="BM30" s="11"/>
      <c r="BN30" s="11"/>
      <c r="BO30" s="9"/>
      <c r="BP30" s="9"/>
      <c r="BQ30" s="9"/>
      <c r="BR30" s="10"/>
      <c r="BS30" s="10"/>
      <c r="BT30" s="10"/>
      <c r="BU30" s="10"/>
    </row>
    <row r="31" spans="2:73" s="14" customFormat="1" ht="15.95" customHeight="1">
      <c r="B31" s="15"/>
      <c r="C31" s="24">
        <v>9</v>
      </c>
      <c r="D31" s="218"/>
      <c r="E31" s="219"/>
      <c r="F31" s="219"/>
      <c r="G31" s="219"/>
      <c r="H31" s="220"/>
      <c r="I31" s="218"/>
      <c r="J31" s="219"/>
      <c r="K31" s="219"/>
      <c r="L31" s="219"/>
      <c r="M31" s="219"/>
      <c r="N31" s="219"/>
      <c r="O31" s="219"/>
      <c r="P31" s="219"/>
      <c r="Q31" s="220"/>
      <c r="R31" s="140"/>
      <c r="S31" s="140"/>
      <c r="T31" s="140"/>
      <c r="U31" s="140"/>
      <c r="V31" s="140"/>
      <c r="W31" s="261" t="str">
        <f t="shared" si="8"/>
        <v/>
      </c>
      <c r="X31" s="261"/>
      <c r="Y31" s="261"/>
      <c r="Z31" s="158"/>
      <c r="AA31" s="161"/>
      <c r="AB31" s="114" t="s">
        <v>10</v>
      </c>
      <c r="AC31" s="157"/>
      <c r="AD31" s="158"/>
      <c r="AE31" s="160" t="str">
        <f t="shared" si="9"/>
        <v/>
      </c>
      <c r="AF31" s="160"/>
      <c r="AG31" s="160"/>
      <c r="AH31" s="120" t="str">
        <f t="shared" si="5"/>
        <v/>
      </c>
      <c r="AI31" s="120"/>
      <c r="AJ31" s="120" t="str">
        <f t="shared" si="6"/>
        <v/>
      </c>
      <c r="AK31" s="120"/>
      <c r="AL31" s="120"/>
      <c r="AN31" s="11"/>
      <c r="AO31" s="11"/>
      <c r="AP31" s="11"/>
      <c r="AQ31" s="11"/>
      <c r="AR31" s="21"/>
      <c r="AS31" s="11"/>
      <c r="AU31" s="87" t="e">
        <f t="shared" si="7"/>
        <v>#VALUE!</v>
      </c>
      <c r="AX31" s="10"/>
      <c r="AY31" s="9"/>
      <c r="AZ31" s="9"/>
      <c r="BA31" s="9"/>
      <c r="BB31" s="9"/>
      <c r="BC31" s="9"/>
      <c r="BD31" s="9"/>
      <c r="BE31" s="9"/>
      <c r="BF31" s="9"/>
      <c r="BG31" s="9"/>
      <c r="BH31" s="11"/>
      <c r="BI31" s="11"/>
      <c r="BJ31" s="9"/>
      <c r="BK31" s="11"/>
      <c r="BL31" s="9"/>
      <c r="BM31" s="11"/>
      <c r="BN31" s="11"/>
      <c r="BO31" s="9"/>
      <c r="BP31" s="9"/>
      <c r="BQ31" s="9"/>
      <c r="BR31" s="10"/>
      <c r="BS31" s="10"/>
      <c r="BT31" s="10"/>
      <c r="BU31" s="10"/>
    </row>
    <row r="32" spans="2:73" s="14" customFormat="1" ht="15.95" customHeight="1">
      <c r="B32" s="15"/>
      <c r="C32" s="24">
        <v>10</v>
      </c>
      <c r="D32" s="218"/>
      <c r="E32" s="219"/>
      <c r="F32" s="219"/>
      <c r="G32" s="219"/>
      <c r="H32" s="220"/>
      <c r="I32" s="218"/>
      <c r="J32" s="219"/>
      <c r="K32" s="219"/>
      <c r="L32" s="219"/>
      <c r="M32" s="219"/>
      <c r="N32" s="219"/>
      <c r="O32" s="219"/>
      <c r="P32" s="219"/>
      <c r="Q32" s="220"/>
      <c r="R32" s="140"/>
      <c r="S32" s="140"/>
      <c r="T32" s="140"/>
      <c r="U32" s="140"/>
      <c r="V32" s="140"/>
      <c r="W32" s="261" t="str">
        <f t="shared" si="8"/>
        <v/>
      </c>
      <c r="X32" s="261"/>
      <c r="Y32" s="261"/>
      <c r="Z32" s="158"/>
      <c r="AA32" s="161"/>
      <c r="AB32" s="114" t="s">
        <v>10</v>
      </c>
      <c r="AC32" s="157"/>
      <c r="AD32" s="158"/>
      <c r="AE32" s="160" t="str">
        <f t="shared" si="9"/>
        <v/>
      </c>
      <c r="AF32" s="160"/>
      <c r="AG32" s="160"/>
      <c r="AH32" s="120" t="str">
        <f t="shared" si="5"/>
        <v/>
      </c>
      <c r="AI32" s="120"/>
      <c r="AJ32" s="120" t="str">
        <f t="shared" si="6"/>
        <v/>
      </c>
      <c r="AK32" s="120"/>
      <c r="AL32" s="120"/>
      <c r="AN32" s="11"/>
      <c r="AO32" s="11"/>
      <c r="AP32" s="11"/>
      <c r="AQ32" s="11"/>
      <c r="AR32" s="21"/>
      <c r="AS32" s="11"/>
      <c r="AU32" s="87" t="e">
        <f t="shared" si="7"/>
        <v>#VALUE!</v>
      </c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1"/>
      <c r="BI32" s="11"/>
      <c r="BJ32" s="9"/>
      <c r="BK32" s="11"/>
      <c r="BL32" s="9"/>
      <c r="BM32" s="11"/>
      <c r="BN32" s="11"/>
      <c r="BO32" s="9"/>
      <c r="BP32" s="9"/>
      <c r="BQ32" s="9"/>
      <c r="BR32" s="10"/>
      <c r="BS32" s="10"/>
      <c r="BT32" s="10"/>
      <c r="BU32" s="10"/>
    </row>
    <row r="33" spans="1:73" s="14" customFormat="1" ht="15.95" customHeight="1" thickBot="1">
      <c r="B33" s="15"/>
      <c r="D33" s="10"/>
      <c r="E33" s="10"/>
      <c r="F33" s="10"/>
      <c r="G33" s="10"/>
      <c r="H33" s="10"/>
      <c r="K33" s="10"/>
      <c r="L33" s="10"/>
      <c r="M33" s="10"/>
      <c r="N33" s="10"/>
      <c r="O33" s="10"/>
      <c r="R33" s="92"/>
      <c r="U33" s="92"/>
      <c r="V33" s="116" t="s">
        <v>71</v>
      </c>
      <c r="W33" s="261" t="str">
        <f>IFERROR(AU33/AE33,"")</f>
        <v/>
      </c>
      <c r="X33" s="261"/>
      <c r="Y33" s="261"/>
      <c r="Z33" s="11"/>
      <c r="AA33" s="11"/>
      <c r="AB33" s="83"/>
      <c r="AC33" s="25"/>
      <c r="AD33" s="25"/>
      <c r="AE33" s="160">
        <f>SUM(AE23:AF32)</f>
        <v>0</v>
      </c>
      <c r="AF33" s="160"/>
      <c r="AG33" s="160"/>
      <c r="AH33" s="61"/>
      <c r="AI33" s="97" t="s">
        <v>76</v>
      </c>
      <c r="AJ33" s="120">
        <f>IF(W33&lt;0.5,0,SUM(AJ23:AK32))</f>
        <v>0</v>
      </c>
      <c r="AK33" s="120"/>
      <c r="AL33" s="120"/>
      <c r="AN33" s="11"/>
      <c r="AO33" s="11"/>
      <c r="AP33" s="11"/>
      <c r="AQ33" s="11"/>
      <c r="AR33" s="21"/>
      <c r="AS33" s="11"/>
      <c r="AU33" s="88">
        <f>SUMIF(AU23:AU32,"&lt;&gt;#VALUE!")</f>
        <v>0</v>
      </c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1"/>
      <c r="BI33" s="11"/>
      <c r="BJ33" s="9"/>
      <c r="BK33" s="11"/>
      <c r="BL33" s="9"/>
      <c r="BM33" s="11"/>
      <c r="BN33" s="11"/>
      <c r="BO33" s="9"/>
      <c r="BP33" s="9"/>
      <c r="BQ33" s="9"/>
      <c r="BR33" s="10"/>
      <c r="BS33" s="10"/>
      <c r="BT33" s="10"/>
      <c r="BU33" s="10"/>
    </row>
    <row r="34" spans="1:73" s="14" customFormat="1" ht="15" customHeight="1">
      <c r="B34" s="15"/>
      <c r="C34" s="83"/>
      <c r="D34" s="83"/>
      <c r="E34" s="83"/>
      <c r="F34" s="83"/>
      <c r="G34" s="83"/>
      <c r="H34" s="83"/>
      <c r="I34" s="83"/>
      <c r="J34" s="83"/>
      <c r="K34" s="83"/>
      <c r="L34" s="10"/>
      <c r="M34" s="10"/>
      <c r="N34" s="83"/>
      <c r="O34" s="9"/>
      <c r="P34" s="11"/>
      <c r="Q34" s="11"/>
      <c r="R34" s="9"/>
      <c r="S34" s="9"/>
      <c r="T34" s="11"/>
      <c r="U34" s="11"/>
      <c r="V34" s="9"/>
      <c r="W34" s="11"/>
      <c r="X34" s="11"/>
      <c r="Y34" s="11"/>
      <c r="Z34" s="11"/>
      <c r="AA34" s="9"/>
      <c r="AB34" s="9"/>
      <c r="AC34" s="9"/>
      <c r="AD34" s="9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20"/>
      <c r="AS34" s="9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58"/>
      <c r="BI34" s="11"/>
      <c r="BJ34" s="9"/>
      <c r="BK34" s="11"/>
      <c r="BL34" s="9"/>
      <c r="BM34" s="11"/>
      <c r="BN34" s="11"/>
      <c r="BO34" s="9"/>
      <c r="BP34" s="9"/>
      <c r="BQ34" s="9"/>
      <c r="BR34" s="10"/>
      <c r="BS34" s="10"/>
      <c r="BT34" s="10"/>
      <c r="BU34" s="10"/>
    </row>
    <row r="35" spans="1:73" s="14" customFormat="1" ht="15" customHeight="1">
      <c r="A35" s="26"/>
      <c r="B35" s="10"/>
      <c r="C35" s="10"/>
      <c r="D35" s="123" t="s">
        <v>66</v>
      </c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68"/>
      <c r="R35" s="169"/>
      <c r="S35" s="170"/>
      <c r="T35" s="11"/>
      <c r="U35" s="11"/>
      <c r="V35" s="9"/>
      <c r="W35" s="11"/>
      <c r="X35" s="11"/>
      <c r="Y35" s="11"/>
      <c r="Z35" s="11"/>
      <c r="AA35" s="9"/>
      <c r="AB35" s="9"/>
      <c r="AC35" s="9"/>
      <c r="AD35" s="9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20"/>
      <c r="AS35" s="9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58"/>
      <c r="BI35" s="11"/>
      <c r="BJ35" s="9"/>
      <c r="BK35" s="11"/>
      <c r="BL35" s="9"/>
      <c r="BM35" s="11"/>
      <c r="BN35" s="11"/>
      <c r="BO35" s="9"/>
      <c r="BP35" s="9"/>
      <c r="BQ35" s="9"/>
      <c r="BR35" s="10"/>
      <c r="BS35" s="10"/>
      <c r="BT35" s="10"/>
      <c r="BU35" s="10"/>
    </row>
    <row r="36" spans="1:73" s="14" customFormat="1" ht="15" customHeight="1">
      <c r="A36" s="26"/>
      <c r="B36" s="10"/>
      <c r="C36" s="9"/>
      <c r="D36" s="83"/>
      <c r="E36" s="83"/>
      <c r="F36" s="83"/>
      <c r="G36" s="83"/>
      <c r="H36" s="83"/>
      <c r="I36" s="83"/>
      <c r="J36" s="83"/>
      <c r="K36" s="83"/>
      <c r="L36" s="83"/>
      <c r="M36" s="83"/>
      <c r="Q36" s="11"/>
      <c r="R36" s="11"/>
      <c r="S36" s="11"/>
      <c r="T36" s="11"/>
      <c r="U36" s="11"/>
      <c r="V36" s="9"/>
      <c r="W36" s="11"/>
      <c r="X36" s="11"/>
      <c r="Y36" s="11"/>
      <c r="Z36" s="11"/>
      <c r="AA36" s="9"/>
      <c r="AB36" s="9"/>
      <c r="AC36" s="9"/>
      <c r="AD36" s="9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20"/>
      <c r="AS36" s="9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58"/>
      <c r="BI36" s="11"/>
      <c r="BJ36" s="9"/>
      <c r="BK36" s="11"/>
      <c r="BL36" s="9"/>
      <c r="BM36" s="11"/>
      <c r="BN36" s="11"/>
      <c r="BO36" s="9"/>
      <c r="BP36" s="9"/>
      <c r="BQ36" s="9"/>
      <c r="BR36" s="10"/>
      <c r="BS36" s="10"/>
      <c r="BT36" s="10"/>
      <c r="BU36" s="10"/>
    </row>
    <row r="37" spans="1:73" s="14" customFormat="1" ht="15.95" customHeight="1">
      <c r="A37" s="26"/>
      <c r="B37" s="10"/>
      <c r="C37" s="10"/>
      <c r="D37" s="123" t="s">
        <v>43</v>
      </c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0">
        <f>MAX(Q35-Q38,0)</f>
        <v>0</v>
      </c>
      <c r="R37" s="120"/>
      <c r="S37" s="120"/>
      <c r="T37" s="11"/>
      <c r="U37" s="11"/>
      <c r="V37" s="9"/>
      <c r="W37" s="11"/>
      <c r="X37" s="11"/>
      <c r="Y37" s="11"/>
      <c r="Z37" s="11"/>
      <c r="AA37" s="9"/>
      <c r="AB37" s="9"/>
      <c r="AC37" s="9"/>
      <c r="AD37" s="9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20"/>
      <c r="AS37" s="9"/>
      <c r="AX37" s="10"/>
      <c r="AY37" s="9"/>
      <c r="AZ37" s="9"/>
      <c r="BA37" s="9"/>
      <c r="BB37" s="9"/>
      <c r="BC37" s="9"/>
      <c r="BD37" s="9"/>
      <c r="BE37" s="9"/>
      <c r="BF37" s="9"/>
      <c r="BG37" s="9"/>
      <c r="BH37" s="11"/>
      <c r="BI37" s="11"/>
      <c r="BJ37" s="9"/>
      <c r="BK37" s="11"/>
      <c r="BL37" s="9"/>
      <c r="BM37" s="11"/>
      <c r="BN37" s="11"/>
      <c r="BO37" s="9"/>
      <c r="BP37" s="9"/>
      <c r="BQ37" s="9"/>
      <c r="BR37" s="10"/>
      <c r="BS37" s="10"/>
      <c r="BT37" s="10"/>
      <c r="BU37" s="10"/>
    </row>
    <row r="38" spans="1:73" s="14" customFormat="1" ht="15.95" customHeight="1">
      <c r="A38" s="26"/>
      <c r="B38" s="10"/>
      <c r="C38" s="10"/>
      <c r="D38" s="236" t="s">
        <v>44</v>
      </c>
      <c r="E38" s="236"/>
      <c r="F38" s="236"/>
      <c r="G38" s="236"/>
      <c r="H38" s="236"/>
      <c r="I38" s="236"/>
      <c r="J38" s="236"/>
      <c r="K38" s="236"/>
      <c r="L38" s="236"/>
      <c r="M38" s="236"/>
      <c r="N38" s="236"/>
      <c r="O38" s="236"/>
      <c r="P38" s="236"/>
      <c r="Q38" s="147">
        <f>SUM(Q39:Q41)</f>
        <v>0</v>
      </c>
      <c r="R38" s="147"/>
      <c r="S38" s="147"/>
      <c r="T38" s="11"/>
      <c r="U38" s="11"/>
      <c r="V38" s="9"/>
      <c r="W38" s="11"/>
      <c r="X38" s="11"/>
      <c r="Y38" s="11"/>
      <c r="Z38" s="11"/>
      <c r="AA38" s="9"/>
      <c r="AB38" s="9"/>
      <c r="AC38" s="9"/>
      <c r="AD38" s="9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20"/>
      <c r="AS38" s="9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1"/>
      <c r="BI38" s="11"/>
      <c r="BJ38" s="9"/>
      <c r="BK38" s="11"/>
      <c r="BL38" s="9"/>
      <c r="BM38" s="11"/>
      <c r="BN38" s="11"/>
      <c r="BO38" s="9"/>
      <c r="BP38" s="9"/>
      <c r="BQ38" s="9"/>
      <c r="BR38" s="10"/>
      <c r="BS38" s="10"/>
      <c r="BT38" s="10"/>
      <c r="BU38" s="10"/>
    </row>
    <row r="39" spans="1:73" s="14" customFormat="1" ht="15.95" customHeight="1">
      <c r="A39" s="26"/>
      <c r="B39" s="10"/>
      <c r="C39" s="10"/>
      <c r="D39" s="195" t="s">
        <v>21</v>
      </c>
      <c r="E39" s="195"/>
      <c r="F39" s="238"/>
      <c r="G39" s="192" t="s">
        <v>35</v>
      </c>
      <c r="H39" s="193"/>
      <c r="I39" s="193"/>
      <c r="J39" s="193"/>
      <c r="K39" s="193"/>
      <c r="L39" s="193"/>
      <c r="M39" s="193"/>
      <c r="N39" s="193"/>
      <c r="O39" s="193"/>
      <c r="P39" s="193"/>
      <c r="Q39" s="171"/>
      <c r="R39" s="171"/>
      <c r="S39" s="171"/>
      <c r="T39" s="11"/>
      <c r="U39" s="11"/>
      <c r="V39" s="9"/>
      <c r="W39" s="11"/>
      <c r="X39" s="11"/>
      <c r="Y39" s="11"/>
      <c r="Z39" s="11"/>
      <c r="AA39" s="9"/>
      <c r="AB39" s="9"/>
      <c r="AC39" s="9"/>
      <c r="AD39" s="9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20"/>
      <c r="AS39" s="9"/>
      <c r="AX39" s="10"/>
      <c r="AY39" s="9"/>
      <c r="AZ39" s="9"/>
      <c r="BA39" s="9"/>
      <c r="BB39" s="9"/>
      <c r="BC39" s="9"/>
      <c r="BD39" s="10"/>
      <c r="BE39" s="10"/>
      <c r="BF39" s="10"/>
      <c r="BG39" s="10"/>
      <c r="BH39" s="9"/>
      <c r="BI39" s="11"/>
      <c r="BJ39" s="9"/>
      <c r="BK39" s="11"/>
      <c r="BL39" s="9"/>
      <c r="BM39" s="11"/>
      <c r="BN39" s="11"/>
      <c r="BO39" s="9"/>
      <c r="BP39" s="9"/>
      <c r="BQ39" s="9"/>
      <c r="BR39" s="10"/>
      <c r="BS39" s="10"/>
      <c r="BT39" s="10"/>
      <c r="BU39" s="10"/>
    </row>
    <row r="40" spans="1:73" s="14" customFormat="1" ht="15.95" customHeight="1">
      <c r="A40" s="26"/>
      <c r="B40" s="10"/>
      <c r="C40" s="10"/>
      <c r="D40" s="123"/>
      <c r="E40" s="123"/>
      <c r="F40" s="239"/>
      <c r="G40" s="192" t="s">
        <v>36</v>
      </c>
      <c r="H40" s="193"/>
      <c r="I40" s="193"/>
      <c r="J40" s="193"/>
      <c r="K40" s="193"/>
      <c r="L40" s="193"/>
      <c r="M40" s="193"/>
      <c r="N40" s="193"/>
      <c r="O40" s="193"/>
      <c r="P40" s="193"/>
      <c r="Q40" s="172"/>
      <c r="R40" s="172"/>
      <c r="S40" s="172"/>
      <c r="T40" s="11"/>
      <c r="U40" s="11"/>
      <c r="V40" s="9"/>
      <c r="W40" s="11"/>
      <c r="X40" s="11"/>
      <c r="Y40" s="11"/>
      <c r="Z40" s="11"/>
      <c r="AA40" s="9"/>
      <c r="AB40" s="9"/>
      <c r="AC40" s="9"/>
      <c r="AD40" s="9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20"/>
      <c r="AS40" s="9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</row>
    <row r="41" spans="1:73" s="14" customFormat="1" ht="15.95" customHeight="1">
      <c r="A41" s="26"/>
      <c r="B41" s="10"/>
      <c r="C41" s="10"/>
      <c r="D41" s="123"/>
      <c r="E41" s="123"/>
      <c r="F41" s="239"/>
      <c r="G41" s="194" t="s">
        <v>37</v>
      </c>
      <c r="H41" s="195"/>
      <c r="I41" s="195"/>
      <c r="J41" s="195"/>
      <c r="K41" s="195"/>
      <c r="L41" s="195"/>
      <c r="M41" s="195"/>
      <c r="N41" s="195"/>
      <c r="O41" s="195"/>
      <c r="P41" s="195"/>
      <c r="Q41" s="167"/>
      <c r="R41" s="167"/>
      <c r="S41" s="167"/>
      <c r="T41" s="11"/>
      <c r="U41" s="11"/>
      <c r="V41" s="9"/>
      <c r="W41" s="11"/>
      <c r="X41" s="11"/>
      <c r="Y41" s="11"/>
      <c r="Z41" s="11"/>
      <c r="AA41" s="9"/>
      <c r="AB41" s="9"/>
      <c r="AC41" s="9"/>
      <c r="AD41" s="9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20"/>
      <c r="AS41" s="9"/>
    </row>
    <row r="42" spans="1:73" s="14" customFormat="1" ht="15" customHeight="1">
      <c r="A42" s="26"/>
      <c r="B42" s="10"/>
      <c r="C42" s="9"/>
      <c r="D42" s="83"/>
      <c r="E42" s="83"/>
      <c r="F42" s="83"/>
      <c r="G42" s="83"/>
      <c r="H42" s="83"/>
      <c r="I42" s="83"/>
      <c r="J42" s="83"/>
      <c r="K42" s="83"/>
      <c r="L42" s="83"/>
      <c r="M42" s="83"/>
      <c r="Q42" s="11"/>
      <c r="R42" s="11"/>
      <c r="S42" s="11"/>
      <c r="T42" s="11"/>
      <c r="U42" s="11"/>
      <c r="V42" s="9"/>
      <c r="W42" s="11"/>
      <c r="X42" s="11"/>
      <c r="Y42" s="11"/>
      <c r="Z42" s="11"/>
      <c r="AA42" s="9"/>
      <c r="AB42" s="9"/>
      <c r="AC42" s="9"/>
      <c r="AD42" s="9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20"/>
      <c r="AS42" s="9"/>
    </row>
    <row r="43" spans="1:73" s="14" customFormat="1" ht="15.95" customHeight="1">
      <c r="A43" s="26"/>
      <c r="B43" s="10"/>
      <c r="C43" s="10"/>
      <c r="D43" s="123" t="s">
        <v>53</v>
      </c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0">
        <f>MIN(AJ18+AJ33,Q37)</f>
        <v>0</v>
      </c>
      <c r="R43" s="120"/>
      <c r="S43" s="120"/>
      <c r="T43" s="11"/>
      <c r="U43" s="11"/>
      <c r="V43" s="9"/>
      <c r="W43" s="11"/>
      <c r="X43" s="11"/>
      <c r="Y43" s="11"/>
      <c r="Z43" s="11"/>
      <c r="AA43" s="9"/>
      <c r="AB43" s="9"/>
      <c r="AC43" s="9"/>
      <c r="AD43" s="9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20"/>
      <c r="AS43" s="9"/>
    </row>
    <row r="44" spans="1:73" s="14" customFormat="1" ht="15" customHeight="1" thickBot="1">
      <c r="A44" s="26"/>
      <c r="B44" s="27"/>
      <c r="C44" s="28"/>
      <c r="D44" s="28"/>
      <c r="E44" s="28"/>
      <c r="F44" s="28"/>
      <c r="G44" s="28"/>
      <c r="H44" s="28"/>
      <c r="I44" s="28"/>
      <c r="J44" s="28"/>
      <c r="K44" s="28"/>
      <c r="L44" s="29"/>
      <c r="M44" s="29"/>
      <c r="N44" s="28"/>
      <c r="O44" s="28"/>
      <c r="P44" s="30"/>
      <c r="Q44" s="30"/>
      <c r="R44" s="28"/>
      <c r="S44" s="28"/>
      <c r="T44" s="30"/>
      <c r="U44" s="30"/>
      <c r="V44" s="28"/>
      <c r="W44" s="30"/>
      <c r="X44" s="30"/>
      <c r="Y44" s="30"/>
      <c r="Z44" s="30"/>
      <c r="AA44" s="28"/>
      <c r="AB44" s="28"/>
      <c r="AC44" s="28"/>
      <c r="AD44" s="28"/>
      <c r="AE44" s="29"/>
      <c r="AF44" s="29"/>
      <c r="AG44" s="29"/>
      <c r="AH44" s="76"/>
      <c r="AI44" s="76"/>
      <c r="AJ44" s="76"/>
      <c r="AK44" s="76"/>
      <c r="AL44" s="29"/>
      <c r="AM44" s="29"/>
      <c r="AN44" s="29"/>
      <c r="AO44" s="76"/>
      <c r="AP44" s="76"/>
      <c r="AQ44" s="29"/>
      <c r="AR44" s="31"/>
      <c r="AS44" s="9"/>
    </row>
    <row r="45" spans="1:73" s="14" customFormat="1" ht="15" customHeight="1">
      <c r="C45" s="32"/>
      <c r="D45" s="32"/>
      <c r="E45" s="32"/>
      <c r="F45" s="32"/>
      <c r="G45" s="32"/>
      <c r="H45" s="32"/>
      <c r="I45" s="32"/>
      <c r="J45" s="32"/>
      <c r="K45" s="32"/>
      <c r="N45" s="32"/>
      <c r="O45" s="32"/>
      <c r="P45" s="33"/>
      <c r="Q45" s="33"/>
      <c r="R45" s="32"/>
      <c r="S45" s="32"/>
      <c r="T45" s="33"/>
      <c r="U45" s="33"/>
      <c r="V45" s="32"/>
      <c r="W45" s="33"/>
      <c r="X45" s="33"/>
      <c r="Y45" s="33"/>
      <c r="Z45" s="33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</row>
    <row r="46" spans="1:73" s="14" customFormat="1" ht="15" customHeight="1">
      <c r="C46" s="32"/>
      <c r="D46" s="32"/>
      <c r="E46" s="32"/>
      <c r="F46" s="32"/>
      <c r="G46" s="32"/>
      <c r="H46" s="32"/>
      <c r="I46" s="32"/>
      <c r="J46" s="32"/>
      <c r="K46" s="32"/>
      <c r="N46" s="32"/>
      <c r="O46" s="32"/>
      <c r="P46" s="33"/>
      <c r="Q46" s="33"/>
      <c r="R46" s="32"/>
      <c r="S46" s="32"/>
      <c r="T46" s="33"/>
      <c r="U46" s="33"/>
      <c r="V46" s="32"/>
      <c r="W46" s="33"/>
      <c r="X46" s="33"/>
      <c r="Y46" s="33"/>
      <c r="Z46" s="33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</row>
    <row r="47" spans="1:73" s="14" customFormat="1" ht="15" customHeight="1" thickBot="1">
      <c r="B47" s="14" t="s">
        <v>19</v>
      </c>
      <c r="C47" s="46"/>
      <c r="D47" s="34"/>
      <c r="E47" s="34"/>
      <c r="F47" s="34"/>
      <c r="G47" s="34"/>
      <c r="H47" s="34"/>
      <c r="I47" s="32"/>
      <c r="J47" s="32"/>
      <c r="K47" s="32"/>
      <c r="N47" s="32"/>
      <c r="O47" s="32"/>
      <c r="P47" s="33"/>
      <c r="Q47" s="33"/>
      <c r="R47" s="32"/>
      <c r="S47" s="32"/>
      <c r="T47" s="33"/>
      <c r="U47" s="33"/>
      <c r="V47" s="32"/>
      <c r="W47" s="33"/>
      <c r="X47" s="33"/>
      <c r="Y47" s="33"/>
      <c r="Z47" s="33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</row>
    <row r="48" spans="1:73" s="14" customFormat="1" ht="15" customHeight="1">
      <c r="B48" s="35"/>
      <c r="C48" s="36"/>
      <c r="D48" s="36"/>
      <c r="E48" s="36"/>
      <c r="F48" s="36"/>
      <c r="G48" s="36"/>
      <c r="H48" s="36"/>
      <c r="I48" s="37"/>
      <c r="J48" s="37"/>
      <c r="K48" s="37"/>
      <c r="L48" s="37"/>
      <c r="M48" s="38"/>
      <c r="N48" s="38"/>
      <c r="O48" s="38"/>
      <c r="P48" s="37"/>
      <c r="Q48" s="37"/>
      <c r="R48" s="39"/>
      <c r="S48" s="39"/>
      <c r="T48" s="37"/>
      <c r="U48" s="37"/>
      <c r="V48" s="39"/>
      <c r="W48" s="37"/>
      <c r="X48" s="37"/>
      <c r="Y48" s="39"/>
      <c r="Z48" s="39"/>
      <c r="AA48" s="39"/>
      <c r="AB48" s="39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40"/>
      <c r="AS48" s="10"/>
    </row>
    <row r="49" spans="2:47" s="14" customFormat="1" ht="15" customHeight="1">
      <c r="B49" s="15"/>
      <c r="C49" s="139" t="s">
        <v>22</v>
      </c>
      <c r="D49" s="122" t="s">
        <v>12</v>
      </c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83" t="s">
        <v>7</v>
      </c>
      <c r="S49" s="183"/>
      <c r="T49" s="183"/>
      <c r="U49" s="121" t="s">
        <v>6</v>
      </c>
      <c r="V49" s="121"/>
      <c r="W49" s="139" t="s">
        <v>5</v>
      </c>
      <c r="X49" s="139"/>
      <c r="Y49" s="139"/>
      <c r="Z49" s="240" t="s">
        <v>29</v>
      </c>
      <c r="AA49" s="241"/>
      <c r="AB49" s="241"/>
      <c r="AC49" s="241"/>
      <c r="AD49" s="242"/>
      <c r="AE49" s="227" t="s">
        <v>32</v>
      </c>
      <c r="AF49" s="228"/>
      <c r="AG49" s="229"/>
      <c r="AH49" s="237" t="s">
        <v>70</v>
      </c>
      <c r="AI49" s="237"/>
      <c r="AJ49" s="163" t="s">
        <v>31</v>
      </c>
      <c r="AK49" s="214"/>
      <c r="AL49" s="215"/>
      <c r="AM49" s="121" t="s">
        <v>3</v>
      </c>
      <c r="AN49" s="121"/>
      <c r="AO49" s="121"/>
      <c r="AP49" s="121"/>
      <c r="AQ49" s="121"/>
      <c r="AR49" s="16"/>
      <c r="AS49" s="19"/>
      <c r="AT49" s="19"/>
      <c r="AU49" s="10"/>
    </row>
    <row r="50" spans="2:47" s="14" customFormat="1" ht="15" customHeight="1">
      <c r="B50" s="15"/>
      <c r="C50" s="139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83"/>
      <c r="S50" s="183"/>
      <c r="T50" s="183"/>
      <c r="U50" s="121"/>
      <c r="V50" s="121"/>
      <c r="W50" s="139"/>
      <c r="X50" s="139"/>
      <c r="Y50" s="139"/>
      <c r="Z50" s="243"/>
      <c r="AA50" s="244"/>
      <c r="AB50" s="244"/>
      <c r="AC50" s="244"/>
      <c r="AD50" s="245"/>
      <c r="AE50" s="233"/>
      <c r="AF50" s="234"/>
      <c r="AG50" s="235"/>
      <c r="AH50" s="237"/>
      <c r="AI50" s="237"/>
      <c r="AJ50" s="246"/>
      <c r="AK50" s="247"/>
      <c r="AL50" s="248"/>
      <c r="AM50" s="121"/>
      <c r="AN50" s="121"/>
      <c r="AO50" s="121"/>
      <c r="AP50" s="121"/>
      <c r="AQ50" s="121"/>
      <c r="AR50" s="20"/>
      <c r="AS50" s="9"/>
      <c r="AT50" s="9"/>
    </row>
    <row r="51" spans="2:47" s="14" customFormat="1" ht="15" customHeight="1" thickBot="1">
      <c r="B51" s="79"/>
      <c r="C51" s="139"/>
      <c r="D51" s="122" t="s">
        <v>9</v>
      </c>
      <c r="E51" s="122"/>
      <c r="F51" s="122"/>
      <c r="G51" s="122"/>
      <c r="H51" s="122"/>
      <c r="I51" s="122"/>
      <c r="J51" s="122"/>
      <c r="K51" s="122" t="s">
        <v>8</v>
      </c>
      <c r="L51" s="122"/>
      <c r="M51" s="122"/>
      <c r="N51" s="122"/>
      <c r="O51" s="122"/>
      <c r="P51" s="122"/>
      <c r="Q51" s="122"/>
      <c r="R51" s="183"/>
      <c r="S51" s="183"/>
      <c r="T51" s="183"/>
      <c r="U51" s="121"/>
      <c r="V51" s="121"/>
      <c r="W51" s="139"/>
      <c r="X51" s="139"/>
      <c r="Y51" s="139"/>
      <c r="Z51" s="159" t="s">
        <v>11</v>
      </c>
      <c r="AA51" s="182"/>
      <c r="AB51" s="114" t="s">
        <v>10</v>
      </c>
      <c r="AC51" s="182" t="s">
        <v>13</v>
      </c>
      <c r="AD51" s="165"/>
      <c r="AE51" s="230"/>
      <c r="AF51" s="231"/>
      <c r="AG51" s="232"/>
      <c r="AH51" s="237"/>
      <c r="AI51" s="237"/>
      <c r="AJ51" s="164"/>
      <c r="AK51" s="216"/>
      <c r="AL51" s="217"/>
      <c r="AM51" s="120" t="s">
        <v>2</v>
      </c>
      <c r="AN51" s="120"/>
      <c r="AO51" s="122" t="s">
        <v>1</v>
      </c>
      <c r="AP51" s="122"/>
      <c r="AQ51" s="122"/>
      <c r="AR51" s="20"/>
      <c r="AS51" s="83"/>
      <c r="AT51" s="83"/>
    </row>
    <row r="52" spans="2:47" s="14" customFormat="1" ht="15.95" customHeight="1">
      <c r="B52" s="15"/>
      <c r="C52" s="24">
        <v>1</v>
      </c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261" t="str">
        <f>IF(D52="","",IFERROR(ROUNDDOWN(U52/1000/R52,2),""))</f>
        <v/>
      </c>
      <c r="X52" s="261"/>
      <c r="Y52" s="261"/>
      <c r="Z52" s="161"/>
      <c r="AA52" s="184"/>
      <c r="AB52" s="114" t="s">
        <v>10</v>
      </c>
      <c r="AC52" s="184"/>
      <c r="AD52" s="157"/>
      <c r="AE52" s="185" t="str">
        <f>IF(Z52="","",ROUNDDOWN(Z52/1000*AC52/1000,3))</f>
        <v/>
      </c>
      <c r="AF52" s="186"/>
      <c r="AG52" s="187"/>
      <c r="AH52" s="188"/>
      <c r="AI52" s="188"/>
      <c r="AJ52" s="185" t="str">
        <f>IF(AE52="","",AE52-AH52)</f>
        <v/>
      </c>
      <c r="AK52" s="186"/>
      <c r="AL52" s="187"/>
      <c r="AM52" s="120" t="str">
        <f t="shared" ref="AM52:AM66" si="10">IF(D52="","",2000)</f>
        <v/>
      </c>
      <c r="AN52" s="120"/>
      <c r="AO52" s="120" t="str">
        <f>IFERROR(IF(D52="","",AM52*AJ52),"")</f>
        <v/>
      </c>
      <c r="AP52" s="120"/>
      <c r="AQ52" s="120"/>
      <c r="AR52" s="21"/>
      <c r="AS52" s="11"/>
      <c r="AU52" s="86" t="e">
        <f t="shared" ref="AU52:AU66" si="11">W52*AJ52</f>
        <v>#VALUE!</v>
      </c>
    </row>
    <row r="53" spans="2:47" s="14" customFormat="1" ht="15.95" customHeight="1">
      <c r="B53" s="15"/>
      <c r="C53" s="24">
        <v>2</v>
      </c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261" t="str">
        <f t="shared" ref="W53:W66" si="12">IF(D53="","",IFERROR(ROUNDDOWN(U53/1000/R53,2),""))</f>
        <v/>
      </c>
      <c r="X53" s="261"/>
      <c r="Y53" s="261"/>
      <c r="Z53" s="161"/>
      <c r="AA53" s="184"/>
      <c r="AB53" s="114" t="s">
        <v>10</v>
      </c>
      <c r="AC53" s="184"/>
      <c r="AD53" s="157"/>
      <c r="AE53" s="185" t="str">
        <f t="shared" ref="AE53:AE66" si="13">IF(Z53="","",ROUNDDOWN(Z53/1000*AC53/1000,3))</f>
        <v/>
      </c>
      <c r="AF53" s="186"/>
      <c r="AG53" s="187"/>
      <c r="AH53" s="188"/>
      <c r="AI53" s="188"/>
      <c r="AJ53" s="185" t="str">
        <f t="shared" ref="AJ53:AJ66" si="14">IF(AE53="","",AE53-AH53)</f>
        <v/>
      </c>
      <c r="AK53" s="186"/>
      <c r="AL53" s="187"/>
      <c r="AM53" s="120" t="str">
        <f t="shared" si="10"/>
        <v/>
      </c>
      <c r="AN53" s="120"/>
      <c r="AO53" s="120" t="str">
        <f t="shared" ref="AO53:AO66" si="15">IFERROR(IF(D53="","",AM53*AJ53),"")</f>
        <v/>
      </c>
      <c r="AP53" s="120"/>
      <c r="AQ53" s="120"/>
      <c r="AR53" s="21"/>
      <c r="AS53" s="11"/>
      <c r="AU53" s="87" t="e">
        <f t="shared" si="11"/>
        <v>#VALUE!</v>
      </c>
    </row>
    <row r="54" spans="2:47" s="14" customFormat="1" ht="15.95" customHeight="1">
      <c r="B54" s="15"/>
      <c r="C54" s="24">
        <v>3</v>
      </c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261" t="str">
        <f t="shared" si="12"/>
        <v/>
      </c>
      <c r="X54" s="261"/>
      <c r="Y54" s="261"/>
      <c r="Z54" s="161"/>
      <c r="AA54" s="184"/>
      <c r="AB54" s="114" t="s">
        <v>10</v>
      </c>
      <c r="AC54" s="184"/>
      <c r="AD54" s="157"/>
      <c r="AE54" s="185" t="str">
        <f t="shared" si="13"/>
        <v/>
      </c>
      <c r="AF54" s="186"/>
      <c r="AG54" s="187"/>
      <c r="AH54" s="188"/>
      <c r="AI54" s="188"/>
      <c r="AJ54" s="185" t="str">
        <f t="shared" si="14"/>
        <v/>
      </c>
      <c r="AK54" s="186"/>
      <c r="AL54" s="187"/>
      <c r="AM54" s="120" t="str">
        <f t="shared" si="10"/>
        <v/>
      </c>
      <c r="AN54" s="120"/>
      <c r="AO54" s="120" t="str">
        <f t="shared" si="15"/>
        <v/>
      </c>
      <c r="AP54" s="120"/>
      <c r="AQ54" s="120"/>
      <c r="AR54" s="21"/>
      <c r="AS54" s="11"/>
      <c r="AU54" s="87" t="e">
        <f t="shared" si="11"/>
        <v>#VALUE!</v>
      </c>
    </row>
    <row r="55" spans="2:47" s="14" customFormat="1" ht="15.95" customHeight="1">
      <c r="B55" s="15"/>
      <c r="C55" s="24">
        <v>4</v>
      </c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261" t="str">
        <f t="shared" si="12"/>
        <v/>
      </c>
      <c r="X55" s="261"/>
      <c r="Y55" s="261"/>
      <c r="Z55" s="161"/>
      <c r="AA55" s="184"/>
      <c r="AB55" s="114" t="s">
        <v>10</v>
      </c>
      <c r="AC55" s="184"/>
      <c r="AD55" s="157"/>
      <c r="AE55" s="185" t="str">
        <f t="shared" si="13"/>
        <v/>
      </c>
      <c r="AF55" s="186"/>
      <c r="AG55" s="187"/>
      <c r="AH55" s="188"/>
      <c r="AI55" s="188"/>
      <c r="AJ55" s="185" t="str">
        <f t="shared" si="14"/>
        <v/>
      </c>
      <c r="AK55" s="186"/>
      <c r="AL55" s="187"/>
      <c r="AM55" s="120" t="str">
        <f t="shared" si="10"/>
        <v/>
      </c>
      <c r="AN55" s="120"/>
      <c r="AO55" s="120" t="str">
        <f t="shared" si="15"/>
        <v/>
      </c>
      <c r="AP55" s="120"/>
      <c r="AQ55" s="120"/>
      <c r="AR55" s="21"/>
      <c r="AS55" s="11"/>
      <c r="AU55" s="87" t="e">
        <f t="shared" si="11"/>
        <v>#VALUE!</v>
      </c>
    </row>
    <row r="56" spans="2:47" s="14" customFormat="1" ht="15.95" customHeight="1">
      <c r="B56" s="15"/>
      <c r="C56" s="24">
        <v>5</v>
      </c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261" t="str">
        <f t="shared" si="12"/>
        <v/>
      </c>
      <c r="X56" s="261"/>
      <c r="Y56" s="261"/>
      <c r="Z56" s="161"/>
      <c r="AA56" s="184"/>
      <c r="AB56" s="114" t="s">
        <v>10</v>
      </c>
      <c r="AC56" s="184"/>
      <c r="AD56" s="157"/>
      <c r="AE56" s="185" t="str">
        <f t="shared" si="13"/>
        <v/>
      </c>
      <c r="AF56" s="186"/>
      <c r="AG56" s="187"/>
      <c r="AH56" s="188"/>
      <c r="AI56" s="188"/>
      <c r="AJ56" s="185" t="str">
        <f t="shared" si="14"/>
        <v/>
      </c>
      <c r="AK56" s="186"/>
      <c r="AL56" s="187"/>
      <c r="AM56" s="120" t="str">
        <f t="shared" si="10"/>
        <v/>
      </c>
      <c r="AN56" s="120"/>
      <c r="AO56" s="120" t="str">
        <f t="shared" si="15"/>
        <v/>
      </c>
      <c r="AP56" s="120"/>
      <c r="AQ56" s="120"/>
      <c r="AR56" s="21"/>
      <c r="AS56" s="11"/>
      <c r="AU56" s="87" t="e">
        <f t="shared" si="11"/>
        <v>#VALUE!</v>
      </c>
    </row>
    <row r="57" spans="2:47" s="14" customFormat="1" ht="15.95" customHeight="1">
      <c r="B57" s="15"/>
      <c r="C57" s="24">
        <v>6</v>
      </c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261" t="str">
        <f t="shared" si="12"/>
        <v/>
      </c>
      <c r="X57" s="261"/>
      <c r="Y57" s="261"/>
      <c r="Z57" s="161"/>
      <c r="AA57" s="184"/>
      <c r="AB57" s="114" t="s">
        <v>10</v>
      </c>
      <c r="AC57" s="184"/>
      <c r="AD57" s="157"/>
      <c r="AE57" s="185" t="str">
        <f t="shared" si="13"/>
        <v/>
      </c>
      <c r="AF57" s="186"/>
      <c r="AG57" s="187"/>
      <c r="AH57" s="188"/>
      <c r="AI57" s="188"/>
      <c r="AJ57" s="185" t="str">
        <f t="shared" si="14"/>
        <v/>
      </c>
      <c r="AK57" s="186"/>
      <c r="AL57" s="187"/>
      <c r="AM57" s="120" t="str">
        <f t="shared" si="10"/>
        <v/>
      </c>
      <c r="AN57" s="120"/>
      <c r="AO57" s="120" t="str">
        <f t="shared" si="15"/>
        <v/>
      </c>
      <c r="AP57" s="120"/>
      <c r="AQ57" s="120"/>
      <c r="AR57" s="21"/>
      <c r="AS57" s="11"/>
      <c r="AU57" s="87" t="e">
        <f t="shared" si="11"/>
        <v>#VALUE!</v>
      </c>
    </row>
    <row r="58" spans="2:47" s="14" customFormat="1" ht="15.95" customHeight="1">
      <c r="B58" s="15"/>
      <c r="C58" s="24">
        <v>7</v>
      </c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40"/>
      <c r="R58" s="140"/>
      <c r="S58" s="140"/>
      <c r="T58" s="140"/>
      <c r="U58" s="140"/>
      <c r="V58" s="140"/>
      <c r="W58" s="261" t="str">
        <f t="shared" si="12"/>
        <v/>
      </c>
      <c r="X58" s="261"/>
      <c r="Y58" s="261"/>
      <c r="Z58" s="161"/>
      <c r="AA58" s="184"/>
      <c r="AB58" s="114" t="s">
        <v>10</v>
      </c>
      <c r="AC58" s="184"/>
      <c r="AD58" s="157"/>
      <c r="AE58" s="185" t="str">
        <f t="shared" si="13"/>
        <v/>
      </c>
      <c r="AF58" s="186"/>
      <c r="AG58" s="187"/>
      <c r="AH58" s="188"/>
      <c r="AI58" s="188"/>
      <c r="AJ58" s="185" t="str">
        <f t="shared" si="14"/>
        <v/>
      </c>
      <c r="AK58" s="186"/>
      <c r="AL58" s="187"/>
      <c r="AM58" s="120" t="str">
        <f t="shared" si="10"/>
        <v/>
      </c>
      <c r="AN58" s="120"/>
      <c r="AO58" s="120" t="str">
        <f t="shared" si="15"/>
        <v/>
      </c>
      <c r="AP58" s="120"/>
      <c r="AQ58" s="120"/>
      <c r="AR58" s="21"/>
      <c r="AS58" s="11"/>
      <c r="AU58" s="87" t="e">
        <f t="shared" si="11"/>
        <v>#VALUE!</v>
      </c>
    </row>
    <row r="59" spans="2:47" s="14" customFormat="1" ht="15.95" customHeight="1">
      <c r="B59" s="15"/>
      <c r="C59" s="24">
        <v>8</v>
      </c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261" t="str">
        <f t="shared" si="12"/>
        <v/>
      </c>
      <c r="X59" s="261"/>
      <c r="Y59" s="261"/>
      <c r="Z59" s="161"/>
      <c r="AA59" s="184"/>
      <c r="AB59" s="114" t="s">
        <v>10</v>
      </c>
      <c r="AC59" s="184"/>
      <c r="AD59" s="157"/>
      <c r="AE59" s="185" t="str">
        <f t="shared" si="13"/>
        <v/>
      </c>
      <c r="AF59" s="186"/>
      <c r="AG59" s="187"/>
      <c r="AH59" s="188"/>
      <c r="AI59" s="188"/>
      <c r="AJ59" s="185" t="str">
        <f t="shared" si="14"/>
        <v/>
      </c>
      <c r="AK59" s="186"/>
      <c r="AL59" s="187"/>
      <c r="AM59" s="120" t="str">
        <f t="shared" si="10"/>
        <v/>
      </c>
      <c r="AN59" s="120"/>
      <c r="AO59" s="120" t="str">
        <f t="shared" si="15"/>
        <v/>
      </c>
      <c r="AP59" s="120"/>
      <c r="AQ59" s="120"/>
      <c r="AR59" s="21"/>
      <c r="AS59" s="11"/>
      <c r="AU59" s="87" t="e">
        <f t="shared" si="11"/>
        <v>#VALUE!</v>
      </c>
    </row>
    <row r="60" spans="2:47" s="14" customFormat="1" ht="15.95" customHeight="1">
      <c r="B60" s="15"/>
      <c r="C60" s="24">
        <v>9</v>
      </c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261" t="str">
        <f t="shared" si="12"/>
        <v/>
      </c>
      <c r="X60" s="261"/>
      <c r="Y60" s="261"/>
      <c r="Z60" s="161"/>
      <c r="AA60" s="184"/>
      <c r="AB60" s="114" t="s">
        <v>10</v>
      </c>
      <c r="AC60" s="184"/>
      <c r="AD60" s="157"/>
      <c r="AE60" s="185" t="str">
        <f t="shared" si="13"/>
        <v/>
      </c>
      <c r="AF60" s="186"/>
      <c r="AG60" s="187"/>
      <c r="AH60" s="188"/>
      <c r="AI60" s="188"/>
      <c r="AJ60" s="185" t="str">
        <f t="shared" si="14"/>
        <v/>
      </c>
      <c r="AK60" s="186"/>
      <c r="AL60" s="187"/>
      <c r="AM60" s="120" t="str">
        <f t="shared" si="10"/>
        <v/>
      </c>
      <c r="AN60" s="120"/>
      <c r="AO60" s="120" t="str">
        <f t="shared" si="15"/>
        <v/>
      </c>
      <c r="AP60" s="120"/>
      <c r="AQ60" s="120"/>
      <c r="AR60" s="21"/>
      <c r="AS60" s="11"/>
      <c r="AU60" s="87" t="e">
        <f t="shared" si="11"/>
        <v>#VALUE!</v>
      </c>
    </row>
    <row r="61" spans="2:47" s="14" customFormat="1" ht="15.95" customHeight="1">
      <c r="B61" s="15"/>
      <c r="C61" s="24">
        <v>10</v>
      </c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261" t="str">
        <f t="shared" si="12"/>
        <v/>
      </c>
      <c r="X61" s="261"/>
      <c r="Y61" s="261"/>
      <c r="Z61" s="161"/>
      <c r="AA61" s="184"/>
      <c r="AB61" s="114" t="s">
        <v>10</v>
      </c>
      <c r="AC61" s="184"/>
      <c r="AD61" s="157"/>
      <c r="AE61" s="185" t="str">
        <f t="shared" si="13"/>
        <v/>
      </c>
      <c r="AF61" s="186"/>
      <c r="AG61" s="187"/>
      <c r="AH61" s="188"/>
      <c r="AI61" s="188"/>
      <c r="AJ61" s="185" t="str">
        <f t="shared" si="14"/>
        <v/>
      </c>
      <c r="AK61" s="186"/>
      <c r="AL61" s="187"/>
      <c r="AM61" s="120" t="str">
        <f t="shared" si="10"/>
        <v/>
      </c>
      <c r="AN61" s="120"/>
      <c r="AO61" s="120" t="str">
        <f t="shared" si="15"/>
        <v/>
      </c>
      <c r="AP61" s="120"/>
      <c r="AQ61" s="120"/>
      <c r="AR61" s="21"/>
      <c r="AS61" s="11"/>
      <c r="AU61" s="87" t="e">
        <f t="shared" si="11"/>
        <v>#VALUE!</v>
      </c>
    </row>
    <row r="62" spans="2:47" s="14" customFormat="1" ht="15.95" customHeight="1">
      <c r="B62" s="15"/>
      <c r="C62" s="24">
        <v>11</v>
      </c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261" t="str">
        <f t="shared" si="12"/>
        <v/>
      </c>
      <c r="X62" s="261"/>
      <c r="Y62" s="261"/>
      <c r="Z62" s="161"/>
      <c r="AA62" s="184"/>
      <c r="AB62" s="114" t="s">
        <v>10</v>
      </c>
      <c r="AC62" s="184"/>
      <c r="AD62" s="157"/>
      <c r="AE62" s="185" t="str">
        <f t="shared" si="13"/>
        <v/>
      </c>
      <c r="AF62" s="186"/>
      <c r="AG62" s="187"/>
      <c r="AH62" s="188"/>
      <c r="AI62" s="188"/>
      <c r="AJ62" s="185" t="str">
        <f t="shared" si="14"/>
        <v/>
      </c>
      <c r="AK62" s="186"/>
      <c r="AL62" s="187"/>
      <c r="AM62" s="120" t="str">
        <f t="shared" si="10"/>
        <v/>
      </c>
      <c r="AN62" s="120"/>
      <c r="AO62" s="120" t="str">
        <f t="shared" si="15"/>
        <v/>
      </c>
      <c r="AP62" s="120"/>
      <c r="AQ62" s="120"/>
      <c r="AR62" s="21"/>
      <c r="AS62" s="11"/>
      <c r="AU62" s="87" t="e">
        <f t="shared" si="11"/>
        <v>#VALUE!</v>
      </c>
    </row>
    <row r="63" spans="2:47" s="14" customFormat="1" ht="15.95" customHeight="1">
      <c r="B63" s="15"/>
      <c r="C63" s="24">
        <v>12</v>
      </c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261" t="str">
        <f t="shared" si="12"/>
        <v/>
      </c>
      <c r="X63" s="261"/>
      <c r="Y63" s="261"/>
      <c r="Z63" s="161"/>
      <c r="AA63" s="184"/>
      <c r="AB63" s="114" t="s">
        <v>10</v>
      </c>
      <c r="AC63" s="184"/>
      <c r="AD63" s="157"/>
      <c r="AE63" s="185" t="str">
        <f t="shared" si="13"/>
        <v/>
      </c>
      <c r="AF63" s="186"/>
      <c r="AG63" s="187"/>
      <c r="AH63" s="188"/>
      <c r="AI63" s="188"/>
      <c r="AJ63" s="185" t="str">
        <f t="shared" si="14"/>
        <v/>
      </c>
      <c r="AK63" s="186"/>
      <c r="AL63" s="187"/>
      <c r="AM63" s="120" t="str">
        <f t="shared" si="10"/>
        <v/>
      </c>
      <c r="AN63" s="120"/>
      <c r="AO63" s="120" t="str">
        <f t="shared" si="15"/>
        <v/>
      </c>
      <c r="AP63" s="120"/>
      <c r="AQ63" s="120"/>
      <c r="AR63" s="21"/>
      <c r="AS63" s="11"/>
      <c r="AU63" s="87" t="e">
        <f t="shared" si="11"/>
        <v>#VALUE!</v>
      </c>
    </row>
    <row r="64" spans="2:47" s="14" customFormat="1" ht="15.95" customHeight="1">
      <c r="B64" s="15"/>
      <c r="C64" s="24">
        <v>13</v>
      </c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261" t="str">
        <f t="shared" si="12"/>
        <v/>
      </c>
      <c r="X64" s="261"/>
      <c r="Y64" s="261"/>
      <c r="Z64" s="161"/>
      <c r="AA64" s="184"/>
      <c r="AB64" s="114" t="s">
        <v>10</v>
      </c>
      <c r="AC64" s="184"/>
      <c r="AD64" s="157"/>
      <c r="AE64" s="185" t="str">
        <f t="shared" si="13"/>
        <v/>
      </c>
      <c r="AF64" s="186"/>
      <c r="AG64" s="187"/>
      <c r="AH64" s="188"/>
      <c r="AI64" s="188"/>
      <c r="AJ64" s="185" t="str">
        <f t="shared" si="14"/>
        <v/>
      </c>
      <c r="AK64" s="186"/>
      <c r="AL64" s="187"/>
      <c r="AM64" s="120" t="str">
        <f t="shared" si="10"/>
        <v/>
      </c>
      <c r="AN64" s="120"/>
      <c r="AO64" s="120" t="str">
        <f t="shared" si="15"/>
        <v/>
      </c>
      <c r="AP64" s="120"/>
      <c r="AQ64" s="120"/>
      <c r="AR64" s="21"/>
      <c r="AS64" s="11"/>
      <c r="AU64" s="87" t="e">
        <f t="shared" si="11"/>
        <v>#VALUE!</v>
      </c>
    </row>
    <row r="65" spans="1:47" s="14" customFormat="1" ht="15.95" customHeight="1">
      <c r="B65" s="15"/>
      <c r="C65" s="24">
        <v>14</v>
      </c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261" t="str">
        <f t="shared" si="12"/>
        <v/>
      </c>
      <c r="X65" s="261"/>
      <c r="Y65" s="261"/>
      <c r="Z65" s="161"/>
      <c r="AA65" s="184"/>
      <c r="AB65" s="114" t="s">
        <v>10</v>
      </c>
      <c r="AC65" s="184"/>
      <c r="AD65" s="157"/>
      <c r="AE65" s="185" t="str">
        <f t="shared" si="13"/>
        <v/>
      </c>
      <c r="AF65" s="186"/>
      <c r="AG65" s="187"/>
      <c r="AH65" s="188"/>
      <c r="AI65" s="188"/>
      <c r="AJ65" s="185" t="str">
        <f t="shared" si="14"/>
        <v/>
      </c>
      <c r="AK65" s="186"/>
      <c r="AL65" s="187"/>
      <c r="AM65" s="120" t="str">
        <f t="shared" si="10"/>
        <v/>
      </c>
      <c r="AN65" s="120"/>
      <c r="AO65" s="120" t="str">
        <f t="shared" si="15"/>
        <v/>
      </c>
      <c r="AP65" s="120"/>
      <c r="AQ65" s="120"/>
      <c r="AR65" s="21"/>
      <c r="AS65" s="11"/>
      <c r="AU65" s="87" t="e">
        <f t="shared" si="11"/>
        <v>#VALUE!</v>
      </c>
    </row>
    <row r="66" spans="1:47" s="14" customFormat="1" ht="15.95" customHeight="1">
      <c r="B66" s="15"/>
      <c r="C66" s="24">
        <v>15</v>
      </c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261" t="str">
        <f t="shared" si="12"/>
        <v/>
      </c>
      <c r="X66" s="261"/>
      <c r="Y66" s="261"/>
      <c r="Z66" s="161"/>
      <c r="AA66" s="184"/>
      <c r="AB66" s="114" t="s">
        <v>10</v>
      </c>
      <c r="AC66" s="184"/>
      <c r="AD66" s="157"/>
      <c r="AE66" s="185" t="str">
        <f t="shared" si="13"/>
        <v/>
      </c>
      <c r="AF66" s="186"/>
      <c r="AG66" s="187"/>
      <c r="AH66" s="188"/>
      <c r="AI66" s="188"/>
      <c r="AJ66" s="185" t="str">
        <f t="shared" si="14"/>
        <v/>
      </c>
      <c r="AK66" s="186"/>
      <c r="AL66" s="187"/>
      <c r="AM66" s="120" t="str">
        <f t="shared" si="10"/>
        <v/>
      </c>
      <c r="AN66" s="120"/>
      <c r="AO66" s="120" t="str">
        <f t="shared" si="15"/>
        <v/>
      </c>
      <c r="AP66" s="120"/>
      <c r="AQ66" s="120"/>
      <c r="AR66" s="21"/>
      <c r="AS66" s="11"/>
      <c r="AU66" s="87" t="e">
        <f t="shared" si="11"/>
        <v>#VALUE!</v>
      </c>
    </row>
    <row r="67" spans="1:47" s="14" customFormat="1" ht="15.95" customHeight="1" thickBot="1">
      <c r="B67" s="15"/>
      <c r="C67" s="10"/>
      <c r="D67" s="10"/>
      <c r="E67" s="10"/>
      <c r="F67" s="10"/>
      <c r="G67" s="10"/>
      <c r="H67" s="10"/>
      <c r="K67" s="10"/>
      <c r="L67" s="10"/>
      <c r="M67" s="10"/>
      <c r="N67" s="10"/>
      <c r="O67" s="11"/>
      <c r="P67" s="10"/>
      <c r="Q67" s="10"/>
      <c r="S67" s="10"/>
      <c r="U67" s="117"/>
      <c r="V67" s="118" t="s">
        <v>71</v>
      </c>
      <c r="W67" s="261" t="str">
        <f>IFERROR(AU67/AJ67,"")</f>
        <v/>
      </c>
      <c r="X67" s="261"/>
      <c r="Y67" s="261"/>
      <c r="AA67" s="11"/>
      <c r="AB67" s="11"/>
      <c r="AC67" s="83"/>
      <c r="AD67" s="83"/>
      <c r="AE67" s="160">
        <f>SUM(AE52:AG66)</f>
        <v>0</v>
      </c>
      <c r="AF67" s="160"/>
      <c r="AG67" s="160"/>
      <c r="AH67" s="160">
        <f>SUM(AH52:AI66)</f>
        <v>0</v>
      </c>
      <c r="AI67" s="160"/>
      <c r="AJ67" s="160">
        <f>SUM(AJ52:AL66)</f>
        <v>0</v>
      </c>
      <c r="AK67" s="160"/>
      <c r="AL67" s="160"/>
      <c r="AM67" s="120" t="s">
        <v>72</v>
      </c>
      <c r="AN67" s="120"/>
      <c r="AO67" s="120">
        <f>IF(W67&lt;2,0,SUM(AO52:AP66))</f>
        <v>0</v>
      </c>
      <c r="AP67" s="120"/>
      <c r="AQ67" s="120"/>
      <c r="AR67" s="21"/>
      <c r="AS67" s="11"/>
      <c r="AT67" s="11"/>
      <c r="AU67" s="88">
        <f>SUMIF(AU52:AU66,"&lt;&gt;#VALUE!")</f>
        <v>0</v>
      </c>
    </row>
    <row r="68" spans="1:47" s="14" customFormat="1" ht="15" customHeight="1">
      <c r="B68" s="15"/>
      <c r="C68" s="83"/>
      <c r="D68" s="83"/>
      <c r="E68" s="83"/>
      <c r="F68" s="83"/>
      <c r="G68" s="83"/>
      <c r="H68" s="83"/>
      <c r="I68" s="83"/>
      <c r="J68" s="83"/>
      <c r="K68" s="83"/>
      <c r="L68" s="10"/>
      <c r="M68" s="10"/>
      <c r="N68" s="9"/>
      <c r="O68" s="9"/>
      <c r="P68" s="11"/>
      <c r="Q68" s="11"/>
      <c r="R68" s="9"/>
      <c r="S68" s="9"/>
      <c r="T68" s="11"/>
      <c r="U68" s="11"/>
      <c r="V68" s="9"/>
      <c r="W68" s="11"/>
      <c r="X68" s="11"/>
      <c r="Y68" s="11"/>
      <c r="Z68" s="11"/>
      <c r="AA68" s="9"/>
      <c r="AB68" s="9"/>
      <c r="AC68" s="9"/>
      <c r="AD68" s="9"/>
      <c r="AE68" s="9"/>
      <c r="AF68" s="9"/>
      <c r="AI68" s="83"/>
      <c r="AJ68" s="83"/>
      <c r="AK68" s="83"/>
      <c r="AL68" s="9"/>
      <c r="AM68" s="9"/>
      <c r="AN68" s="9"/>
      <c r="AO68" s="83"/>
      <c r="AP68" s="83"/>
      <c r="AQ68" s="9"/>
      <c r="AR68" s="26"/>
      <c r="AS68" s="10"/>
      <c r="AT68" s="10"/>
    </row>
    <row r="69" spans="1:47" s="14" customFormat="1" ht="15" customHeight="1">
      <c r="A69" s="26"/>
      <c r="C69" s="123" t="s">
        <v>45</v>
      </c>
      <c r="D69" s="123"/>
      <c r="E69" s="123"/>
      <c r="F69" s="123"/>
      <c r="G69" s="123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34"/>
      <c r="S69" s="134"/>
      <c r="T69" s="134"/>
      <c r="U69" s="33"/>
      <c r="V69" s="32"/>
      <c r="W69" s="33"/>
      <c r="X69" s="33"/>
      <c r="Y69" s="33"/>
      <c r="Z69" s="33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26"/>
      <c r="AS69" s="10"/>
    </row>
    <row r="70" spans="1:47" s="14" customFormat="1" ht="15" customHeight="1">
      <c r="A70" s="26"/>
      <c r="B70" s="10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R70" s="11"/>
      <c r="T70" s="11"/>
      <c r="U70" s="11"/>
      <c r="V70" s="9"/>
      <c r="W70" s="11"/>
      <c r="X70" s="11"/>
      <c r="Y70" s="11"/>
      <c r="Z70" s="11"/>
      <c r="AA70" s="9"/>
      <c r="AB70" s="9"/>
      <c r="AC70" s="9"/>
      <c r="AD70" s="9"/>
      <c r="AE70" s="9"/>
      <c r="AF70" s="9"/>
      <c r="AG70" s="9"/>
      <c r="AH70" s="83"/>
      <c r="AI70" s="83"/>
      <c r="AJ70" s="83"/>
      <c r="AK70" s="83"/>
      <c r="AL70" s="9"/>
      <c r="AM70" s="9"/>
      <c r="AN70" s="9"/>
      <c r="AO70" s="83"/>
      <c r="AP70" s="83"/>
      <c r="AQ70" s="9"/>
      <c r="AR70" s="26"/>
      <c r="AS70" s="10"/>
      <c r="AT70" s="10"/>
    </row>
    <row r="71" spans="1:47" s="14" customFormat="1" ht="15.95" customHeight="1">
      <c r="A71" s="26"/>
      <c r="B71" s="10"/>
      <c r="C71" s="123" t="s">
        <v>46</v>
      </c>
      <c r="D71" s="123"/>
      <c r="E71" s="123"/>
      <c r="F71" s="123"/>
      <c r="G71" s="123"/>
      <c r="H71" s="123"/>
      <c r="I71" s="123"/>
      <c r="J71" s="123"/>
      <c r="K71" s="123"/>
      <c r="L71" s="123"/>
      <c r="M71" s="123"/>
      <c r="N71" s="123"/>
      <c r="O71" s="123"/>
      <c r="P71" s="123"/>
      <c r="Q71" s="123"/>
      <c r="R71" s="120">
        <f>MAX(R69-R72,0)</f>
        <v>0</v>
      </c>
      <c r="S71" s="120"/>
      <c r="T71" s="120"/>
      <c r="U71" s="11"/>
      <c r="V71" s="9"/>
      <c r="W71" s="11"/>
      <c r="X71" s="11"/>
      <c r="Y71" s="11"/>
      <c r="Z71" s="11"/>
      <c r="AA71" s="9"/>
      <c r="AB71" s="9"/>
      <c r="AC71" s="9"/>
      <c r="AD71" s="9"/>
      <c r="AE71" s="9"/>
      <c r="AF71" s="9"/>
      <c r="AG71" s="9"/>
      <c r="AH71" s="83"/>
      <c r="AI71" s="83"/>
      <c r="AJ71" s="83"/>
      <c r="AK71" s="83"/>
      <c r="AL71" s="9"/>
      <c r="AM71" s="9"/>
      <c r="AN71" s="9"/>
      <c r="AO71" s="83"/>
      <c r="AP71" s="83"/>
      <c r="AQ71" s="9"/>
      <c r="AR71" s="26"/>
      <c r="AS71" s="10"/>
      <c r="AT71" s="10"/>
    </row>
    <row r="72" spans="1:47" s="14" customFormat="1" ht="15.95" customHeight="1">
      <c r="A72" s="26"/>
      <c r="C72" s="189" t="s">
        <v>47</v>
      </c>
      <c r="D72" s="189"/>
      <c r="E72" s="189"/>
      <c r="F72" s="189"/>
      <c r="G72" s="189"/>
      <c r="H72" s="189"/>
      <c r="I72" s="189"/>
      <c r="J72" s="189"/>
      <c r="K72" s="189"/>
      <c r="L72" s="189"/>
      <c r="M72" s="189"/>
      <c r="N72" s="189"/>
      <c r="O72" s="189"/>
      <c r="P72" s="189"/>
      <c r="Q72" s="189"/>
      <c r="R72" s="178">
        <f>SUM(R73:T75)</f>
        <v>0</v>
      </c>
      <c r="S72" s="179"/>
      <c r="T72" s="180"/>
      <c r="U72" s="33"/>
      <c r="V72" s="32"/>
      <c r="W72" s="33"/>
      <c r="X72" s="33"/>
      <c r="Y72" s="33"/>
      <c r="Z72" s="33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26"/>
      <c r="AS72" s="10"/>
    </row>
    <row r="73" spans="1:47" s="14" customFormat="1" ht="15.95" customHeight="1">
      <c r="A73" s="26"/>
      <c r="B73" s="10"/>
      <c r="C73" s="250" t="s">
        <v>21</v>
      </c>
      <c r="D73" s="250"/>
      <c r="E73" s="251"/>
      <c r="F73" s="190" t="s">
        <v>38</v>
      </c>
      <c r="G73" s="191"/>
      <c r="H73" s="191"/>
      <c r="I73" s="191"/>
      <c r="J73" s="191"/>
      <c r="K73" s="191"/>
      <c r="L73" s="191"/>
      <c r="M73" s="191"/>
      <c r="N73" s="191"/>
      <c r="O73" s="191"/>
      <c r="P73" s="191"/>
      <c r="Q73" s="191"/>
      <c r="R73" s="151"/>
      <c r="S73" s="152"/>
      <c r="T73" s="153"/>
      <c r="U73" s="11"/>
      <c r="V73" s="9"/>
      <c r="W73" s="11"/>
      <c r="X73" s="11"/>
      <c r="Y73" s="11"/>
      <c r="Z73" s="11"/>
      <c r="AA73" s="9"/>
      <c r="AB73" s="9"/>
      <c r="AC73" s="9"/>
      <c r="AD73" s="9"/>
      <c r="AE73" s="9"/>
      <c r="AF73" s="9"/>
      <c r="AG73" s="9"/>
      <c r="AH73" s="83"/>
      <c r="AI73" s="83"/>
      <c r="AJ73" s="83"/>
      <c r="AK73" s="83"/>
      <c r="AL73" s="9"/>
      <c r="AM73" s="9"/>
      <c r="AN73" s="9"/>
      <c r="AO73" s="83"/>
      <c r="AP73" s="83"/>
      <c r="AQ73" s="9"/>
      <c r="AR73" s="26"/>
      <c r="AS73" s="10"/>
      <c r="AT73" s="10"/>
    </row>
    <row r="74" spans="1:47" s="14" customFormat="1" ht="15.95" customHeight="1">
      <c r="A74" s="26"/>
      <c r="B74" s="10"/>
      <c r="C74" s="123"/>
      <c r="D74" s="123"/>
      <c r="E74" s="196"/>
      <c r="F74" s="192" t="s">
        <v>39</v>
      </c>
      <c r="G74" s="193"/>
      <c r="H74" s="193"/>
      <c r="I74" s="193"/>
      <c r="J74" s="193"/>
      <c r="K74" s="193"/>
      <c r="L74" s="193"/>
      <c r="M74" s="193"/>
      <c r="N74" s="193"/>
      <c r="O74" s="193"/>
      <c r="P74" s="193"/>
      <c r="Q74" s="193"/>
      <c r="R74" s="151"/>
      <c r="S74" s="152"/>
      <c r="T74" s="153"/>
      <c r="U74" s="11"/>
      <c r="V74" s="9"/>
      <c r="W74" s="11"/>
      <c r="X74" s="11"/>
      <c r="Y74" s="11"/>
      <c r="Z74" s="11"/>
      <c r="AA74" s="9"/>
      <c r="AB74" s="9"/>
      <c r="AC74" s="9"/>
      <c r="AD74" s="9"/>
      <c r="AE74" s="9"/>
      <c r="AF74" s="9"/>
      <c r="AG74" s="9"/>
      <c r="AH74" s="83"/>
      <c r="AI74" s="83"/>
      <c r="AJ74" s="83"/>
      <c r="AK74" s="83"/>
      <c r="AL74" s="9"/>
      <c r="AM74" s="9"/>
      <c r="AN74" s="9"/>
      <c r="AO74" s="83"/>
      <c r="AP74" s="83"/>
      <c r="AQ74" s="9"/>
      <c r="AR74" s="26"/>
      <c r="AS74" s="10"/>
      <c r="AT74" s="10"/>
    </row>
    <row r="75" spans="1:47" s="14" customFormat="1" ht="15.95" customHeight="1">
      <c r="A75" s="26"/>
      <c r="C75" s="123"/>
      <c r="D75" s="123"/>
      <c r="E75" s="196"/>
      <c r="F75" s="194" t="s">
        <v>40</v>
      </c>
      <c r="G75" s="195"/>
      <c r="H75" s="195"/>
      <c r="I75" s="195"/>
      <c r="J75" s="195"/>
      <c r="K75" s="195"/>
      <c r="L75" s="195"/>
      <c r="M75" s="195"/>
      <c r="N75" s="195"/>
      <c r="O75" s="195"/>
      <c r="P75" s="195"/>
      <c r="Q75" s="195"/>
      <c r="R75" s="141"/>
      <c r="S75" s="142"/>
      <c r="T75" s="143"/>
      <c r="U75" s="33"/>
      <c r="V75" s="32"/>
      <c r="W75" s="33"/>
      <c r="X75" s="33"/>
      <c r="Y75" s="33"/>
      <c r="Z75" s="33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26"/>
      <c r="AS75" s="10"/>
    </row>
    <row r="76" spans="1:47" s="14" customFormat="1" ht="15" customHeight="1">
      <c r="A76" s="26"/>
      <c r="B76" s="10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R76" s="11"/>
      <c r="T76" s="11"/>
      <c r="U76" s="11"/>
      <c r="V76" s="9"/>
      <c r="W76" s="11"/>
      <c r="X76" s="11"/>
      <c r="Y76" s="11"/>
      <c r="Z76" s="11"/>
      <c r="AA76" s="9"/>
      <c r="AB76" s="9"/>
      <c r="AC76" s="9"/>
      <c r="AD76" s="9"/>
      <c r="AE76" s="9"/>
      <c r="AF76" s="9"/>
      <c r="AG76" s="9"/>
      <c r="AH76" s="83"/>
      <c r="AI76" s="83"/>
      <c r="AJ76" s="83"/>
      <c r="AK76" s="83"/>
      <c r="AL76" s="9"/>
      <c r="AM76" s="9"/>
      <c r="AN76" s="9"/>
      <c r="AO76" s="83"/>
      <c r="AP76" s="83"/>
      <c r="AQ76" s="9"/>
      <c r="AR76" s="26"/>
      <c r="AS76" s="10"/>
      <c r="AT76" s="10"/>
    </row>
    <row r="77" spans="1:47" s="14" customFormat="1" ht="15.95" customHeight="1">
      <c r="A77" s="26"/>
      <c r="B77" s="10"/>
      <c r="C77" s="123" t="s">
        <v>54</v>
      </c>
      <c r="D77" s="123"/>
      <c r="E77" s="123"/>
      <c r="F77" s="123"/>
      <c r="G77" s="123"/>
      <c r="H77" s="123"/>
      <c r="I77" s="123"/>
      <c r="J77" s="123"/>
      <c r="K77" s="123"/>
      <c r="L77" s="123"/>
      <c r="M77" s="123"/>
      <c r="N77" s="123"/>
      <c r="O77" s="123"/>
      <c r="P77" s="123"/>
      <c r="Q77" s="123"/>
      <c r="R77" s="120">
        <f>MIN(AO67,R71)</f>
        <v>0</v>
      </c>
      <c r="S77" s="120"/>
      <c r="T77" s="120"/>
      <c r="U77" s="11"/>
      <c r="V77" s="9"/>
      <c r="W77" s="11"/>
      <c r="X77" s="11"/>
      <c r="Y77" s="11"/>
      <c r="Z77" s="11"/>
      <c r="AA77" s="9"/>
      <c r="AB77" s="9"/>
      <c r="AC77" s="9"/>
      <c r="AD77" s="9"/>
      <c r="AE77" s="9"/>
      <c r="AF77" s="9"/>
      <c r="AG77" s="9"/>
      <c r="AH77" s="83"/>
      <c r="AI77" s="83"/>
      <c r="AJ77" s="83"/>
      <c r="AK77" s="83"/>
      <c r="AL77" s="9"/>
      <c r="AM77" s="9"/>
      <c r="AN77" s="9"/>
      <c r="AO77" s="83"/>
      <c r="AP77" s="83"/>
      <c r="AQ77" s="9"/>
      <c r="AR77" s="26"/>
      <c r="AS77" s="10"/>
      <c r="AT77" s="10"/>
    </row>
    <row r="78" spans="1:47" s="14" customFormat="1" ht="15" customHeight="1" thickBot="1">
      <c r="A78" s="26"/>
      <c r="B78" s="27"/>
      <c r="C78" s="78"/>
      <c r="D78" s="78"/>
      <c r="E78" s="78"/>
      <c r="F78" s="78"/>
      <c r="G78" s="78"/>
      <c r="H78" s="78"/>
      <c r="I78" s="78"/>
      <c r="J78" s="78"/>
      <c r="K78" s="78"/>
      <c r="L78" s="76"/>
      <c r="M78" s="76"/>
      <c r="N78" s="78"/>
      <c r="O78" s="78"/>
      <c r="P78" s="77"/>
      <c r="Q78" s="77"/>
      <c r="R78" s="28"/>
      <c r="S78" s="28"/>
      <c r="T78" s="30"/>
      <c r="U78" s="30"/>
      <c r="V78" s="28"/>
      <c r="W78" s="30"/>
      <c r="X78" s="30"/>
      <c r="Y78" s="30"/>
      <c r="Z78" s="30"/>
      <c r="AA78" s="28"/>
      <c r="AB78" s="28"/>
      <c r="AC78" s="28"/>
      <c r="AD78" s="28"/>
      <c r="AE78" s="28"/>
      <c r="AF78" s="28"/>
      <c r="AG78" s="28"/>
      <c r="AH78" s="78"/>
      <c r="AI78" s="78"/>
      <c r="AJ78" s="78"/>
      <c r="AK78" s="78"/>
      <c r="AL78" s="28"/>
      <c r="AM78" s="28"/>
      <c r="AN78" s="28"/>
      <c r="AO78" s="78"/>
      <c r="AP78" s="78"/>
      <c r="AQ78" s="28"/>
      <c r="AR78" s="41"/>
      <c r="AS78" s="10"/>
      <c r="AT78" s="10"/>
    </row>
    <row r="79" spans="1:47" s="14" customFormat="1" ht="15" customHeight="1">
      <c r="C79" s="32"/>
      <c r="D79" s="32"/>
      <c r="E79" s="32"/>
      <c r="F79" s="32"/>
      <c r="G79" s="32"/>
      <c r="H79" s="32"/>
      <c r="I79" s="32"/>
      <c r="J79" s="32"/>
      <c r="K79" s="32"/>
      <c r="N79" s="32"/>
      <c r="O79" s="32"/>
      <c r="P79" s="33"/>
      <c r="Q79" s="33"/>
      <c r="R79" s="32"/>
      <c r="S79" s="32"/>
      <c r="T79" s="33"/>
      <c r="U79" s="33"/>
      <c r="V79" s="32"/>
      <c r="W79" s="33"/>
      <c r="X79" s="33"/>
      <c r="Y79" s="33"/>
      <c r="Z79" s="33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</row>
    <row r="80" spans="1:47" s="14" customFormat="1" ht="15" customHeight="1">
      <c r="C80" s="32"/>
      <c r="D80" s="32"/>
      <c r="E80" s="32"/>
      <c r="F80" s="32"/>
      <c r="G80" s="32"/>
      <c r="H80" s="32"/>
      <c r="I80" s="32"/>
      <c r="J80" s="32"/>
      <c r="K80" s="32"/>
      <c r="N80" s="32"/>
      <c r="O80" s="32"/>
      <c r="P80" s="33"/>
      <c r="Q80" s="33"/>
      <c r="R80" s="32"/>
      <c r="S80" s="32"/>
      <c r="T80" s="33"/>
      <c r="U80" s="33"/>
      <c r="V80" s="32"/>
      <c r="W80" s="33"/>
      <c r="X80" s="33"/>
      <c r="Y80" s="33"/>
      <c r="Z80" s="33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</row>
    <row r="81" spans="2:47" s="14" customFormat="1" ht="15" customHeight="1" thickBot="1">
      <c r="B81" s="14" t="s">
        <v>18</v>
      </c>
      <c r="C81" s="34"/>
      <c r="D81" s="32"/>
      <c r="E81" s="32"/>
      <c r="F81" s="32"/>
      <c r="G81" s="32"/>
      <c r="H81" s="32"/>
      <c r="I81" s="32"/>
      <c r="J81" s="32"/>
      <c r="K81" s="32"/>
      <c r="N81" s="32"/>
      <c r="O81" s="32"/>
      <c r="P81" s="33"/>
      <c r="Q81" s="33"/>
      <c r="R81" s="32"/>
      <c r="S81" s="32"/>
      <c r="T81" s="33"/>
      <c r="U81" s="33"/>
      <c r="V81" s="32"/>
      <c r="W81" s="33"/>
      <c r="X81" s="33"/>
      <c r="Y81" s="33"/>
      <c r="Z81" s="33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29"/>
      <c r="AS81" s="10"/>
    </row>
    <row r="82" spans="2:47" s="14" customFormat="1" ht="15" customHeight="1"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8"/>
      <c r="M82" s="37"/>
      <c r="N82" s="38"/>
      <c r="O82" s="37"/>
      <c r="P82" s="37"/>
      <c r="Q82" s="39"/>
      <c r="R82" s="39"/>
      <c r="S82" s="37"/>
      <c r="T82" s="37"/>
      <c r="U82" s="39"/>
      <c r="V82" s="39"/>
      <c r="W82" s="37"/>
      <c r="X82" s="39"/>
      <c r="Y82" s="39"/>
      <c r="Z82" s="39"/>
      <c r="AA82" s="39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0"/>
      <c r="AS82" s="10"/>
    </row>
    <row r="83" spans="2:47" s="14" customFormat="1" ht="15" customHeight="1">
      <c r="B83" s="15"/>
      <c r="C83" s="139" t="s">
        <v>22</v>
      </c>
      <c r="D83" s="122" t="s">
        <v>12</v>
      </c>
      <c r="E83" s="122"/>
      <c r="F83" s="122"/>
      <c r="G83" s="122"/>
      <c r="H83" s="122"/>
      <c r="I83" s="122"/>
      <c r="J83" s="122"/>
      <c r="K83" s="122"/>
      <c r="L83" s="122"/>
      <c r="M83" s="122"/>
      <c r="N83" s="122"/>
      <c r="O83" s="122"/>
      <c r="P83" s="122"/>
      <c r="Q83" s="122"/>
      <c r="R83" s="121" t="s">
        <v>7</v>
      </c>
      <c r="S83" s="121"/>
      <c r="T83" s="121"/>
      <c r="U83" s="121" t="s">
        <v>6</v>
      </c>
      <c r="V83" s="121"/>
      <c r="W83" s="139" t="s">
        <v>5</v>
      </c>
      <c r="X83" s="139"/>
      <c r="Y83" s="139"/>
      <c r="Z83" s="121" t="s">
        <v>29</v>
      </c>
      <c r="AA83" s="121"/>
      <c r="AB83" s="121"/>
      <c r="AC83" s="121"/>
      <c r="AD83" s="121"/>
      <c r="AE83" s="121" t="s">
        <v>4</v>
      </c>
      <c r="AF83" s="121"/>
      <c r="AG83" s="121"/>
      <c r="AH83" s="121" t="s">
        <v>3</v>
      </c>
      <c r="AI83" s="121"/>
      <c r="AJ83" s="121"/>
      <c r="AK83" s="121"/>
      <c r="AL83" s="121"/>
      <c r="AM83" s="18"/>
      <c r="AN83" s="18"/>
      <c r="AO83" s="18"/>
      <c r="AP83" s="18"/>
      <c r="AQ83" s="18"/>
      <c r="AR83" s="26"/>
      <c r="AS83" s="10"/>
    </row>
    <row r="84" spans="2:47" s="14" customFormat="1" ht="15" customHeight="1" thickBot="1">
      <c r="B84" s="15"/>
      <c r="C84" s="139"/>
      <c r="D84" s="249" t="s">
        <v>9</v>
      </c>
      <c r="E84" s="249"/>
      <c r="F84" s="249"/>
      <c r="G84" s="249"/>
      <c r="H84" s="249"/>
      <c r="I84" s="249"/>
      <c r="J84" s="249"/>
      <c r="K84" s="249" t="s">
        <v>8</v>
      </c>
      <c r="L84" s="249"/>
      <c r="M84" s="249"/>
      <c r="N84" s="249"/>
      <c r="O84" s="249"/>
      <c r="P84" s="249"/>
      <c r="Q84" s="249"/>
      <c r="R84" s="121"/>
      <c r="S84" s="121"/>
      <c r="T84" s="121"/>
      <c r="U84" s="121"/>
      <c r="V84" s="121"/>
      <c r="W84" s="139"/>
      <c r="X84" s="139"/>
      <c r="Y84" s="139"/>
      <c r="Z84" s="225" t="s">
        <v>63</v>
      </c>
      <c r="AA84" s="226"/>
      <c r="AB84" s="119" t="s">
        <v>10</v>
      </c>
      <c r="AC84" s="224" t="s">
        <v>64</v>
      </c>
      <c r="AD84" s="225"/>
      <c r="AE84" s="121"/>
      <c r="AF84" s="121"/>
      <c r="AG84" s="121"/>
      <c r="AH84" s="120" t="s">
        <v>2</v>
      </c>
      <c r="AI84" s="120"/>
      <c r="AJ84" s="122" t="s">
        <v>1</v>
      </c>
      <c r="AK84" s="122"/>
      <c r="AL84" s="122"/>
      <c r="AM84" s="61"/>
      <c r="AN84" s="61"/>
      <c r="AO84" s="61"/>
      <c r="AQ84" s="10"/>
      <c r="AR84" s="26"/>
      <c r="AS84" s="10"/>
    </row>
    <row r="85" spans="2:47" s="14" customFormat="1" ht="15.95" customHeight="1">
      <c r="B85" s="15"/>
      <c r="C85" s="24">
        <v>1</v>
      </c>
      <c r="D85" s="140" t="s">
        <v>87</v>
      </c>
      <c r="E85" s="140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40"/>
      <c r="W85" s="261" t="str">
        <f>IF(D85="","",IFERROR(ROUNDDOWN(U85/1000/R85,2),""))</f>
        <v/>
      </c>
      <c r="X85" s="261"/>
      <c r="Y85" s="261"/>
      <c r="Z85" s="158"/>
      <c r="AA85" s="161"/>
      <c r="AB85" s="114" t="s">
        <v>10</v>
      </c>
      <c r="AC85" s="157"/>
      <c r="AD85" s="158"/>
      <c r="AE85" s="160">
        <f t="shared" ref="AE85:AE94" si="16">IF(D85="","",ROUNDDOWN(Z85/1000*AC85/1000,3))</f>
        <v>0</v>
      </c>
      <c r="AF85" s="160"/>
      <c r="AG85" s="160"/>
      <c r="AH85" s="120">
        <f t="shared" ref="AH85:AH94" si="17">IF(D85="","",2000)</f>
        <v>2000</v>
      </c>
      <c r="AI85" s="120"/>
      <c r="AJ85" s="120">
        <f t="shared" ref="AJ85:AJ94" si="18">IFERROR(IF(D85="","",AE85*AH85),"")</f>
        <v>0</v>
      </c>
      <c r="AK85" s="120"/>
      <c r="AL85" s="120"/>
      <c r="AM85" s="61"/>
      <c r="AN85" s="61"/>
      <c r="AO85" s="61"/>
      <c r="AQ85" s="61"/>
      <c r="AR85" s="26"/>
      <c r="AS85" s="10"/>
      <c r="AU85" s="86" t="e">
        <f t="shared" ref="AU85:AU94" si="19">W85*AE85</f>
        <v>#VALUE!</v>
      </c>
    </row>
    <row r="86" spans="2:47" s="14" customFormat="1" ht="15.95" customHeight="1">
      <c r="B86" s="15"/>
      <c r="C86" s="24">
        <v>2</v>
      </c>
      <c r="D86" s="140"/>
      <c r="E86" s="140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261" t="str">
        <f t="shared" ref="W86:W94" si="20">IF(D86="","",IFERROR(ROUNDDOWN(U86/1000/R86,2),""))</f>
        <v/>
      </c>
      <c r="X86" s="261"/>
      <c r="Y86" s="261"/>
      <c r="Z86" s="158"/>
      <c r="AA86" s="161"/>
      <c r="AB86" s="114" t="s">
        <v>10</v>
      </c>
      <c r="AC86" s="157"/>
      <c r="AD86" s="158"/>
      <c r="AE86" s="160" t="str">
        <f t="shared" si="16"/>
        <v/>
      </c>
      <c r="AF86" s="160"/>
      <c r="AG86" s="160"/>
      <c r="AH86" s="120" t="str">
        <f t="shared" si="17"/>
        <v/>
      </c>
      <c r="AI86" s="120"/>
      <c r="AJ86" s="120" t="str">
        <f t="shared" si="18"/>
        <v/>
      </c>
      <c r="AK86" s="120"/>
      <c r="AL86" s="120"/>
      <c r="AM86" s="61"/>
      <c r="AN86" s="61"/>
      <c r="AO86" s="61"/>
      <c r="AQ86" s="61"/>
      <c r="AR86" s="26"/>
      <c r="AS86" s="10"/>
      <c r="AU86" s="87" t="e">
        <f t="shared" si="19"/>
        <v>#VALUE!</v>
      </c>
    </row>
    <row r="87" spans="2:47" s="14" customFormat="1" ht="15.95" customHeight="1">
      <c r="B87" s="15"/>
      <c r="C87" s="24">
        <v>3</v>
      </c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261" t="str">
        <f t="shared" si="20"/>
        <v/>
      </c>
      <c r="X87" s="261"/>
      <c r="Y87" s="261"/>
      <c r="Z87" s="158"/>
      <c r="AA87" s="161"/>
      <c r="AB87" s="114" t="s">
        <v>10</v>
      </c>
      <c r="AC87" s="157"/>
      <c r="AD87" s="158"/>
      <c r="AE87" s="160" t="str">
        <f t="shared" si="16"/>
        <v/>
      </c>
      <c r="AF87" s="160"/>
      <c r="AG87" s="160"/>
      <c r="AH87" s="120" t="str">
        <f t="shared" si="17"/>
        <v/>
      </c>
      <c r="AI87" s="120"/>
      <c r="AJ87" s="120" t="str">
        <f t="shared" si="18"/>
        <v/>
      </c>
      <c r="AK87" s="120"/>
      <c r="AL87" s="120"/>
      <c r="AM87" s="61"/>
      <c r="AN87" s="61"/>
      <c r="AO87" s="61"/>
      <c r="AQ87" s="61"/>
      <c r="AR87" s="26"/>
      <c r="AS87" s="10"/>
      <c r="AU87" s="87" t="e">
        <f t="shared" si="19"/>
        <v>#VALUE!</v>
      </c>
    </row>
    <row r="88" spans="2:47" s="14" customFormat="1" ht="15.95" customHeight="1">
      <c r="B88" s="15"/>
      <c r="C88" s="24">
        <v>4</v>
      </c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261" t="str">
        <f t="shared" si="20"/>
        <v/>
      </c>
      <c r="X88" s="261"/>
      <c r="Y88" s="261"/>
      <c r="Z88" s="158"/>
      <c r="AA88" s="161"/>
      <c r="AB88" s="114" t="s">
        <v>10</v>
      </c>
      <c r="AC88" s="157"/>
      <c r="AD88" s="158"/>
      <c r="AE88" s="160" t="str">
        <f t="shared" si="16"/>
        <v/>
      </c>
      <c r="AF88" s="160"/>
      <c r="AG88" s="160"/>
      <c r="AH88" s="120" t="str">
        <f t="shared" si="17"/>
        <v/>
      </c>
      <c r="AI88" s="120"/>
      <c r="AJ88" s="120" t="str">
        <f t="shared" si="18"/>
        <v/>
      </c>
      <c r="AK88" s="120"/>
      <c r="AL88" s="120"/>
      <c r="AM88" s="61"/>
      <c r="AN88" s="61"/>
      <c r="AO88" s="61"/>
      <c r="AQ88" s="61"/>
      <c r="AR88" s="26"/>
      <c r="AS88" s="10"/>
      <c r="AU88" s="87" t="e">
        <f t="shared" si="19"/>
        <v>#VALUE!</v>
      </c>
    </row>
    <row r="89" spans="2:47" s="14" customFormat="1" ht="15.95" customHeight="1">
      <c r="B89" s="15"/>
      <c r="C89" s="24">
        <v>5</v>
      </c>
      <c r="D89" s="140"/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261" t="str">
        <f t="shared" si="20"/>
        <v/>
      </c>
      <c r="X89" s="261"/>
      <c r="Y89" s="261"/>
      <c r="Z89" s="158"/>
      <c r="AA89" s="161"/>
      <c r="AB89" s="114" t="s">
        <v>10</v>
      </c>
      <c r="AC89" s="157"/>
      <c r="AD89" s="158"/>
      <c r="AE89" s="160" t="str">
        <f t="shared" si="16"/>
        <v/>
      </c>
      <c r="AF89" s="160"/>
      <c r="AG89" s="160"/>
      <c r="AH89" s="120" t="str">
        <f t="shared" si="17"/>
        <v/>
      </c>
      <c r="AI89" s="120"/>
      <c r="AJ89" s="120" t="str">
        <f t="shared" si="18"/>
        <v/>
      </c>
      <c r="AK89" s="120"/>
      <c r="AL89" s="120"/>
      <c r="AM89" s="61"/>
      <c r="AN89" s="61"/>
      <c r="AO89" s="61"/>
      <c r="AQ89" s="61"/>
      <c r="AR89" s="26"/>
      <c r="AS89" s="10"/>
      <c r="AU89" s="87" t="e">
        <f t="shared" si="19"/>
        <v>#VALUE!</v>
      </c>
    </row>
    <row r="90" spans="2:47" s="14" customFormat="1" ht="15.95" customHeight="1">
      <c r="B90" s="15"/>
      <c r="C90" s="24">
        <v>6</v>
      </c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261" t="str">
        <f t="shared" si="20"/>
        <v/>
      </c>
      <c r="X90" s="261"/>
      <c r="Y90" s="261"/>
      <c r="Z90" s="158"/>
      <c r="AA90" s="161"/>
      <c r="AB90" s="114" t="s">
        <v>10</v>
      </c>
      <c r="AC90" s="157"/>
      <c r="AD90" s="158"/>
      <c r="AE90" s="160" t="str">
        <f t="shared" si="16"/>
        <v/>
      </c>
      <c r="AF90" s="160"/>
      <c r="AG90" s="160"/>
      <c r="AH90" s="120" t="str">
        <f t="shared" si="17"/>
        <v/>
      </c>
      <c r="AI90" s="120"/>
      <c r="AJ90" s="120" t="str">
        <f t="shared" si="18"/>
        <v/>
      </c>
      <c r="AK90" s="120"/>
      <c r="AL90" s="120"/>
      <c r="AM90" s="61"/>
      <c r="AN90" s="61"/>
      <c r="AO90" s="61"/>
      <c r="AQ90" s="61"/>
      <c r="AR90" s="26"/>
      <c r="AS90" s="10"/>
      <c r="AU90" s="87" t="e">
        <f t="shared" si="19"/>
        <v>#VALUE!</v>
      </c>
    </row>
    <row r="91" spans="2:47" s="14" customFormat="1" ht="15.95" customHeight="1">
      <c r="B91" s="15"/>
      <c r="C91" s="24">
        <v>7</v>
      </c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261" t="str">
        <f t="shared" si="20"/>
        <v/>
      </c>
      <c r="X91" s="261"/>
      <c r="Y91" s="261"/>
      <c r="Z91" s="158"/>
      <c r="AA91" s="161"/>
      <c r="AB91" s="114" t="s">
        <v>10</v>
      </c>
      <c r="AC91" s="157"/>
      <c r="AD91" s="158"/>
      <c r="AE91" s="160" t="str">
        <f t="shared" si="16"/>
        <v/>
      </c>
      <c r="AF91" s="160"/>
      <c r="AG91" s="160"/>
      <c r="AH91" s="120" t="str">
        <f t="shared" si="17"/>
        <v/>
      </c>
      <c r="AI91" s="120"/>
      <c r="AJ91" s="120" t="str">
        <f t="shared" si="18"/>
        <v/>
      </c>
      <c r="AK91" s="120"/>
      <c r="AL91" s="120"/>
      <c r="AM91" s="61"/>
      <c r="AN91" s="61"/>
      <c r="AO91" s="61"/>
      <c r="AQ91" s="61"/>
      <c r="AR91" s="26"/>
      <c r="AS91" s="10"/>
      <c r="AU91" s="87" t="e">
        <f t="shared" si="19"/>
        <v>#VALUE!</v>
      </c>
    </row>
    <row r="92" spans="2:47" s="14" customFormat="1" ht="15.95" customHeight="1">
      <c r="B92" s="15"/>
      <c r="C92" s="24">
        <v>8</v>
      </c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261" t="str">
        <f t="shared" si="20"/>
        <v/>
      </c>
      <c r="X92" s="261"/>
      <c r="Y92" s="261"/>
      <c r="Z92" s="158"/>
      <c r="AA92" s="161"/>
      <c r="AB92" s="114" t="s">
        <v>10</v>
      </c>
      <c r="AC92" s="157"/>
      <c r="AD92" s="158"/>
      <c r="AE92" s="160" t="str">
        <f t="shared" si="16"/>
        <v/>
      </c>
      <c r="AF92" s="160"/>
      <c r="AG92" s="160"/>
      <c r="AH92" s="120" t="str">
        <f t="shared" si="17"/>
        <v/>
      </c>
      <c r="AI92" s="120"/>
      <c r="AJ92" s="120" t="str">
        <f t="shared" si="18"/>
        <v/>
      </c>
      <c r="AK92" s="120"/>
      <c r="AL92" s="120"/>
      <c r="AM92" s="61"/>
      <c r="AN92" s="61"/>
      <c r="AO92" s="61"/>
      <c r="AQ92" s="61"/>
      <c r="AR92" s="26"/>
      <c r="AS92" s="10"/>
      <c r="AU92" s="87" t="e">
        <f t="shared" si="19"/>
        <v>#VALUE!</v>
      </c>
    </row>
    <row r="93" spans="2:47" s="14" customFormat="1" ht="15.95" customHeight="1">
      <c r="B93" s="15"/>
      <c r="C93" s="24">
        <v>9</v>
      </c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261" t="str">
        <f t="shared" si="20"/>
        <v/>
      </c>
      <c r="X93" s="261"/>
      <c r="Y93" s="261"/>
      <c r="Z93" s="158"/>
      <c r="AA93" s="161"/>
      <c r="AB93" s="114" t="s">
        <v>10</v>
      </c>
      <c r="AC93" s="157"/>
      <c r="AD93" s="158"/>
      <c r="AE93" s="160" t="str">
        <f t="shared" si="16"/>
        <v/>
      </c>
      <c r="AF93" s="160"/>
      <c r="AG93" s="160"/>
      <c r="AH93" s="120" t="str">
        <f t="shared" si="17"/>
        <v/>
      </c>
      <c r="AI93" s="120"/>
      <c r="AJ93" s="120" t="str">
        <f t="shared" si="18"/>
        <v/>
      </c>
      <c r="AK93" s="120"/>
      <c r="AL93" s="120"/>
      <c r="AM93" s="61"/>
      <c r="AN93" s="61"/>
      <c r="AO93" s="61"/>
      <c r="AQ93" s="61"/>
      <c r="AR93" s="26"/>
      <c r="AS93" s="10"/>
      <c r="AU93" s="87" t="e">
        <f t="shared" si="19"/>
        <v>#VALUE!</v>
      </c>
    </row>
    <row r="94" spans="2:47" s="14" customFormat="1" ht="15.95" customHeight="1">
      <c r="B94" s="15"/>
      <c r="C94" s="24">
        <v>10</v>
      </c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261" t="str">
        <f t="shared" si="20"/>
        <v/>
      </c>
      <c r="X94" s="261"/>
      <c r="Y94" s="261"/>
      <c r="Z94" s="158"/>
      <c r="AA94" s="161"/>
      <c r="AB94" s="114" t="s">
        <v>10</v>
      </c>
      <c r="AC94" s="157"/>
      <c r="AD94" s="158"/>
      <c r="AE94" s="160" t="str">
        <f t="shared" si="16"/>
        <v/>
      </c>
      <c r="AF94" s="160"/>
      <c r="AG94" s="160"/>
      <c r="AH94" s="120" t="str">
        <f t="shared" si="17"/>
        <v/>
      </c>
      <c r="AI94" s="120"/>
      <c r="AJ94" s="120" t="str">
        <f t="shared" si="18"/>
        <v/>
      </c>
      <c r="AK94" s="120"/>
      <c r="AL94" s="120"/>
      <c r="AM94" s="61"/>
      <c r="AN94" s="61"/>
      <c r="AO94" s="61"/>
      <c r="AQ94" s="61"/>
      <c r="AR94" s="26"/>
      <c r="AS94" s="10"/>
      <c r="AU94" s="87" t="e">
        <f t="shared" si="19"/>
        <v>#VALUE!</v>
      </c>
    </row>
    <row r="95" spans="2:47" s="14" customFormat="1" ht="15.95" customHeight="1" thickBot="1">
      <c r="B95" s="15"/>
      <c r="C95" s="10"/>
      <c r="D95" s="10"/>
      <c r="E95" s="10"/>
      <c r="F95" s="10"/>
      <c r="G95" s="10"/>
      <c r="K95" s="10"/>
      <c r="L95" s="10"/>
      <c r="M95" s="10"/>
      <c r="N95" s="10"/>
      <c r="O95" s="10"/>
      <c r="P95" s="23"/>
      <c r="Q95" s="10"/>
      <c r="R95" s="10"/>
      <c r="S95" s="10"/>
      <c r="U95" s="10"/>
      <c r="V95" s="116" t="s">
        <v>71</v>
      </c>
      <c r="W95" s="261" t="str">
        <f>IFERROR(AU95/AE95,"")</f>
        <v/>
      </c>
      <c r="X95" s="261"/>
      <c r="Y95" s="261"/>
      <c r="Z95" s="11"/>
      <c r="AA95" s="11"/>
      <c r="AB95" s="83"/>
      <c r="AC95" s="83"/>
      <c r="AD95" s="11"/>
      <c r="AE95" s="160">
        <f>SUM(AE85:AG94)</f>
        <v>0</v>
      </c>
      <c r="AF95" s="160"/>
      <c r="AG95" s="160"/>
      <c r="AI95" s="97" t="s">
        <v>48</v>
      </c>
      <c r="AJ95" s="120">
        <f>IF(W95&lt;2,0,SUM(AJ85:AQ94))</f>
        <v>0</v>
      </c>
      <c r="AK95" s="120"/>
      <c r="AL95" s="120"/>
      <c r="AM95" s="61"/>
      <c r="AN95" s="61"/>
      <c r="AO95" s="61"/>
      <c r="AQ95" s="61"/>
      <c r="AR95" s="26"/>
      <c r="AS95" s="10"/>
      <c r="AU95" s="88">
        <f>SUMIF(AU85:AU94,"&lt;&gt;#VALUE!")</f>
        <v>0</v>
      </c>
    </row>
    <row r="96" spans="2:47" s="14" customFormat="1" ht="15" customHeight="1">
      <c r="B96" s="15"/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54"/>
      <c r="O96" s="54"/>
      <c r="P96" s="11"/>
      <c r="Q96" s="11"/>
      <c r="R96" s="83"/>
      <c r="S96" s="83"/>
      <c r="T96" s="11"/>
      <c r="U96" s="11"/>
      <c r="V96" s="56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26"/>
      <c r="AS96" s="10"/>
      <c r="AU96" s="22"/>
    </row>
    <row r="97" spans="2:47" s="14" customFormat="1" ht="15" customHeight="1">
      <c r="B97" s="15"/>
      <c r="C97" s="196" t="s">
        <v>49</v>
      </c>
      <c r="D97" s="197"/>
      <c r="E97" s="197"/>
      <c r="F97" s="197"/>
      <c r="G97" s="197"/>
      <c r="H97" s="197"/>
      <c r="I97" s="197"/>
      <c r="J97" s="197"/>
      <c r="K97" s="197"/>
      <c r="L97" s="197"/>
      <c r="M97" s="197"/>
      <c r="N97" s="197"/>
      <c r="O97" s="197"/>
      <c r="P97" s="198"/>
      <c r="Q97" s="134"/>
      <c r="R97" s="134"/>
      <c r="S97" s="134"/>
      <c r="T97" s="9"/>
      <c r="U97" s="11"/>
      <c r="V97" s="11"/>
      <c r="W97" s="56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26"/>
      <c r="AS97" s="10"/>
      <c r="AU97" s="22"/>
    </row>
    <row r="98" spans="2:47" s="14" customFormat="1" ht="15" customHeight="1">
      <c r="B98" s="15"/>
      <c r="C98" s="9"/>
      <c r="D98" s="9"/>
      <c r="E98" s="9"/>
      <c r="F98" s="9"/>
      <c r="G98" s="9"/>
      <c r="H98" s="9"/>
      <c r="I98" s="9"/>
      <c r="J98" s="9"/>
      <c r="K98" s="9"/>
      <c r="L98" s="9"/>
      <c r="M98" s="11"/>
      <c r="N98" s="9"/>
      <c r="O98" s="9"/>
      <c r="Q98" s="11"/>
      <c r="R98" s="11"/>
      <c r="S98" s="11"/>
      <c r="T98" s="9"/>
      <c r="U98" s="11"/>
      <c r="V98" s="11"/>
      <c r="W98" s="56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26"/>
      <c r="AS98" s="10"/>
      <c r="AU98" s="22"/>
    </row>
    <row r="99" spans="2:47" s="14" customFormat="1" ht="15.95" customHeight="1">
      <c r="B99" s="15"/>
      <c r="C99" s="123" t="s">
        <v>50</v>
      </c>
      <c r="D99" s="123"/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0">
        <f>MAX(Q97-Q100,0)</f>
        <v>0</v>
      </c>
      <c r="R99" s="120"/>
      <c r="S99" s="120"/>
      <c r="T99" s="9"/>
      <c r="U99" s="11"/>
      <c r="V99" s="11"/>
      <c r="W99" s="56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26"/>
      <c r="AS99" s="10"/>
      <c r="AU99" s="22"/>
    </row>
    <row r="100" spans="2:47" s="14" customFormat="1" ht="15.95" customHeight="1">
      <c r="B100" s="15"/>
      <c r="C100" s="189" t="s">
        <v>51</v>
      </c>
      <c r="D100" s="189"/>
      <c r="E100" s="189"/>
      <c r="F100" s="189"/>
      <c r="G100" s="189"/>
      <c r="H100" s="189"/>
      <c r="I100" s="189"/>
      <c r="J100" s="189"/>
      <c r="K100" s="189"/>
      <c r="L100" s="189"/>
      <c r="M100" s="189"/>
      <c r="N100" s="189"/>
      <c r="O100" s="189"/>
      <c r="P100" s="189"/>
      <c r="Q100" s="258">
        <f>SUM(Q101:Q103)</f>
        <v>0</v>
      </c>
      <c r="R100" s="259"/>
      <c r="S100" s="260"/>
      <c r="T100" s="9"/>
      <c r="U100" s="11"/>
      <c r="V100" s="11"/>
      <c r="W100" s="56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26"/>
      <c r="AS100" s="10"/>
      <c r="AU100" s="22"/>
    </row>
    <row r="101" spans="2:47" s="14" customFormat="1" ht="15.95" customHeight="1">
      <c r="B101" s="15"/>
      <c r="C101" s="255" t="s">
        <v>21</v>
      </c>
      <c r="D101" s="256"/>
      <c r="E101" s="256"/>
      <c r="F101" s="199" t="s">
        <v>23</v>
      </c>
      <c r="G101" s="200"/>
      <c r="H101" s="200"/>
      <c r="I101" s="200"/>
      <c r="J101" s="200"/>
      <c r="K101" s="200"/>
      <c r="L101" s="200"/>
      <c r="M101" s="200"/>
      <c r="N101" s="200"/>
      <c r="O101" s="200"/>
      <c r="P101" s="201"/>
      <c r="Q101" s="151"/>
      <c r="R101" s="152"/>
      <c r="S101" s="153"/>
      <c r="T101" s="9"/>
      <c r="U101" s="11"/>
      <c r="V101" s="11"/>
      <c r="W101" s="56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26"/>
      <c r="AS101" s="10"/>
      <c r="AU101" s="22"/>
    </row>
    <row r="102" spans="2:47" s="14" customFormat="1" ht="15.95" customHeight="1">
      <c r="B102" s="15"/>
      <c r="C102" s="255"/>
      <c r="D102" s="256"/>
      <c r="E102" s="256"/>
      <c r="F102" s="199" t="s">
        <v>24</v>
      </c>
      <c r="G102" s="200"/>
      <c r="H102" s="200"/>
      <c r="I102" s="200"/>
      <c r="J102" s="200"/>
      <c r="K102" s="200"/>
      <c r="L102" s="200"/>
      <c r="M102" s="200"/>
      <c r="N102" s="200"/>
      <c r="O102" s="200"/>
      <c r="P102" s="201"/>
      <c r="Q102" s="151"/>
      <c r="R102" s="152"/>
      <c r="S102" s="153"/>
      <c r="T102" s="9"/>
      <c r="U102" s="11"/>
      <c r="V102" s="11"/>
      <c r="W102" s="56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26"/>
      <c r="AS102" s="10"/>
      <c r="AU102" s="22"/>
    </row>
    <row r="103" spans="2:47" s="14" customFormat="1" ht="15.95" customHeight="1">
      <c r="B103" s="15"/>
      <c r="C103" s="251"/>
      <c r="D103" s="257"/>
      <c r="E103" s="257"/>
      <c r="F103" s="208" t="s">
        <v>25</v>
      </c>
      <c r="G103" s="209"/>
      <c r="H103" s="209"/>
      <c r="I103" s="209"/>
      <c r="J103" s="209"/>
      <c r="K103" s="209"/>
      <c r="L103" s="209"/>
      <c r="M103" s="209"/>
      <c r="N103" s="209"/>
      <c r="O103" s="209"/>
      <c r="P103" s="210"/>
      <c r="Q103" s="252"/>
      <c r="R103" s="253"/>
      <c r="S103" s="254"/>
      <c r="T103" s="9"/>
      <c r="U103" s="11"/>
      <c r="V103" s="11"/>
      <c r="W103" s="56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26"/>
      <c r="AS103" s="10"/>
      <c r="AU103" s="22"/>
    </row>
    <row r="104" spans="2:47" s="14" customFormat="1" ht="15" customHeight="1">
      <c r="B104" s="15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11"/>
      <c r="N104" s="9"/>
      <c r="O104" s="9"/>
      <c r="Q104" s="11"/>
      <c r="R104" s="11"/>
      <c r="S104" s="11"/>
      <c r="T104" s="9"/>
      <c r="U104" s="11"/>
      <c r="V104" s="11"/>
      <c r="W104" s="56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26"/>
      <c r="AS104" s="10"/>
      <c r="AU104" s="22"/>
    </row>
    <row r="105" spans="2:47" s="14" customFormat="1" ht="15" customHeight="1">
      <c r="B105" s="15"/>
      <c r="C105" s="123" t="s">
        <v>55</v>
      </c>
      <c r="D105" s="123"/>
      <c r="E105" s="123"/>
      <c r="F105" s="123"/>
      <c r="G105" s="123"/>
      <c r="H105" s="123"/>
      <c r="I105" s="123"/>
      <c r="J105" s="123"/>
      <c r="K105" s="123"/>
      <c r="L105" s="123"/>
      <c r="M105" s="123"/>
      <c r="N105" s="123"/>
      <c r="O105" s="123"/>
      <c r="P105" s="123"/>
      <c r="Q105" s="120">
        <f>MIN(AJ95,Q99)</f>
        <v>0</v>
      </c>
      <c r="R105" s="120"/>
      <c r="S105" s="120"/>
      <c r="T105" s="9"/>
      <c r="U105" s="11"/>
      <c r="V105" s="11"/>
      <c r="W105" s="56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26"/>
      <c r="AS105" s="10"/>
      <c r="AU105" s="22"/>
    </row>
    <row r="106" spans="2:47" s="14" customFormat="1" ht="15" customHeight="1" thickBot="1">
      <c r="B106" s="80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7"/>
      <c r="N106" s="78"/>
      <c r="O106" s="78"/>
      <c r="P106" s="90"/>
      <c r="Q106" s="90"/>
      <c r="R106" s="77"/>
      <c r="S106" s="77"/>
      <c r="T106" s="78"/>
      <c r="U106" s="77"/>
      <c r="V106" s="77"/>
      <c r="W106" s="91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77"/>
      <c r="AJ106" s="77"/>
      <c r="AK106" s="77"/>
      <c r="AL106" s="77"/>
      <c r="AM106" s="77"/>
      <c r="AN106" s="77"/>
      <c r="AO106" s="77"/>
      <c r="AP106" s="77"/>
      <c r="AQ106" s="77"/>
      <c r="AR106" s="82"/>
      <c r="AS106" s="10"/>
      <c r="AU106" s="22"/>
    </row>
    <row r="107" spans="2:47" s="14" customFormat="1" ht="15" customHeight="1">
      <c r="B107" s="10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11"/>
      <c r="N107" s="9"/>
      <c r="O107" s="54"/>
      <c r="P107" s="54"/>
      <c r="Q107" s="11"/>
      <c r="R107" s="11"/>
      <c r="S107" s="9"/>
      <c r="T107" s="9"/>
      <c r="U107" s="11"/>
      <c r="V107" s="11"/>
      <c r="W107" s="56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0"/>
      <c r="AS107" s="10"/>
      <c r="AU107" s="22"/>
    </row>
    <row r="108" spans="2:47" s="14" customFormat="1" ht="15" customHeight="1">
      <c r="B108" s="17" t="s">
        <v>68</v>
      </c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11"/>
      <c r="N108" s="9"/>
      <c r="O108" s="54"/>
      <c r="P108" s="54"/>
      <c r="Q108" s="11"/>
      <c r="R108" s="11"/>
      <c r="S108" s="9"/>
      <c r="T108" s="9"/>
      <c r="U108" s="11"/>
      <c r="V108" s="11"/>
      <c r="W108" s="56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0"/>
      <c r="AS108" s="10"/>
      <c r="AU108" s="22"/>
    </row>
    <row r="109" spans="2:47" s="14" customFormat="1" ht="15" customHeight="1" thickBot="1">
      <c r="B109" s="76"/>
      <c r="C109" s="78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90"/>
      <c r="O109" s="90"/>
      <c r="P109" s="77"/>
      <c r="Q109" s="77"/>
      <c r="R109" s="78"/>
      <c r="S109" s="78"/>
      <c r="T109" s="77"/>
      <c r="U109" s="77"/>
      <c r="V109" s="91"/>
      <c r="W109" s="77"/>
      <c r="X109" s="77"/>
      <c r="Y109" s="77"/>
      <c r="Z109" s="77"/>
      <c r="AA109" s="77"/>
      <c r="AB109" s="77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77"/>
      <c r="AO109" s="77"/>
      <c r="AP109" s="77"/>
      <c r="AQ109" s="77"/>
      <c r="AR109" s="76"/>
      <c r="AS109" s="10"/>
      <c r="AU109" s="22"/>
    </row>
    <row r="110" spans="2:47" s="14" customFormat="1" ht="15" customHeight="1">
      <c r="B110" s="79"/>
      <c r="C110" s="17"/>
      <c r="D110" s="10"/>
      <c r="E110" s="10"/>
      <c r="F110" s="10"/>
      <c r="G110" s="10"/>
      <c r="H110" s="10"/>
      <c r="I110" s="10"/>
      <c r="J110" s="10"/>
      <c r="K110" s="10"/>
      <c r="L110" s="9"/>
      <c r="M110" s="9"/>
      <c r="N110" s="9"/>
      <c r="O110" s="9"/>
      <c r="P110" s="11"/>
      <c r="Q110" s="11"/>
      <c r="R110" s="9"/>
      <c r="S110" s="9"/>
      <c r="T110" s="11"/>
      <c r="U110" s="11"/>
      <c r="V110" s="9"/>
      <c r="W110" s="11"/>
      <c r="X110" s="11"/>
      <c r="Y110" s="11"/>
      <c r="Z110" s="11"/>
      <c r="AA110" s="9"/>
      <c r="AB110" s="9"/>
      <c r="AC110" s="9"/>
      <c r="AD110" s="9"/>
      <c r="AE110" s="9"/>
      <c r="AF110" s="9"/>
      <c r="AG110" s="9"/>
      <c r="AH110" s="83"/>
      <c r="AI110" s="83"/>
      <c r="AJ110" s="83"/>
      <c r="AK110" s="83"/>
      <c r="AL110" s="9"/>
      <c r="AM110" s="9"/>
      <c r="AN110" s="9"/>
      <c r="AO110" s="83"/>
      <c r="AP110" s="83"/>
      <c r="AQ110" s="9"/>
      <c r="AR110" s="26"/>
      <c r="AS110" s="10"/>
    </row>
    <row r="111" spans="2:47" s="14" customFormat="1" ht="15" customHeight="1">
      <c r="B111" s="15"/>
      <c r="C111" s="196" t="s">
        <v>58</v>
      </c>
      <c r="D111" s="197"/>
      <c r="E111" s="197"/>
      <c r="F111" s="197"/>
      <c r="G111" s="197"/>
      <c r="H111" s="197"/>
      <c r="I111" s="197"/>
      <c r="J111" s="197"/>
      <c r="K111" s="197"/>
      <c r="L111" s="197"/>
      <c r="M111" s="197"/>
      <c r="N111" s="197"/>
      <c r="O111" s="197"/>
      <c r="P111" s="198"/>
      <c r="Q111" s="120">
        <v>200000</v>
      </c>
      <c r="R111" s="120"/>
      <c r="S111" s="120"/>
      <c r="V111" s="9"/>
      <c r="Z111" s="61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26"/>
      <c r="AS111" s="10"/>
    </row>
    <row r="112" spans="2:47" s="14" customFormat="1" ht="15" customHeight="1" thickBot="1">
      <c r="B112" s="15"/>
      <c r="V112" s="9"/>
      <c r="Z112" s="11"/>
      <c r="AA112" s="9"/>
      <c r="AB112" s="9"/>
      <c r="AC112" s="9"/>
      <c r="AD112" s="9"/>
      <c r="AE112" s="9"/>
      <c r="AF112" s="9"/>
      <c r="AG112" s="9"/>
      <c r="AH112" s="83"/>
      <c r="AI112" s="83"/>
      <c r="AJ112" s="83"/>
      <c r="AK112" s="83"/>
      <c r="AL112" s="9"/>
      <c r="AM112" s="9"/>
      <c r="AN112" s="9"/>
      <c r="AO112" s="83"/>
      <c r="AP112" s="83"/>
      <c r="AQ112" s="9"/>
      <c r="AR112" s="26"/>
      <c r="AS112" s="10"/>
    </row>
    <row r="113" spans="2:53" s="14" customFormat="1" ht="15" customHeight="1" thickBot="1">
      <c r="B113" s="79"/>
      <c r="C113" s="196" t="s">
        <v>56</v>
      </c>
      <c r="D113" s="197"/>
      <c r="E113" s="197"/>
      <c r="F113" s="197"/>
      <c r="G113" s="197"/>
      <c r="H113" s="197"/>
      <c r="I113" s="197"/>
      <c r="J113" s="197"/>
      <c r="K113" s="197"/>
      <c r="L113" s="197"/>
      <c r="M113" s="197"/>
      <c r="N113" s="197"/>
      <c r="O113" s="197"/>
      <c r="P113" s="197"/>
      <c r="Q113" s="202">
        <f>ROUNDDOWN(MIN(Q43+R77+Q105,Q111),-3)</f>
        <v>0</v>
      </c>
      <c r="R113" s="203"/>
      <c r="S113" s="204"/>
      <c r="V113" s="9"/>
      <c r="Z113" s="11"/>
      <c r="AA113" s="9"/>
      <c r="AB113" s="9"/>
      <c r="AC113" s="9"/>
      <c r="AD113" s="9"/>
      <c r="AE113" s="9"/>
      <c r="AF113" s="9"/>
      <c r="AG113" s="9"/>
      <c r="AH113" s="83"/>
      <c r="AI113" s="83"/>
      <c r="AJ113" s="83"/>
      <c r="AK113" s="83"/>
      <c r="AL113" s="9"/>
      <c r="AM113" s="9"/>
      <c r="AN113" s="9"/>
      <c r="AO113" s="83"/>
      <c r="AP113" s="83"/>
      <c r="AQ113" s="9"/>
      <c r="AR113" s="26"/>
      <c r="AS113" s="10"/>
    </row>
    <row r="114" spans="2:53" s="14" customFormat="1" ht="15" customHeight="1" thickBot="1">
      <c r="B114" s="27"/>
      <c r="C114" s="28"/>
      <c r="D114" s="29"/>
      <c r="E114" s="29"/>
      <c r="F114" s="29"/>
      <c r="G114" s="29"/>
      <c r="H114" s="29"/>
      <c r="I114" s="29"/>
      <c r="J114" s="29"/>
      <c r="K114" s="29"/>
      <c r="L114" s="29"/>
      <c r="M114" s="28"/>
      <c r="N114" s="28"/>
      <c r="O114" s="28"/>
      <c r="P114" s="30"/>
      <c r="Q114" s="30"/>
      <c r="R114" s="42"/>
      <c r="S114" s="42"/>
      <c r="T114" s="30"/>
      <c r="U114" s="30"/>
      <c r="V114" s="28"/>
      <c r="W114" s="30"/>
      <c r="X114" s="30"/>
      <c r="Y114" s="30"/>
      <c r="Z114" s="30"/>
      <c r="AA114" s="28"/>
      <c r="AB114" s="28"/>
      <c r="AC114" s="28"/>
      <c r="AD114" s="28"/>
      <c r="AE114" s="28"/>
      <c r="AF114" s="28"/>
      <c r="AG114" s="28"/>
      <c r="AH114" s="78"/>
      <c r="AI114" s="78"/>
      <c r="AJ114" s="78"/>
      <c r="AK114" s="78"/>
      <c r="AL114" s="28"/>
      <c r="AM114" s="28"/>
      <c r="AN114" s="28"/>
      <c r="AO114" s="78"/>
      <c r="AP114" s="78"/>
      <c r="AQ114" s="28"/>
      <c r="AR114" s="41"/>
      <c r="AS114" s="10"/>
      <c r="AV114" s="43">
        <f>Q113</f>
        <v>0</v>
      </c>
    </row>
    <row r="115" spans="2:53" s="4" customFormat="1" ht="15" customHeight="1">
      <c r="C115" s="5"/>
      <c r="D115" s="5"/>
      <c r="E115" s="5"/>
      <c r="F115" s="5"/>
      <c r="G115" s="5"/>
      <c r="H115" s="5"/>
      <c r="I115" s="5"/>
      <c r="J115" s="5"/>
      <c r="K115" s="5"/>
      <c r="N115" s="5"/>
      <c r="O115" s="5"/>
      <c r="P115" s="6"/>
      <c r="Q115" s="6"/>
      <c r="R115" s="5"/>
      <c r="S115" s="5"/>
      <c r="T115" s="6"/>
      <c r="U115" s="6"/>
      <c r="V115" s="5"/>
      <c r="W115" s="6"/>
      <c r="X115" s="6"/>
      <c r="Y115" s="6"/>
      <c r="Z115" s="6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</row>
    <row r="116" spans="2:53" s="4" customFormat="1" ht="15" customHeight="1">
      <c r="B116" s="71" t="s">
        <v>74</v>
      </c>
      <c r="C116" s="5"/>
      <c r="D116" s="5"/>
      <c r="E116" s="5"/>
      <c r="F116" s="5"/>
      <c r="G116" s="5"/>
      <c r="H116" s="5"/>
      <c r="I116" s="5"/>
      <c r="J116" s="5"/>
      <c r="K116" s="5"/>
      <c r="N116" s="5"/>
      <c r="O116" s="5"/>
      <c r="P116" s="6"/>
      <c r="Q116" s="6"/>
      <c r="R116" s="6"/>
      <c r="S116" s="5"/>
      <c r="T116" s="5"/>
      <c r="U116" s="5"/>
      <c r="V116" s="6"/>
      <c r="W116" s="6"/>
      <c r="X116" s="5"/>
      <c r="Y116" s="6"/>
      <c r="Z116" s="6"/>
      <c r="AA116" s="6"/>
      <c r="AB116" s="6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</row>
    <row r="117" spans="2:53" s="4" customFormat="1" ht="15" customHeight="1" thickBot="1">
      <c r="C117" s="5"/>
      <c r="D117" s="5"/>
      <c r="E117" s="5"/>
      <c r="F117" s="5"/>
      <c r="G117" s="5"/>
      <c r="H117" s="5"/>
      <c r="I117" s="5"/>
      <c r="J117" s="5"/>
      <c r="K117" s="5"/>
      <c r="N117" s="5"/>
      <c r="O117" s="5"/>
      <c r="P117" s="6"/>
      <c r="Q117" s="6"/>
      <c r="R117" s="6"/>
      <c r="S117" s="5"/>
      <c r="T117" s="5"/>
      <c r="U117" s="5"/>
      <c r="V117" s="6"/>
      <c r="W117" s="6"/>
      <c r="X117" s="5"/>
      <c r="Y117" s="6"/>
      <c r="Z117" s="6"/>
      <c r="AA117" s="6"/>
      <c r="AB117" s="6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</row>
    <row r="118" spans="2:53" s="4" customFormat="1" ht="15" customHeight="1">
      <c r="B118" s="12"/>
      <c r="C118" s="36"/>
      <c r="D118" s="49"/>
      <c r="E118" s="49"/>
      <c r="F118" s="49"/>
      <c r="G118" s="49"/>
      <c r="H118" s="49"/>
      <c r="I118" s="49"/>
      <c r="J118" s="63"/>
      <c r="K118" s="49"/>
      <c r="L118" s="49"/>
      <c r="M118" s="50"/>
      <c r="N118" s="50"/>
      <c r="O118" s="49"/>
      <c r="P118" s="49"/>
      <c r="Q118" s="49"/>
      <c r="R118" s="49"/>
      <c r="S118" s="49"/>
      <c r="T118" s="51"/>
      <c r="U118" s="51"/>
      <c r="V118" s="51"/>
      <c r="W118" s="49"/>
      <c r="X118" s="49"/>
      <c r="Y118" s="51"/>
      <c r="Z118" s="51"/>
      <c r="AA118" s="49"/>
      <c r="AB118" s="51"/>
      <c r="AC118" s="51"/>
      <c r="AD118" s="49"/>
      <c r="AE118" s="49"/>
      <c r="AF118" s="49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4"/>
      <c r="AS118" s="7"/>
      <c r="AT118" s="7"/>
      <c r="AU118" s="7"/>
      <c r="AV118" s="7"/>
      <c r="AW118" s="7"/>
      <c r="AX118" s="7"/>
    </row>
    <row r="119" spans="2:53" s="4" customFormat="1" ht="15" customHeight="1">
      <c r="B119" s="44"/>
      <c r="C119" s="163" t="s">
        <v>22</v>
      </c>
      <c r="D119" s="122" t="s">
        <v>15</v>
      </c>
      <c r="E119" s="122"/>
      <c r="F119" s="122"/>
      <c r="G119" s="122"/>
      <c r="H119" s="122"/>
      <c r="I119" s="122"/>
      <c r="J119" s="122" t="s">
        <v>16</v>
      </c>
      <c r="K119" s="122"/>
      <c r="L119" s="122"/>
      <c r="M119" s="122"/>
      <c r="N119" s="139" t="s">
        <v>34</v>
      </c>
      <c r="O119" s="139"/>
      <c r="P119" s="139"/>
      <c r="Q119" s="139" t="s">
        <v>17</v>
      </c>
      <c r="R119" s="139"/>
      <c r="S119" s="139"/>
      <c r="T119" s="121" t="s">
        <v>30</v>
      </c>
      <c r="U119" s="121"/>
      <c r="V119" s="121"/>
      <c r="W119" s="121"/>
      <c r="X119" s="121"/>
      <c r="Y119" s="121"/>
      <c r="Z119" s="121"/>
      <c r="AA119" s="121" t="s">
        <v>14</v>
      </c>
      <c r="AB119" s="121"/>
      <c r="AC119" s="121"/>
      <c r="AD119" s="121" t="s">
        <v>65</v>
      </c>
      <c r="AE119" s="121"/>
      <c r="AF119" s="121" t="s">
        <v>3</v>
      </c>
      <c r="AG119" s="121"/>
      <c r="AH119" s="181"/>
      <c r="AI119" s="139" t="s">
        <v>67</v>
      </c>
      <c r="AJ119" s="139"/>
      <c r="AK119" s="139"/>
      <c r="AL119" s="139"/>
      <c r="AM119" s="139"/>
      <c r="AN119" s="139"/>
      <c r="AO119" s="139"/>
      <c r="AP119" s="95"/>
      <c r="AQ119" s="95"/>
      <c r="AR119" s="16"/>
      <c r="AS119" s="19"/>
      <c r="AT119" s="19"/>
      <c r="AU119" s="19"/>
      <c r="AV119" s="19"/>
      <c r="AW119" s="19"/>
      <c r="AX119" s="19"/>
      <c r="AY119" s="7"/>
      <c r="AZ119" s="7"/>
      <c r="BA119" s="7"/>
    </row>
    <row r="120" spans="2:53" s="4" customFormat="1" ht="15" customHeight="1" thickBot="1">
      <c r="B120" s="44"/>
      <c r="C120" s="164"/>
      <c r="D120" s="122"/>
      <c r="E120" s="122"/>
      <c r="F120" s="122"/>
      <c r="G120" s="122"/>
      <c r="H120" s="122"/>
      <c r="I120" s="122"/>
      <c r="J120" s="122"/>
      <c r="K120" s="122"/>
      <c r="L120" s="122"/>
      <c r="M120" s="122"/>
      <c r="N120" s="139"/>
      <c r="O120" s="139"/>
      <c r="P120" s="139"/>
      <c r="Q120" s="139"/>
      <c r="R120" s="139"/>
      <c r="S120" s="139"/>
      <c r="T120" s="120" t="s">
        <v>11</v>
      </c>
      <c r="U120" s="120"/>
      <c r="V120" s="159"/>
      <c r="W120" s="114" t="s">
        <v>10</v>
      </c>
      <c r="X120" s="165" t="s">
        <v>13</v>
      </c>
      <c r="Y120" s="120"/>
      <c r="Z120" s="120"/>
      <c r="AA120" s="121"/>
      <c r="AB120" s="121"/>
      <c r="AC120" s="121"/>
      <c r="AD120" s="121"/>
      <c r="AE120" s="121"/>
      <c r="AF120" s="121"/>
      <c r="AG120" s="121"/>
      <c r="AH120" s="181"/>
      <c r="AI120" s="139"/>
      <c r="AJ120" s="139"/>
      <c r="AK120" s="139"/>
      <c r="AL120" s="139"/>
      <c r="AM120" s="139"/>
      <c r="AN120" s="139"/>
      <c r="AO120" s="139"/>
      <c r="AP120" s="95"/>
      <c r="AQ120" s="95"/>
      <c r="AR120" s="65"/>
      <c r="AS120" s="7"/>
      <c r="AT120" s="7"/>
      <c r="AU120" s="7"/>
      <c r="AV120" s="7"/>
      <c r="AW120" s="7"/>
      <c r="AX120" s="7"/>
    </row>
    <row r="121" spans="2:53" s="4" customFormat="1" ht="15.95" customHeight="1">
      <c r="B121" s="44"/>
      <c r="C121" s="59">
        <v>1</v>
      </c>
      <c r="D121" s="140"/>
      <c r="E121" s="140"/>
      <c r="F121" s="140"/>
      <c r="G121" s="140"/>
      <c r="H121" s="140"/>
      <c r="I121" s="140"/>
      <c r="J121" s="140"/>
      <c r="K121" s="140"/>
      <c r="L121" s="140"/>
      <c r="M121" s="140"/>
      <c r="N121" s="140"/>
      <c r="O121" s="140"/>
      <c r="P121" s="140"/>
      <c r="Q121" s="122" t="str">
        <f>IF(N121="P","1.5以下",IF(N121="S","1.5以下",""))</f>
        <v/>
      </c>
      <c r="R121" s="122"/>
      <c r="S121" s="122"/>
      <c r="T121" s="158"/>
      <c r="U121" s="158"/>
      <c r="V121" s="161"/>
      <c r="W121" s="115" t="s">
        <v>10</v>
      </c>
      <c r="X121" s="157"/>
      <c r="Y121" s="158"/>
      <c r="Z121" s="158"/>
      <c r="AA121" s="160" t="str">
        <f>IF(T121="","",ROUNDDOWN(T121/1000*X121/1000,3))</f>
        <v/>
      </c>
      <c r="AB121" s="160"/>
      <c r="AC121" s="160"/>
      <c r="AD121" s="160" t="str">
        <f>IF(AA121="","",IF(AND(AA121&gt;=2.8),"大",IF(AND(AA121&lt;2.8,AA121&gt;=1.6),"中",IF(AND(AA121&lt;1.6,AA121&gt;=0.2),"小"))))</f>
        <v/>
      </c>
      <c r="AE121" s="160"/>
      <c r="AF121" s="120" t="str">
        <f>IF(AD121="","",IF(AND(Q121="1.5以下",AD121="大"),34000,IF(AND(Q121="1.5以下",AD121="中"),19000,IF(AND(Q121="1.5以下",AD121="小"),12000,))))</f>
        <v/>
      </c>
      <c r="AG121" s="120"/>
      <c r="AH121" s="159"/>
      <c r="AI121" s="134"/>
      <c r="AJ121" s="134"/>
      <c r="AK121" s="134"/>
      <c r="AL121" s="134"/>
      <c r="AM121" s="134"/>
      <c r="AN121" s="134"/>
      <c r="AO121" s="134"/>
      <c r="AP121" s="98"/>
      <c r="AQ121" s="98"/>
      <c r="AR121" s="65"/>
      <c r="AS121" s="7"/>
      <c r="AT121" s="7"/>
      <c r="AU121" s="86" t="e">
        <f t="shared" ref="AU121:AU135" si="21">Q121*AA121</f>
        <v>#VALUE!</v>
      </c>
    </row>
    <row r="122" spans="2:53" s="4" customFormat="1" ht="15.95" customHeight="1">
      <c r="B122" s="44"/>
      <c r="C122" s="60">
        <v>2</v>
      </c>
      <c r="D122" s="140"/>
      <c r="E122" s="140"/>
      <c r="F122" s="140"/>
      <c r="G122" s="140"/>
      <c r="H122" s="140"/>
      <c r="I122" s="140"/>
      <c r="J122" s="140"/>
      <c r="K122" s="140"/>
      <c r="L122" s="140"/>
      <c r="M122" s="140"/>
      <c r="N122" s="140"/>
      <c r="O122" s="140"/>
      <c r="P122" s="140"/>
      <c r="Q122" s="122" t="str">
        <f>IF(N122="P","1.5以下",IF(N122="S","1.5以下",""))</f>
        <v/>
      </c>
      <c r="R122" s="122"/>
      <c r="S122" s="122"/>
      <c r="T122" s="158"/>
      <c r="U122" s="158"/>
      <c r="V122" s="161"/>
      <c r="W122" s="114" t="s">
        <v>10</v>
      </c>
      <c r="X122" s="157"/>
      <c r="Y122" s="158"/>
      <c r="Z122" s="158"/>
      <c r="AA122" s="160" t="str">
        <f t="shared" ref="AA122:AA134" si="22">IF(T122="","",ROUNDDOWN(T122/1000*X122/1000,3))</f>
        <v/>
      </c>
      <c r="AB122" s="160"/>
      <c r="AC122" s="160"/>
      <c r="AD122" s="160" t="str">
        <f t="shared" ref="AD122:AD135" si="23">IF(AA122="","",IF(AND(AA122&gt;=2.8),"大",IF(AND(AA122&lt;2.8,AA122&gt;=1.6),"中",IF(AND(AA122&lt;1.6,AA122&gt;=0.2),"小"))))</f>
        <v/>
      </c>
      <c r="AE122" s="160"/>
      <c r="AF122" s="120" t="str">
        <f t="shared" ref="AF122:AF135" si="24">IF(AD122="","",IF(AND(Q122="1.5以下",AD122="大"),34000,IF(AND(Q122="1.5以下",AD122="中"),19000,IF(AND(Q122="1.5以下",AD122="小"),12000,))))</f>
        <v/>
      </c>
      <c r="AG122" s="120"/>
      <c r="AH122" s="159"/>
      <c r="AI122" s="134"/>
      <c r="AJ122" s="134"/>
      <c r="AK122" s="134"/>
      <c r="AL122" s="134"/>
      <c r="AM122" s="134"/>
      <c r="AN122" s="134"/>
      <c r="AO122" s="134"/>
      <c r="AP122" s="98"/>
      <c r="AQ122" s="98"/>
      <c r="AR122" s="65"/>
      <c r="AS122" s="7"/>
      <c r="AT122" s="7"/>
      <c r="AU122" s="87" t="e">
        <f t="shared" si="21"/>
        <v>#VALUE!</v>
      </c>
    </row>
    <row r="123" spans="2:53" s="4" customFormat="1" ht="15.95" customHeight="1">
      <c r="B123" s="44"/>
      <c r="C123" s="60">
        <v>3</v>
      </c>
      <c r="D123" s="140"/>
      <c r="E123" s="140"/>
      <c r="F123" s="140"/>
      <c r="G123" s="140"/>
      <c r="H123" s="140"/>
      <c r="I123" s="140"/>
      <c r="J123" s="140"/>
      <c r="K123" s="140"/>
      <c r="L123" s="140"/>
      <c r="M123" s="140"/>
      <c r="N123" s="140"/>
      <c r="O123" s="140"/>
      <c r="P123" s="140"/>
      <c r="Q123" s="122" t="str">
        <f t="shared" ref="Q123:Q135" si="25">IF(N123="P","1.5以下",IF(N123="S","1.5以下",""))</f>
        <v/>
      </c>
      <c r="R123" s="122"/>
      <c r="S123" s="122"/>
      <c r="T123" s="158"/>
      <c r="U123" s="158"/>
      <c r="V123" s="161"/>
      <c r="W123" s="114" t="s">
        <v>10</v>
      </c>
      <c r="X123" s="157"/>
      <c r="Y123" s="158"/>
      <c r="Z123" s="158"/>
      <c r="AA123" s="160" t="str">
        <f t="shared" si="22"/>
        <v/>
      </c>
      <c r="AB123" s="160"/>
      <c r="AC123" s="160"/>
      <c r="AD123" s="160" t="str">
        <f t="shared" si="23"/>
        <v/>
      </c>
      <c r="AE123" s="160"/>
      <c r="AF123" s="120" t="str">
        <f t="shared" si="24"/>
        <v/>
      </c>
      <c r="AG123" s="120"/>
      <c r="AH123" s="159"/>
      <c r="AI123" s="134"/>
      <c r="AJ123" s="134"/>
      <c r="AK123" s="134"/>
      <c r="AL123" s="134"/>
      <c r="AM123" s="134"/>
      <c r="AN123" s="134"/>
      <c r="AO123" s="134"/>
      <c r="AP123" s="98"/>
      <c r="AQ123" s="98"/>
      <c r="AR123" s="65"/>
      <c r="AS123" s="7"/>
      <c r="AT123" s="7"/>
      <c r="AU123" s="87" t="e">
        <f t="shared" si="21"/>
        <v>#VALUE!</v>
      </c>
    </row>
    <row r="124" spans="2:53" s="4" customFormat="1" ht="15.95" customHeight="1">
      <c r="B124" s="44"/>
      <c r="C124" s="60">
        <v>4</v>
      </c>
      <c r="D124" s="140"/>
      <c r="E124" s="140"/>
      <c r="F124" s="140"/>
      <c r="G124" s="140"/>
      <c r="H124" s="140"/>
      <c r="I124" s="140"/>
      <c r="J124" s="140"/>
      <c r="K124" s="140"/>
      <c r="L124" s="140"/>
      <c r="M124" s="140"/>
      <c r="N124" s="140"/>
      <c r="O124" s="140"/>
      <c r="P124" s="140"/>
      <c r="Q124" s="122" t="str">
        <f t="shared" si="25"/>
        <v/>
      </c>
      <c r="R124" s="122"/>
      <c r="S124" s="122"/>
      <c r="T124" s="158"/>
      <c r="U124" s="158"/>
      <c r="V124" s="161"/>
      <c r="W124" s="114" t="s">
        <v>10</v>
      </c>
      <c r="X124" s="157"/>
      <c r="Y124" s="158"/>
      <c r="Z124" s="158"/>
      <c r="AA124" s="160" t="str">
        <f t="shared" si="22"/>
        <v/>
      </c>
      <c r="AB124" s="160"/>
      <c r="AC124" s="160"/>
      <c r="AD124" s="160" t="str">
        <f t="shared" si="23"/>
        <v/>
      </c>
      <c r="AE124" s="160"/>
      <c r="AF124" s="120" t="str">
        <f t="shared" si="24"/>
        <v/>
      </c>
      <c r="AG124" s="120"/>
      <c r="AH124" s="159"/>
      <c r="AI124" s="134"/>
      <c r="AJ124" s="134"/>
      <c r="AK124" s="134"/>
      <c r="AL124" s="134"/>
      <c r="AM124" s="134"/>
      <c r="AN124" s="134"/>
      <c r="AO124" s="134"/>
      <c r="AP124" s="98"/>
      <c r="AQ124" s="98"/>
      <c r="AR124" s="65"/>
      <c r="AS124" s="7"/>
      <c r="AT124" s="7"/>
      <c r="AU124" s="87" t="e">
        <f t="shared" si="21"/>
        <v>#VALUE!</v>
      </c>
    </row>
    <row r="125" spans="2:53" s="4" customFormat="1" ht="15.95" customHeight="1">
      <c r="B125" s="44"/>
      <c r="C125" s="60">
        <v>5</v>
      </c>
      <c r="D125" s="140"/>
      <c r="E125" s="140"/>
      <c r="F125" s="140"/>
      <c r="G125" s="140"/>
      <c r="H125" s="140"/>
      <c r="I125" s="140"/>
      <c r="J125" s="140"/>
      <c r="K125" s="140"/>
      <c r="L125" s="140"/>
      <c r="M125" s="140"/>
      <c r="N125" s="140"/>
      <c r="O125" s="140"/>
      <c r="P125" s="140"/>
      <c r="Q125" s="122" t="str">
        <f t="shared" si="25"/>
        <v/>
      </c>
      <c r="R125" s="122"/>
      <c r="S125" s="122"/>
      <c r="T125" s="158"/>
      <c r="U125" s="158"/>
      <c r="V125" s="161"/>
      <c r="W125" s="114" t="s">
        <v>10</v>
      </c>
      <c r="X125" s="157"/>
      <c r="Y125" s="158"/>
      <c r="Z125" s="158"/>
      <c r="AA125" s="160" t="str">
        <f t="shared" si="22"/>
        <v/>
      </c>
      <c r="AB125" s="160"/>
      <c r="AC125" s="160"/>
      <c r="AD125" s="160" t="str">
        <f t="shared" si="23"/>
        <v/>
      </c>
      <c r="AE125" s="160"/>
      <c r="AF125" s="120" t="str">
        <f t="shared" si="24"/>
        <v/>
      </c>
      <c r="AG125" s="120"/>
      <c r="AH125" s="159"/>
      <c r="AI125" s="134"/>
      <c r="AJ125" s="134"/>
      <c r="AK125" s="134"/>
      <c r="AL125" s="134"/>
      <c r="AM125" s="134"/>
      <c r="AN125" s="134"/>
      <c r="AO125" s="134"/>
      <c r="AP125" s="98"/>
      <c r="AQ125" s="98"/>
      <c r="AR125" s="65"/>
      <c r="AS125" s="7"/>
      <c r="AT125" s="7"/>
      <c r="AU125" s="87" t="e">
        <f t="shared" si="21"/>
        <v>#VALUE!</v>
      </c>
    </row>
    <row r="126" spans="2:53" s="4" customFormat="1" ht="15.95" customHeight="1">
      <c r="B126" s="44"/>
      <c r="C126" s="60">
        <v>6</v>
      </c>
      <c r="D126" s="140"/>
      <c r="E126" s="140"/>
      <c r="F126" s="140"/>
      <c r="G126" s="140"/>
      <c r="H126" s="140"/>
      <c r="I126" s="140"/>
      <c r="J126" s="140"/>
      <c r="K126" s="140"/>
      <c r="L126" s="140"/>
      <c r="M126" s="140"/>
      <c r="N126" s="140"/>
      <c r="O126" s="140"/>
      <c r="P126" s="140"/>
      <c r="Q126" s="122" t="str">
        <f t="shared" si="25"/>
        <v/>
      </c>
      <c r="R126" s="122"/>
      <c r="S126" s="122"/>
      <c r="T126" s="158"/>
      <c r="U126" s="158"/>
      <c r="V126" s="161"/>
      <c r="W126" s="114" t="s">
        <v>10</v>
      </c>
      <c r="X126" s="157"/>
      <c r="Y126" s="158"/>
      <c r="Z126" s="158"/>
      <c r="AA126" s="160" t="str">
        <f t="shared" si="22"/>
        <v/>
      </c>
      <c r="AB126" s="160"/>
      <c r="AC126" s="160"/>
      <c r="AD126" s="160" t="str">
        <f t="shared" si="23"/>
        <v/>
      </c>
      <c r="AE126" s="160"/>
      <c r="AF126" s="120" t="str">
        <f t="shared" si="24"/>
        <v/>
      </c>
      <c r="AG126" s="120"/>
      <c r="AH126" s="159"/>
      <c r="AI126" s="134"/>
      <c r="AJ126" s="134"/>
      <c r="AK126" s="134"/>
      <c r="AL126" s="134"/>
      <c r="AM126" s="134"/>
      <c r="AN126" s="134"/>
      <c r="AO126" s="134"/>
      <c r="AP126" s="98"/>
      <c r="AQ126" s="98"/>
      <c r="AR126" s="65"/>
      <c r="AS126" s="7"/>
      <c r="AT126" s="7"/>
      <c r="AU126" s="87" t="e">
        <f t="shared" si="21"/>
        <v>#VALUE!</v>
      </c>
    </row>
    <row r="127" spans="2:53" s="4" customFormat="1" ht="15.95" customHeight="1">
      <c r="B127" s="44"/>
      <c r="C127" s="60">
        <v>7</v>
      </c>
      <c r="D127" s="140"/>
      <c r="E127" s="140"/>
      <c r="F127" s="140"/>
      <c r="G127" s="140"/>
      <c r="H127" s="140"/>
      <c r="I127" s="140"/>
      <c r="J127" s="140"/>
      <c r="K127" s="140"/>
      <c r="L127" s="140"/>
      <c r="M127" s="140"/>
      <c r="N127" s="140"/>
      <c r="O127" s="140"/>
      <c r="P127" s="140"/>
      <c r="Q127" s="122" t="str">
        <f t="shared" si="25"/>
        <v/>
      </c>
      <c r="R127" s="122"/>
      <c r="S127" s="122"/>
      <c r="T127" s="158"/>
      <c r="U127" s="158"/>
      <c r="V127" s="161"/>
      <c r="W127" s="114" t="s">
        <v>10</v>
      </c>
      <c r="X127" s="157"/>
      <c r="Y127" s="158"/>
      <c r="Z127" s="158"/>
      <c r="AA127" s="160" t="str">
        <f t="shared" si="22"/>
        <v/>
      </c>
      <c r="AB127" s="160"/>
      <c r="AC127" s="160"/>
      <c r="AD127" s="160" t="str">
        <f t="shared" si="23"/>
        <v/>
      </c>
      <c r="AE127" s="160"/>
      <c r="AF127" s="120" t="str">
        <f t="shared" si="24"/>
        <v/>
      </c>
      <c r="AG127" s="120"/>
      <c r="AH127" s="159"/>
      <c r="AI127" s="134"/>
      <c r="AJ127" s="134"/>
      <c r="AK127" s="134"/>
      <c r="AL127" s="134"/>
      <c r="AM127" s="134"/>
      <c r="AN127" s="134"/>
      <c r="AO127" s="134"/>
      <c r="AP127" s="98"/>
      <c r="AQ127" s="98"/>
      <c r="AR127" s="65"/>
      <c r="AS127" s="7"/>
      <c r="AT127" s="7"/>
      <c r="AU127" s="87" t="e">
        <f t="shared" si="21"/>
        <v>#VALUE!</v>
      </c>
    </row>
    <row r="128" spans="2:53" s="4" customFormat="1" ht="15.95" customHeight="1">
      <c r="B128" s="44"/>
      <c r="C128" s="60">
        <v>8</v>
      </c>
      <c r="D128" s="140"/>
      <c r="E128" s="140"/>
      <c r="F128" s="140"/>
      <c r="G128" s="140"/>
      <c r="H128" s="140"/>
      <c r="I128" s="140"/>
      <c r="J128" s="140"/>
      <c r="K128" s="140"/>
      <c r="L128" s="140"/>
      <c r="M128" s="140"/>
      <c r="N128" s="140"/>
      <c r="O128" s="140"/>
      <c r="P128" s="140"/>
      <c r="Q128" s="122" t="str">
        <f t="shared" si="25"/>
        <v/>
      </c>
      <c r="R128" s="122"/>
      <c r="S128" s="122"/>
      <c r="T128" s="158"/>
      <c r="U128" s="158"/>
      <c r="V128" s="161"/>
      <c r="W128" s="114" t="s">
        <v>10</v>
      </c>
      <c r="X128" s="157"/>
      <c r="Y128" s="158"/>
      <c r="Z128" s="158"/>
      <c r="AA128" s="160" t="str">
        <f t="shared" si="22"/>
        <v/>
      </c>
      <c r="AB128" s="160"/>
      <c r="AC128" s="160"/>
      <c r="AD128" s="160" t="str">
        <f t="shared" si="23"/>
        <v/>
      </c>
      <c r="AE128" s="160"/>
      <c r="AF128" s="120" t="str">
        <f t="shared" si="24"/>
        <v/>
      </c>
      <c r="AG128" s="120"/>
      <c r="AH128" s="159"/>
      <c r="AI128" s="134"/>
      <c r="AJ128" s="134"/>
      <c r="AK128" s="134"/>
      <c r="AL128" s="134"/>
      <c r="AM128" s="134"/>
      <c r="AN128" s="134"/>
      <c r="AO128" s="134"/>
      <c r="AP128" s="98"/>
      <c r="AQ128" s="98"/>
      <c r="AR128" s="65"/>
      <c r="AS128" s="7"/>
      <c r="AT128" s="7"/>
      <c r="AU128" s="87" t="e">
        <f t="shared" si="21"/>
        <v>#VALUE!</v>
      </c>
    </row>
    <row r="129" spans="2:47" s="4" customFormat="1" ht="15.95" customHeight="1">
      <c r="B129" s="44"/>
      <c r="C129" s="60">
        <v>9</v>
      </c>
      <c r="D129" s="140"/>
      <c r="E129" s="140"/>
      <c r="F129" s="140"/>
      <c r="G129" s="140"/>
      <c r="H129" s="140"/>
      <c r="I129" s="140"/>
      <c r="J129" s="140"/>
      <c r="K129" s="140"/>
      <c r="L129" s="140"/>
      <c r="M129" s="140"/>
      <c r="N129" s="140"/>
      <c r="O129" s="140"/>
      <c r="P129" s="140"/>
      <c r="Q129" s="122" t="str">
        <f t="shared" si="25"/>
        <v/>
      </c>
      <c r="R129" s="122"/>
      <c r="S129" s="122"/>
      <c r="T129" s="158"/>
      <c r="U129" s="158"/>
      <c r="V129" s="161"/>
      <c r="W129" s="114" t="s">
        <v>10</v>
      </c>
      <c r="X129" s="157"/>
      <c r="Y129" s="158"/>
      <c r="Z129" s="158"/>
      <c r="AA129" s="160" t="str">
        <f t="shared" si="22"/>
        <v/>
      </c>
      <c r="AB129" s="160"/>
      <c r="AC129" s="160"/>
      <c r="AD129" s="160" t="str">
        <f t="shared" si="23"/>
        <v/>
      </c>
      <c r="AE129" s="160"/>
      <c r="AF129" s="120" t="str">
        <f t="shared" si="24"/>
        <v/>
      </c>
      <c r="AG129" s="120"/>
      <c r="AH129" s="159"/>
      <c r="AI129" s="134"/>
      <c r="AJ129" s="134"/>
      <c r="AK129" s="134"/>
      <c r="AL129" s="134"/>
      <c r="AM129" s="134"/>
      <c r="AN129" s="134"/>
      <c r="AO129" s="134"/>
      <c r="AP129" s="98"/>
      <c r="AQ129" s="98"/>
      <c r="AR129" s="65"/>
      <c r="AS129" s="7"/>
      <c r="AT129" s="7"/>
      <c r="AU129" s="87" t="e">
        <f t="shared" si="21"/>
        <v>#VALUE!</v>
      </c>
    </row>
    <row r="130" spans="2:47" s="4" customFormat="1" ht="15.95" customHeight="1">
      <c r="B130" s="44"/>
      <c r="C130" s="60">
        <v>10</v>
      </c>
      <c r="D130" s="140"/>
      <c r="E130" s="140"/>
      <c r="F130" s="140"/>
      <c r="G130" s="140"/>
      <c r="H130" s="140"/>
      <c r="I130" s="140"/>
      <c r="J130" s="140"/>
      <c r="K130" s="140"/>
      <c r="L130" s="140"/>
      <c r="M130" s="140"/>
      <c r="N130" s="140"/>
      <c r="O130" s="140"/>
      <c r="P130" s="140"/>
      <c r="Q130" s="122" t="str">
        <f t="shared" si="25"/>
        <v/>
      </c>
      <c r="R130" s="122"/>
      <c r="S130" s="122"/>
      <c r="T130" s="158"/>
      <c r="U130" s="158"/>
      <c r="V130" s="161"/>
      <c r="W130" s="114" t="s">
        <v>10</v>
      </c>
      <c r="X130" s="157"/>
      <c r="Y130" s="158"/>
      <c r="Z130" s="158"/>
      <c r="AA130" s="160" t="str">
        <f t="shared" si="22"/>
        <v/>
      </c>
      <c r="AB130" s="160"/>
      <c r="AC130" s="160"/>
      <c r="AD130" s="160" t="str">
        <f t="shared" si="23"/>
        <v/>
      </c>
      <c r="AE130" s="160"/>
      <c r="AF130" s="120" t="str">
        <f t="shared" si="24"/>
        <v/>
      </c>
      <c r="AG130" s="120"/>
      <c r="AH130" s="159"/>
      <c r="AI130" s="134"/>
      <c r="AJ130" s="134"/>
      <c r="AK130" s="134"/>
      <c r="AL130" s="134"/>
      <c r="AM130" s="134"/>
      <c r="AN130" s="134"/>
      <c r="AO130" s="134"/>
      <c r="AP130" s="98"/>
      <c r="AQ130" s="98"/>
      <c r="AR130" s="65"/>
      <c r="AS130" s="7"/>
      <c r="AT130" s="7"/>
      <c r="AU130" s="87" t="e">
        <f t="shared" si="21"/>
        <v>#VALUE!</v>
      </c>
    </row>
    <row r="131" spans="2:47" s="4" customFormat="1" ht="15.95" customHeight="1">
      <c r="B131" s="44"/>
      <c r="C131" s="60">
        <v>11</v>
      </c>
      <c r="D131" s="140"/>
      <c r="E131" s="140"/>
      <c r="F131" s="140"/>
      <c r="G131" s="140"/>
      <c r="H131" s="140"/>
      <c r="I131" s="140"/>
      <c r="J131" s="140"/>
      <c r="K131" s="140"/>
      <c r="L131" s="140"/>
      <c r="M131" s="140"/>
      <c r="N131" s="140"/>
      <c r="O131" s="140"/>
      <c r="P131" s="140"/>
      <c r="Q131" s="122" t="str">
        <f t="shared" si="25"/>
        <v/>
      </c>
      <c r="R131" s="122"/>
      <c r="S131" s="122"/>
      <c r="T131" s="158"/>
      <c r="U131" s="158"/>
      <c r="V131" s="161"/>
      <c r="W131" s="114" t="s">
        <v>10</v>
      </c>
      <c r="X131" s="157"/>
      <c r="Y131" s="158"/>
      <c r="Z131" s="158"/>
      <c r="AA131" s="160" t="str">
        <f t="shared" si="22"/>
        <v/>
      </c>
      <c r="AB131" s="160"/>
      <c r="AC131" s="160"/>
      <c r="AD131" s="160" t="str">
        <f t="shared" si="23"/>
        <v/>
      </c>
      <c r="AE131" s="160"/>
      <c r="AF131" s="120" t="str">
        <f t="shared" si="24"/>
        <v/>
      </c>
      <c r="AG131" s="120"/>
      <c r="AH131" s="159"/>
      <c r="AI131" s="134"/>
      <c r="AJ131" s="134"/>
      <c r="AK131" s="134"/>
      <c r="AL131" s="134"/>
      <c r="AM131" s="134"/>
      <c r="AN131" s="134"/>
      <c r="AO131" s="134"/>
      <c r="AP131" s="98"/>
      <c r="AQ131" s="98"/>
      <c r="AR131" s="65"/>
      <c r="AS131" s="7"/>
      <c r="AT131" s="7"/>
      <c r="AU131" s="87" t="e">
        <f t="shared" si="21"/>
        <v>#VALUE!</v>
      </c>
    </row>
    <row r="132" spans="2:47" s="4" customFormat="1" ht="15.95" customHeight="1">
      <c r="B132" s="44"/>
      <c r="C132" s="60">
        <v>12</v>
      </c>
      <c r="D132" s="140"/>
      <c r="E132" s="140"/>
      <c r="F132" s="140"/>
      <c r="G132" s="140"/>
      <c r="H132" s="140"/>
      <c r="I132" s="140"/>
      <c r="J132" s="140"/>
      <c r="K132" s="140"/>
      <c r="L132" s="140"/>
      <c r="M132" s="140"/>
      <c r="N132" s="140"/>
      <c r="O132" s="140"/>
      <c r="P132" s="140"/>
      <c r="Q132" s="122" t="str">
        <f t="shared" si="25"/>
        <v/>
      </c>
      <c r="R132" s="122"/>
      <c r="S132" s="122"/>
      <c r="T132" s="158"/>
      <c r="U132" s="158"/>
      <c r="V132" s="161"/>
      <c r="W132" s="114" t="s">
        <v>10</v>
      </c>
      <c r="X132" s="157"/>
      <c r="Y132" s="158"/>
      <c r="Z132" s="158"/>
      <c r="AA132" s="160" t="str">
        <f t="shared" si="22"/>
        <v/>
      </c>
      <c r="AB132" s="160"/>
      <c r="AC132" s="160"/>
      <c r="AD132" s="160" t="str">
        <f t="shared" si="23"/>
        <v/>
      </c>
      <c r="AE132" s="160"/>
      <c r="AF132" s="120" t="str">
        <f t="shared" si="24"/>
        <v/>
      </c>
      <c r="AG132" s="120"/>
      <c r="AH132" s="159"/>
      <c r="AI132" s="134"/>
      <c r="AJ132" s="134"/>
      <c r="AK132" s="134"/>
      <c r="AL132" s="134"/>
      <c r="AM132" s="134"/>
      <c r="AN132" s="134"/>
      <c r="AO132" s="134"/>
      <c r="AP132" s="98"/>
      <c r="AQ132" s="98"/>
      <c r="AR132" s="65"/>
      <c r="AS132" s="7"/>
      <c r="AT132" s="7"/>
      <c r="AU132" s="87" t="e">
        <f t="shared" si="21"/>
        <v>#VALUE!</v>
      </c>
    </row>
    <row r="133" spans="2:47" s="4" customFormat="1" ht="15.95" customHeight="1">
      <c r="B133" s="44"/>
      <c r="C133" s="60">
        <v>13</v>
      </c>
      <c r="D133" s="140"/>
      <c r="E133" s="140"/>
      <c r="F133" s="140"/>
      <c r="G133" s="140"/>
      <c r="H133" s="140"/>
      <c r="I133" s="140"/>
      <c r="J133" s="140"/>
      <c r="K133" s="140"/>
      <c r="L133" s="140"/>
      <c r="M133" s="140"/>
      <c r="N133" s="140"/>
      <c r="O133" s="140"/>
      <c r="P133" s="140"/>
      <c r="Q133" s="122" t="str">
        <f t="shared" si="25"/>
        <v/>
      </c>
      <c r="R133" s="122"/>
      <c r="S133" s="122"/>
      <c r="T133" s="158"/>
      <c r="U133" s="158"/>
      <c r="V133" s="161"/>
      <c r="W133" s="114" t="s">
        <v>10</v>
      </c>
      <c r="X133" s="157"/>
      <c r="Y133" s="158"/>
      <c r="Z133" s="158"/>
      <c r="AA133" s="160" t="str">
        <f t="shared" si="22"/>
        <v/>
      </c>
      <c r="AB133" s="160"/>
      <c r="AC133" s="160"/>
      <c r="AD133" s="160" t="str">
        <f t="shared" si="23"/>
        <v/>
      </c>
      <c r="AE133" s="160"/>
      <c r="AF133" s="120" t="str">
        <f t="shared" si="24"/>
        <v/>
      </c>
      <c r="AG133" s="120"/>
      <c r="AH133" s="159"/>
      <c r="AI133" s="134"/>
      <c r="AJ133" s="134"/>
      <c r="AK133" s="134"/>
      <c r="AL133" s="134"/>
      <c r="AM133" s="134"/>
      <c r="AN133" s="134"/>
      <c r="AO133" s="134"/>
      <c r="AP133" s="98"/>
      <c r="AQ133" s="98"/>
      <c r="AR133" s="65"/>
      <c r="AS133" s="7"/>
      <c r="AT133" s="7"/>
      <c r="AU133" s="87" t="e">
        <f t="shared" si="21"/>
        <v>#VALUE!</v>
      </c>
    </row>
    <row r="134" spans="2:47" s="4" customFormat="1" ht="15.95" customHeight="1">
      <c r="B134" s="44"/>
      <c r="C134" s="60">
        <v>14</v>
      </c>
      <c r="D134" s="140"/>
      <c r="E134" s="140"/>
      <c r="F134" s="140"/>
      <c r="G134" s="140"/>
      <c r="H134" s="140"/>
      <c r="I134" s="140"/>
      <c r="J134" s="140"/>
      <c r="K134" s="140"/>
      <c r="L134" s="140"/>
      <c r="M134" s="140"/>
      <c r="N134" s="140"/>
      <c r="O134" s="140"/>
      <c r="P134" s="140"/>
      <c r="Q134" s="122" t="str">
        <f t="shared" si="25"/>
        <v/>
      </c>
      <c r="R134" s="122"/>
      <c r="S134" s="122"/>
      <c r="T134" s="158"/>
      <c r="U134" s="158"/>
      <c r="V134" s="161"/>
      <c r="W134" s="114" t="s">
        <v>10</v>
      </c>
      <c r="X134" s="157"/>
      <c r="Y134" s="158"/>
      <c r="Z134" s="158"/>
      <c r="AA134" s="160" t="str">
        <f t="shared" si="22"/>
        <v/>
      </c>
      <c r="AB134" s="160"/>
      <c r="AC134" s="160"/>
      <c r="AD134" s="160" t="str">
        <f t="shared" si="23"/>
        <v/>
      </c>
      <c r="AE134" s="160"/>
      <c r="AF134" s="120" t="str">
        <f t="shared" si="24"/>
        <v/>
      </c>
      <c r="AG134" s="120"/>
      <c r="AH134" s="159"/>
      <c r="AI134" s="134"/>
      <c r="AJ134" s="134"/>
      <c r="AK134" s="134"/>
      <c r="AL134" s="134"/>
      <c r="AM134" s="134"/>
      <c r="AN134" s="134"/>
      <c r="AO134" s="134"/>
      <c r="AP134" s="98"/>
      <c r="AQ134" s="98"/>
      <c r="AR134" s="65"/>
      <c r="AS134" s="7"/>
      <c r="AT134" s="7"/>
      <c r="AU134" s="87" t="e">
        <f t="shared" si="21"/>
        <v>#VALUE!</v>
      </c>
    </row>
    <row r="135" spans="2:47" s="4" customFormat="1" ht="15.95" customHeight="1">
      <c r="B135" s="44"/>
      <c r="C135" s="60">
        <v>15</v>
      </c>
      <c r="D135" s="140"/>
      <c r="E135" s="140"/>
      <c r="F135" s="140"/>
      <c r="G135" s="140"/>
      <c r="H135" s="140"/>
      <c r="I135" s="140"/>
      <c r="J135" s="140"/>
      <c r="K135" s="140"/>
      <c r="L135" s="140"/>
      <c r="M135" s="140"/>
      <c r="N135" s="140"/>
      <c r="O135" s="140"/>
      <c r="P135" s="140"/>
      <c r="Q135" s="122" t="str">
        <f t="shared" si="25"/>
        <v/>
      </c>
      <c r="R135" s="122"/>
      <c r="S135" s="122"/>
      <c r="T135" s="158"/>
      <c r="U135" s="158"/>
      <c r="V135" s="161"/>
      <c r="W135" s="114" t="s">
        <v>10</v>
      </c>
      <c r="X135" s="157"/>
      <c r="Y135" s="158"/>
      <c r="Z135" s="158"/>
      <c r="AA135" s="162" t="str">
        <f t="shared" ref="AA135" si="26">IF(T135="","",ROUNDDOWN(T135/1000*X135/1000,3))</f>
        <v/>
      </c>
      <c r="AB135" s="162"/>
      <c r="AC135" s="162"/>
      <c r="AD135" s="160" t="str">
        <f t="shared" si="23"/>
        <v/>
      </c>
      <c r="AE135" s="160"/>
      <c r="AF135" s="120" t="str">
        <f t="shared" si="24"/>
        <v/>
      </c>
      <c r="AG135" s="120"/>
      <c r="AH135" s="159"/>
      <c r="AI135" s="134"/>
      <c r="AJ135" s="134"/>
      <c r="AK135" s="134"/>
      <c r="AL135" s="134"/>
      <c r="AM135" s="134"/>
      <c r="AN135" s="134"/>
      <c r="AO135" s="134"/>
      <c r="AP135" s="98"/>
      <c r="AQ135" s="98"/>
      <c r="AR135" s="65"/>
      <c r="AS135" s="7"/>
      <c r="AT135" s="7"/>
      <c r="AU135" s="87" t="e">
        <f t="shared" si="21"/>
        <v>#VALUE!</v>
      </c>
    </row>
    <row r="136" spans="2:47" s="4" customFormat="1" ht="15.95" customHeight="1" thickBot="1">
      <c r="B136" s="44"/>
      <c r="C136" s="10"/>
      <c r="D136" s="10"/>
      <c r="E136" s="10"/>
      <c r="F136" s="10"/>
      <c r="G136" s="10"/>
      <c r="H136" s="10"/>
      <c r="I136" s="10"/>
      <c r="J136" s="83"/>
      <c r="K136" s="10"/>
      <c r="L136" s="10"/>
      <c r="M136" s="10"/>
      <c r="N136" s="54"/>
      <c r="O136" s="54"/>
      <c r="P136" s="54"/>
      <c r="Q136" s="11"/>
      <c r="R136" s="11"/>
      <c r="S136" s="11"/>
      <c r="T136" s="9"/>
      <c r="U136" s="9"/>
      <c r="V136" s="9"/>
      <c r="W136" s="11"/>
      <c r="X136" s="11"/>
      <c r="Y136" s="32"/>
      <c r="AA136" s="160">
        <f>SUM(AA121:AA135)</f>
        <v>0</v>
      </c>
      <c r="AB136" s="160"/>
      <c r="AC136" s="160"/>
      <c r="AE136" s="93" t="s">
        <v>42</v>
      </c>
      <c r="AF136" s="120">
        <f>SUM(AF121:AH135)</f>
        <v>0</v>
      </c>
      <c r="AG136" s="120"/>
      <c r="AH136" s="120"/>
      <c r="AI136" s="61"/>
      <c r="AJ136" s="61"/>
      <c r="AK136" s="61"/>
      <c r="AL136" s="61"/>
      <c r="AM136" s="11"/>
      <c r="AN136" s="11"/>
      <c r="AO136" s="9"/>
      <c r="AP136" s="83"/>
      <c r="AQ136" s="9"/>
      <c r="AR136" s="65"/>
      <c r="AS136" s="7"/>
      <c r="AT136" s="7"/>
      <c r="AU136" s="89" t="e">
        <f>SUM(AU121:AU135)</f>
        <v>#VALUE!</v>
      </c>
    </row>
    <row r="137" spans="2:47" s="4" customFormat="1" ht="15" customHeight="1">
      <c r="B137" s="44"/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9"/>
      <c r="N137" s="9"/>
      <c r="O137" s="9"/>
      <c r="P137" s="11"/>
      <c r="Q137" s="11"/>
      <c r="R137" s="11"/>
      <c r="S137" s="9"/>
      <c r="T137" s="9"/>
      <c r="U137" s="9"/>
      <c r="V137" s="11"/>
      <c r="W137" s="11"/>
      <c r="X137" s="9"/>
      <c r="Y137" s="9"/>
      <c r="Z137" s="11"/>
      <c r="AA137" s="11"/>
      <c r="AB137" s="11"/>
      <c r="AC137" s="11"/>
      <c r="AD137" s="11"/>
      <c r="AE137" s="11"/>
      <c r="AG137" s="11"/>
      <c r="AH137" s="11"/>
      <c r="AI137" s="11"/>
      <c r="AJ137" s="11"/>
      <c r="AK137" s="11"/>
      <c r="AL137" s="9"/>
      <c r="AM137" s="9"/>
      <c r="AN137" s="9"/>
      <c r="AO137" s="83"/>
      <c r="AP137" s="83"/>
      <c r="AQ137" s="9"/>
      <c r="AR137" s="65"/>
      <c r="AS137" s="7"/>
      <c r="AT137" s="7"/>
    </row>
    <row r="138" spans="2:47" s="4" customFormat="1" ht="15" customHeight="1">
      <c r="B138" s="44"/>
      <c r="C138" s="123" t="s">
        <v>57</v>
      </c>
      <c r="D138" s="123"/>
      <c r="E138" s="123"/>
      <c r="F138" s="123"/>
      <c r="G138" s="123"/>
      <c r="H138" s="123"/>
      <c r="I138" s="123"/>
      <c r="J138" s="123"/>
      <c r="K138" s="123"/>
      <c r="L138" s="123"/>
      <c r="M138" s="123"/>
      <c r="N138" s="123"/>
      <c r="O138" s="123"/>
      <c r="P138" s="123"/>
      <c r="Q138" s="120">
        <v>100000</v>
      </c>
      <c r="R138" s="120"/>
      <c r="S138" s="120"/>
      <c r="T138" s="66"/>
      <c r="U138" s="66"/>
      <c r="V138" s="66"/>
      <c r="W138" s="66"/>
      <c r="X138" s="67"/>
      <c r="Y138" s="67"/>
      <c r="AC138" s="67"/>
      <c r="AH138" s="66"/>
      <c r="AI138" s="66"/>
      <c r="AJ138" s="66"/>
      <c r="AK138" s="66"/>
      <c r="AL138" s="66"/>
      <c r="AM138" s="66"/>
      <c r="AN138" s="66"/>
      <c r="AO138" s="66"/>
      <c r="AP138" s="66"/>
      <c r="AQ138" s="66"/>
      <c r="AR138" s="84"/>
      <c r="AS138" s="66"/>
      <c r="AT138" s="7"/>
    </row>
    <row r="139" spans="2:47" s="4" customFormat="1" ht="15.95" customHeight="1">
      <c r="B139" s="44"/>
      <c r="C139" s="123" t="s">
        <v>52</v>
      </c>
      <c r="D139" s="123"/>
      <c r="E139" s="123"/>
      <c r="F139" s="123"/>
      <c r="G139" s="123"/>
      <c r="H139" s="123"/>
      <c r="I139" s="123"/>
      <c r="J139" s="123"/>
      <c r="K139" s="123"/>
      <c r="L139" s="123"/>
      <c r="M139" s="123"/>
      <c r="N139" s="123"/>
      <c r="O139" s="123"/>
      <c r="P139" s="123"/>
      <c r="Q139" s="120">
        <f>MIN(AF136,Q138)</f>
        <v>0</v>
      </c>
      <c r="R139" s="120"/>
      <c r="S139" s="120"/>
      <c r="T139" s="67"/>
      <c r="U139" s="62"/>
      <c r="V139" s="62"/>
      <c r="W139" s="62"/>
      <c r="X139" s="11"/>
      <c r="Y139" s="11"/>
      <c r="Z139" s="66"/>
      <c r="AD139" s="67"/>
      <c r="AE139" s="66"/>
      <c r="AF139" s="66"/>
      <c r="AG139" s="66"/>
      <c r="AH139" s="66"/>
      <c r="AI139" s="66"/>
      <c r="AJ139" s="66"/>
      <c r="AK139" s="66"/>
      <c r="AL139" s="66"/>
      <c r="AM139" s="66"/>
      <c r="AN139" s="66"/>
      <c r="AO139" s="66"/>
      <c r="AP139" s="66"/>
      <c r="AQ139" s="66"/>
      <c r="AR139" s="84"/>
      <c r="AS139" s="66"/>
      <c r="AT139" s="7"/>
    </row>
    <row r="140" spans="2:47" s="4" customFormat="1" ht="15" customHeight="1">
      <c r="B140" s="44"/>
      <c r="C140" s="66"/>
      <c r="D140" s="66"/>
      <c r="E140" s="66"/>
      <c r="F140" s="66"/>
      <c r="G140" s="66"/>
      <c r="H140" s="66"/>
      <c r="I140" s="66"/>
      <c r="J140" s="66"/>
      <c r="K140" s="66"/>
      <c r="L140" s="66"/>
      <c r="M140" s="66"/>
      <c r="N140" s="7"/>
      <c r="Q140" s="9"/>
      <c r="R140" s="9"/>
      <c r="S140" s="9"/>
      <c r="T140" s="67"/>
      <c r="U140" s="66"/>
      <c r="V140" s="66"/>
      <c r="W140" s="66"/>
      <c r="X140" s="11"/>
      <c r="Y140" s="11"/>
      <c r="Z140" s="66"/>
      <c r="AD140" s="67"/>
      <c r="AE140" s="5"/>
      <c r="AF140" s="5"/>
      <c r="AG140" s="5"/>
      <c r="AH140" s="5"/>
      <c r="AI140" s="5"/>
      <c r="AJ140" s="5"/>
      <c r="AK140" s="5"/>
      <c r="AL140" s="5"/>
      <c r="AM140" s="5"/>
      <c r="AN140" s="66"/>
      <c r="AO140" s="66"/>
      <c r="AP140" s="66"/>
      <c r="AQ140" s="66"/>
      <c r="AR140" s="84"/>
      <c r="AS140" s="66"/>
      <c r="AT140" s="7"/>
    </row>
    <row r="141" spans="2:47" s="4" customFormat="1" ht="15" customHeight="1">
      <c r="B141" s="44"/>
      <c r="C141" s="196" t="s">
        <v>59</v>
      </c>
      <c r="D141" s="197"/>
      <c r="E141" s="197"/>
      <c r="F141" s="197"/>
      <c r="G141" s="197"/>
      <c r="H141" s="197"/>
      <c r="I141" s="197"/>
      <c r="J141" s="197"/>
      <c r="K141" s="197"/>
      <c r="L141" s="197"/>
      <c r="M141" s="197"/>
      <c r="N141" s="197"/>
      <c r="O141" s="197"/>
      <c r="P141" s="198"/>
      <c r="Q141" s="144"/>
      <c r="R141" s="145"/>
      <c r="S141" s="146"/>
      <c r="T141" s="67"/>
      <c r="U141" s="66"/>
      <c r="V141" s="66"/>
      <c r="W141" s="66"/>
      <c r="X141" s="11"/>
      <c r="Y141" s="11"/>
      <c r="Z141" s="66"/>
      <c r="AD141" s="67"/>
      <c r="AE141" s="66"/>
      <c r="AF141" s="66"/>
      <c r="AG141" s="66"/>
      <c r="AH141" s="66"/>
      <c r="AI141" s="66"/>
      <c r="AJ141" s="66"/>
      <c r="AK141" s="66"/>
      <c r="AL141" s="66"/>
      <c r="AM141" s="66"/>
      <c r="AN141" s="66"/>
      <c r="AO141" s="66"/>
      <c r="AP141" s="66"/>
      <c r="AQ141" s="66"/>
      <c r="AR141" s="84"/>
      <c r="AS141" s="66"/>
      <c r="AT141" s="7"/>
    </row>
    <row r="142" spans="2:47" s="4" customFormat="1" ht="15" customHeight="1">
      <c r="B142" s="44"/>
      <c r="C142" s="83"/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Q142" s="11"/>
      <c r="R142" s="11"/>
      <c r="S142" s="11"/>
      <c r="T142" s="67"/>
      <c r="U142" s="66"/>
      <c r="V142" s="66"/>
      <c r="W142" s="66"/>
      <c r="X142" s="11"/>
      <c r="Y142" s="11"/>
      <c r="Z142" s="66"/>
      <c r="AD142" s="67"/>
      <c r="AE142" s="66"/>
      <c r="AF142" s="66"/>
      <c r="AG142" s="66"/>
      <c r="AH142" s="66"/>
      <c r="AI142" s="66"/>
      <c r="AJ142" s="66"/>
      <c r="AK142" s="66"/>
      <c r="AL142" s="66"/>
      <c r="AM142" s="66"/>
      <c r="AN142" s="66"/>
      <c r="AO142" s="66"/>
      <c r="AP142" s="66"/>
      <c r="AQ142" s="66"/>
      <c r="AR142" s="84"/>
      <c r="AS142" s="66"/>
      <c r="AT142" s="7"/>
    </row>
    <row r="143" spans="2:47" s="14" customFormat="1" ht="15.95" customHeight="1">
      <c r="B143" s="15"/>
      <c r="C143" s="123" t="s">
        <v>60</v>
      </c>
      <c r="D143" s="123"/>
      <c r="E143" s="123"/>
      <c r="F143" s="123"/>
      <c r="G143" s="123"/>
      <c r="H143" s="123"/>
      <c r="I143" s="123"/>
      <c r="J143" s="123"/>
      <c r="K143" s="123"/>
      <c r="L143" s="123"/>
      <c r="M143" s="123"/>
      <c r="N143" s="123"/>
      <c r="O143" s="123"/>
      <c r="P143" s="123"/>
      <c r="Q143" s="120">
        <f>MAX(Q141-Q144,0)</f>
        <v>0</v>
      </c>
      <c r="R143" s="120"/>
      <c r="S143" s="120"/>
      <c r="T143" s="11"/>
      <c r="U143" s="66"/>
      <c r="V143" s="66"/>
      <c r="W143" s="66"/>
      <c r="X143" s="11"/>
      <c r="Y143" s="11"/>
      <c r="Z143" s="9"/>
      <c r="AD143" s="11"/>
      <c r="AE143" s="9"/>
      <c r="AF143" s="9"/>
      <c r="AG143" s="9"/>
      <c r="AH143" s="83"/>
      <c r="AI143" s="83"/>
      <c r="AJ143" s="83"/>
      <c r="AK143" s="83"/>
      <c r="AL143" s="9"/>
      <c r="AM143" s="9"/>
      <c r="AN143" s="9"/>
      <c r="AO143" s="83"/>
      <c r="AP143" s="83"/>
      <c r="AQ143" s="9"/>
      <c r="AR143" s="20"/>
      <c r="AS143" s="9"/>
      <c r="AT143" s="10"/>
    </row>
    <row r="144" spans="2:47" s="14" customFormat="1" ht="15.95" customHeight="1">
      <c r="B144" s="15"/>
      <c r="C144" s="221" t="s">
        <v>61</v>
      </c>
      <c r="D144" s="222"/>
      <c r="E144" s="222"/>
      <c r="F144" s="222"/>
      <c r="G144" s="222"/>
      <c r="H144" s="222"/>
      <c r="I144" s="222"/>
      <c r="J144" s="222"/>
      <c r="K144" s="222"/>
      <c r="L144" s="222"/>
      <c r="M144" s="222"/>
      <c r="N144" s="222"/>
      <c r="O144" s="222"/>
      <c r="P144" s="223"/>
      <c r="Q144" s="147">
        <f>SUM(Q145:S147)</f>
        <v>0</v>
      </c>
      <c r="R144" s="147"/>
      <c r="S144" s="147"/>
      <c r="T144" s="11"/>
      <c r="U144" s="11"/>
      <c r="V144" s="11"/>
      <c r="W144" s="11"/>
      <c r="X144" s="11"/>
      <c r="Y144" s="11"/>
      <c r="Z144" s="9"/>
      <c r="AD144" s="11"/>
      <c r="AE144" s="9"/>
      <c r="AF144" s="9"/>
      <c r="AG144" s="9"/>
      <c r="AH144" s="83"/>
      <c r="AI144" s="83"/>
      <c r="AJ144" s="83"/>
      <c r="AK144" s="83"/>
      <c r="AL144" s="9"/>
      <c r="AM144" s="9"/>
      <c r="AN144" s="9"/>
      <c r="AO144" s="83"/>
      <c r="AP144" s="83"/>
      <c r="AQ144" s="9"/>
      <c r="AR144" s="20"/>
      <c r="AS144" s="9"/>
      <c r="AT144" s="10"/>
    </row>
    <row r="145" spans="2:48" s="14" customFormat="1" ht="15.95" customHeight="1">
      <c r="B145" s="15"/>
      <c r="C145" s="154" t="s">
        <v>21</v>
      </c>
      <c r="D145" s="154"/>
      <c r="E145" s="154"/>
      <c r="F145" s="155"/>
      <c r="G145" s="199" t="s">
        <v>26</v>
      </c>
      <c r="H145" s="200"/>
      <c r="I145" s="200"/>
      <c r="J145" s="200"/>
      <c r="K145" s="200"/>
      <c r="L145" s="200"/>
      <c r="M145" s="200"/>
      <c r="N145" s="200"/>
      <c r="O145" s="200"/>
      <c r="P145" s="201"/>
      <c r="Q145" s="148"/>
      <c r="R145" s="149"/>
      <c r="S145" s="150"/>
      <c r="T145" s="11"/>
      <c r="U145" s="11"/>
      <c r="V145" s="11"/>
      <c r="W145" s="11"/>
      <c r="X145" s="11"/>
      <c r="Y145" s="11"/>
      <c r="Z145" s="9"/>
      <c r="AD145" s="11"/>
      <c r="AE145" s="9"/>
      <c r="AF145" s="9"/>
      <c r="AG145" s="9"/>
      <c r="AH145" s="83"/>
      <c r="AI145" s="83"/>
      <c r="AJ145" s="83"/>
      <c r="AK145" s="83"/>
      <c r="AL145" s="9"/>
      <c r="AM145" s="9"/>
      <c r="AN145" s="9"/>
      <c r="AO145" s="83"/>
      <c r="AP145" s="83"/>
      <c r="AQ145" s="9"/>
      <c r="AR145" s="20"/>
      <c r="AS145" s="9"/>
      <c r="AT145" s="10"/>
    </row>
    <row r="146" spans="2:48" s="14" customFormat="1" ht="15.95" customHeight="1">
      <c r="B146" s="15"/>
      <c r="C146" s="122"/>
      <c r="D146" s="122"/>
      <c r="E146" s="122"/>
      <c r="F146" s="156"/>
      <c r="G146" s="205" t="s">
        <v>27</v>
      </c>
      <c r="H146" s="206"/>
      <c r="I146" s="206"/>
      <c r="J146" s="206"/>
      <c r="K146" s="206"/>
      <c r="L146" s="206"/>
      <c r="M146" s="206"/>
      <c r="N146" s="206"/>
      <c r="O146" s="206"/>
      <c r="P146" s="207"/>
      <c r="Q146" s="151"/>
      <c r="R146" s="152"/>
      <c r="S146" s="153"/>
      <c r="T146" s="11"/>
      <c r="U146" s="11"/>
      <c r="V146" s="11"/>
      <c r="W146" s="11"/>
      <c r="X146" s="11"/>
      <c r="Y146" s="11"/>
      <c r="Z146" s="9"/>
      <c r="AD146" s="11"/>
      <c r="AE146" s="9"/>
      <c r="AF146" s="9"/>
      <c r="AG146" s="9"/>
      <c r="AH146" s="83"/>
      <c r="AI146" s="83"/>
      <c r="AJ146" s="83"/>
      <c r="AK146" s="83"/>
      <c r="AL146" s="9"/>
      <c r="AM146" s="9"/>
      <c r="AN146" s="9"/>
      <c r="AO146" s="83"/>
      <c r="AP146" s="83"/>
      <c r="AQ146" s="9"/>
      <c r="AR146" s="20"/>
      <c r="AS146" s="9"/>
      <c r="AT146" s="10"/>
    </row>
    <row r="147" spans="2:48" s="14" customFormat="1" ht="15.95" customHeight="1">
      <c r="B147" s="15"/>
      <c r="C147" s="122"/>
      <c r="D147" s="122"/>
      <c r="E147" s="122"/>
      <c r="F147" s="156"/>
      <c r="G147" s="208" t="s">
        <v>28</v>
      </c>
      <c r="H147" s="209"/>
      <c r="I147" s="209"/>
      <c r="J147" s="209"/>
      <c r="K147" s="209"/>
      <c r="L147" s="209"/>
      <c r="M147" s="209"/>
      <c r="N147" s="209"/>
      <c r="O147" s="209"/>
      <c r="P147" s="210"/>
      <c r="Q147" s="141"/>
      <c r="R147" s="142"/>
      <c r="S147" s="143"/>
      <c r="T147" s="11"/>
      <c r="U147" s="11"/>
      <c r="V147" s="11"/>
      <c r="W147" s="11"/>
      <c r="X147" s="11"/>
      <c r="Y147" s="11"/>
      <c r="Z147" s="9"/>
      <c r="AD147" s="11"/>
      <c r="AE147" s="9"/>
      <c r="AF147" s="9"/>
      <c r="AG147" s="9"/>
      <c r="AH147" s="83"/>
      <c r="AI147" s="83"/>
      <c r="AJ147" s="83"/>
      <c r="AK147" s="83"/>
      <c r="AL147" s="9"/>
      <c r="AM147" s="9"/>
      <c r="AN147" s="9"/>
      <c r="AO147" s="83"/>
      <c r="AP147" s="83"/>
      <c r="AQ147" s="9"/>
      <c r="AR147" s="20"/>
      <c r="AS147" s="9"/>
      <c r="AT147" s="10"/>
    </row>
    <row r="148" spans="2:48" s="4" customFormat="1" ht="15" customHeight="1">
      <c r="B148" s="44"/>
      <c r="C148" s="83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Q148" s="11"/>
      <c r="R148" s="11"/>
      <c r="S148" s="11"/>
      <c r="T148" s="67"/>
      <c r="U148" s="66"/>
      <c r="V148" s="66"/>
      <c r="W148" s="66"/>
      <c r="X148" s="67"/>
      <c r="Y148" s="67"/>
      <c r="Z148" s="66"/>
      <c r="AD148" s="67"/>
      <c r="AE148" s="66"/>
      <c r="AF148" s="66"/>
      <c r="AG148" s="66"/>
      <c r="AH148" s="66"/>
      <c r="AI148" s="66"/>
      <c r="AJ148" s="66"/>
      <c r="AK148" s="66"/>
      <c r="AL148" s="66"/>
      <c r="AM148" s="66"/>
      <c r="AN148" s="66"/>
      <c r="AO148" s="66"/>
      <c r="AP148" s="66"/>
      <c r="AQ148" s="66"/>
      <c r="AR148" s="84"/>
      <c r="AS148" s="66"/>
      <c r="AT148" s="7"/>
    </row>
    <row r="149" spans="2:48" s="4" customFormat="1" ht="15.95" customHeight="1">
      <c r="B149" s="44"/>
      <c r="C149" s="211" t="s">
        <v>62</v>
      </c>
      <c r="D149" s="212"/>
      <c r="E149" s="212"/>
      <c r="F149" s="212"/>
      <c r="G149" s="212"/>
      <c r="H149" s="212"/>
      <c r="I149" s="212"/>
      <c r="J149" s="212"/>
      <c r="K149" s="212"/>
      <c r="L149" s="212"/>
      <c r="M149" s="212"/>
      <c r="N149" s="212"/>
      <c r="O149" s="212"/>
      <c r="P149" s="213"/>
      <c r="Q149" s="120">
        <f>ROUNDDOWN(MIN(Q139,Q143),-3)</f>
        <v>0</v>
      </c>
      <c r="R149" s="120"/>
      <c r="S149" s="120"/>
      <c r="T149" s="67"/>
      <c r="U149" s="66"/>
      <c r="V149" s="66"/>
      <c r="W149" s="66"/>
      <c r="X149" s="67"/>
      <c r="Y149" s="67"/>
      <c r="Z149" s="66"/>
      <c r="AD149" s="67"/>
      <c r="AE149" s="66"/>
      <c r="AF149" s="66"/>
      <c r="AG149" s="66"/>
      <c r="AH149" s="66"/>
      <c r="AI149" s="66"/>
      <c r="AJ149" s="66"/>
      <c r="AK149" s="66"/>
      <c r="AL149" s="66"/>
      <c r="AM149" s="66"/>
      <c r="AN149" s="66"/>
      <c r="AO149" s="66"/>
      <c r="AP149" s="66"/>
      <c r="AQ149" s="66"/>
      <c r="AR149" s="84"/>
      <c r="AS149" s="66"/>
      <c r="AT149" s="7"/>
      <c r="AV149" s="45">
        <f>Q149</f>
        <v>0</v>
      </c>
    </row>
    <row r="150" spans="2:48" s="4" customFormat="1" ht="15" customHeight="1" thickBot="1">
      <c r="B150" s="68"/>
      <c r="C150" s="42"/>
      <c r="D150" s="42"/>
      <c r="E150" s="42"/>
      <c r="F150" s="42"/>
      <c r="G150" s="42"/>
      <c r="H150" s="42"/>
      <c r="I150" s="42"/>
      <c r="J150" s="42"/>
      <c r="K150" s="42"/>
      <c r="L150" s="69"/>
      <c r="M150" s="28"/>
      <c r="N150" s="28"/>
      <c r="O150" s="28"/>
      <c r="P150" s="70"/>
      <c r="Q150" s="70"/>
      <c r="R150" s="70"/>
      <c r="S150" s="42"/>
      <c r="T150" s="42"/>
      <c r="U150" s="42"/>
      <c r="V150" s="70"/>
      <c r="W150" s="70"/>
      <c r="X150" s="42"/>
      <c r="Y150" s="42"/>
      <c r="Z150" s="70"/>
      <c r="AA150" s="96"/>
      <c r="AB150" s="96"/>
      <c r="AC150" s="96"/>
      <c r="AD150" s="42"/>
      <c r="AE150" s="42"/>
      <c r="AF150" s="42"/>
      <c r="AG150" s="42"/>
      <c r="AH150" s="81"/>
      <c r="AI150" s="81"/>
      <c r="AJ150" s="81"/>
      <c r="AK150" s="81"/>
      <c r="AL150" s="81"/>
      <c r="AM150" s="81"/>
      <c r="AN150" s="81"/>
      <c r="AO150" s="81"/>
      <c r="AP150" s="81"/>
      <c r="AQ150" s="81"/>
      <c r="AR150" s="85"/>
      <c r="AS150" s="7"/>
      <c r="AT150" s="7"/>
    </row>
    <row r="151" spans="2:48" s="4" customFormat="1" ht="15" customHeight="1">
      <c r="B151" s="7"/>
      <c r="C151" s="66"/>
      <c r="D151" s="66"/>
      <c r="E151" s="66"/>
      <c r="F151" s="66"/>
      <c r="G151" s="66"/>
      <c r="H151" s="66"/>
      <c r="I151" s="66"/>
      <c r="J151" s="66"/>
      <c r="K151" s="66"/>
      <c r="L151" s="7"/>
      <c r="M151" s="9"/>
      <c r="N151" s="9"/>
      <c r="O151" s="9"/>
      <c r="P151" s="67"/>
      <c r="Q151" s="67"/>
      <c r="R151" s="67"/>
      <c r="S151" s="66"/>
      <c r="T151" s="66"/>
      <c r="U151" s="66"/>
      <c r="V151" s="67"/>
      <c r="W151" s="67"/>
      <c r="X151" s="66"/>
      <c r="Y151" s="66"/>
      <c r="Z151" s="67"/>
      <c r="AA151" s="67"/>
      <c r="AB151" s="67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7"/>
      <c r="AS151" s="7"/>
      <c r="AT151" s="7"/>
    </row>
    <row r="152" spans="2:48" s="14" customFormat="1" ht="15" customHeight="1">
      <c r="B152" s="73" t="s">
        <v>85</v>
      </c>
      <c r="C152" s="34"/>
      <c r="D152" s="32"/>
      <c r="E152" s="32"/>
      <c r="F152" s="32"/>
      <c r="G152" s="32"/>
      <c r="H152" s="32"/>
      <c r="I152" s="32"/>
      <c r="J152" s="32"/>
      <c r="K152" s="32"/>
      <c r="N152" s="32"/>
      <c r="O152" s="32"/>
      <c r="P152" s="33"/>
      <c r="Q152" s="33"/>
      <c r="R152" s="32"/>
      <c r="S152" s="32"/>
      <c r="T152" s="33"/>
      <c r="U152" s="33"/>
      <c r="V152" s="32"/>
      <c r="W152" s="33"/>
      <c r="X152" s="33"/>
      <c r="Y152" s="33"/>
      <c r="Z152" s="33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2"/>
      <c r="AN152" s="32"/>
      <c r="AO152" s="32"/>
      <c r="AP152" s="32"/>
      <c r="AQ152" s="32"/>
      <c r="AR152" s="10"/>
      <c r="AS152" s="10"/>
    </row>
    <row r="153" spans="2:48" s="14" customFormat="1" ht="15" customHeight="1" thickBot="1">
      <c r="C153" s="34"/>
      <c r="D153" s="32"/>
      <c r="E153" s="32"/>
      <c r="F153" s="32"/>
      <c r="G153" s="32"/>
      <c r="H153" s="32"/>
      <c r="I153" s="32"/>
      <c r="J153" s="32"/>
      <c r="K153" s="32"/>
      <c r="N153" s="32"/>
      <c r="O153" s="32"/>
      <c r="P153" s="33"/>
      <c r="Q153" s="33"/>
      <c r="R153" s="32"/>
      <c r="S153" s="32"/>
      <c r="T153" s="33"/>
      <c r="U153" s="33"/>
      <c r="V153" s="32"/>
      <c r="W153" s="33"/>
      <c r="X153" s="33"/>
      <c r="Y153" s="33"/>
      <c r="Z153" s="33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2"/>
      <c r="AN153" s="32"/>
      <c r="AO153" s="32"/>
      <c r="AP153" s="32"/>
      <c r="AQ153" s="32"/>
      <c r="AR153" s="10"/>
      <c r="AS153" s="10"/>
    </row>
    <row r="154" spans="2:48" s="14" customFormat="1" ht="15" customHeight="1">
      <c r="B154" s="35"/>
      <c r="C154" s="36"/>
      <c r="D154" s="37"/>
      <c r="E154" s="37"/>
      <c r="F154" s="37"/>
      <c r="G154" s="37"/>
      <c r="H154" s="37"/>
      <c r="I154" s="37"/>
      <c r="J154" s="37"/>
      <c r="K154" s="37"/>
      <c r="L154" s="38"/>
      <c r="M154" s="37"/>
      <c r="N154" s="38"/>
      <c r="O154" s="37"/>
      <c r="P154" s="37"/>
      <c r="Q154" s="39"/>
      <c r="R154" s="39"/>
      <c r="S154" s="37"/>
      <c r="T154" s="37"/>
      <c r="U154" s="39"/>
      <c r="V154" s="39"/>
      <c r="W154" s="37"/>
      <c r="X154" s="39"/>
      <c r="Y154" s="39"/>
      <c r="Z154" s="39"/>
      <c r="AA154" s="39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  <c r="AL154" s="37"/>
      <c r="AM154" s="37"/>
      <c r="AN154" s="37"/>
      <c r="AO154" s="37"/>
      <c r="AP154" s="37"/>
      <c r="AQ154" s="37"/>
      <c r="AR154" s="40"/>
      <c r="AS154" s="10"/>
    </row>
    <row r="155" spans="2:48" s="14" customFormat="1" ht="30" customHeight="1">
      <c r="B155" s="15"/>
      <c r="C155" s="123" t="s">
        <v>77</v>
      </c>
      <c r="D155" s="123"/>
      <c r="E155" s="123"/>
      <c r="F155" s="123"/>
      <c r="G155" s="123"/>
      <c r="H155" s="123"/>
      <c r="I155" s="123"/>
      <c r="J155" s="123"/>
      <c r="K155" s="123"/>
      <c r="L155" s="123"/>
      <c r="M155" s="123"/>
      <c r="N155" s="123"/>
      <c r="O155" s="123"/>
      <c r="P155" s="123"/>
      <c r="Q155" s="134"/>
      <c r="R155" s="134"/>
      <c r="S155" s="134"/>
      <c r="T155" s="11"/>
      <c r="AL155" s="11"/>
      <c r="AM155" s="11"/>
      <c r="AN155" s="11"/>
      <c r="AO155" s="11"/>
      <c r="AP155" s="11"/>
      <c r="AQ155" s="11"/>
      <c r="AR155" s="26"/>
      <c r="AS155" s="10"/>
      <c r="AU155" s="22"/>
    </row>
    <row r="156" spans="2:48" s="14" customFormat="1" ht="30" customHeight="1">
      <c r="B156" s="15"/>
      <c r="C156" s="123" t="s">
        <v>78</v>
      </c>
      <c r="D156" s="123"/>
      <c r="E156" s="123"/>
      <c r="F156" s="123"/>
      <c r="G156" s="123"/>
      <c r="H156" s="123"/>
      <c r="I156" s="123"/>
      <c r="J156" s="123"/>
      <c r="K156" s="123"/>
      <c r="L156" s="123"/>
      <c r="M156" s="123"/>
      <c r="N156" s="123"/>
      <c r="O156" s="123"/>
      <c r="P156" s="123"/>
      <c r="Q156" s="134"/>
      <c r="R156" s="134"/>
      <c r="S156" s="134"/>
      <c r="T156" s="83"/>
      <c r="AL156" s="11"/>
      <c r="AM156" s="11"/>
      <c r="AN156" s="11"/>
      <c r="AO156" s="11"/>
      <c r="AP156" s="11"/>
      <c r="AQ156" s="11"/>
      <c r="AR156" s="26"/>
      <c r="AS156" s="10"/>
      <c r="AT156" s="14">
        <v>50000</v>
      </c>
      <c r="AU156" s="22">
        <f>ROUNDDOWN(Q157*1/3,0)</f>
        <v>0</v>
      </c>
    </row>
    <row r="157" spans="2:48" s="14" customFormat="1" ht="30" customHeight="1">
      <c r="B157" s="79"/>
      <c r="C157" s="123" t="s">
        <v>79</v>
      </c>
      <c r="D157" s="123"/>
      <c r="E157" s="123"/>
      <c r="F157" s="123"/>
      <c r="G157" s="123"/>
      <c r="H157" s="123"/>
      <c r="I157" s="123"/>
      <c r="J157" s="123"/>
      <c r="K157" s="123"/>
      <c r="L157" s="123"/>
      <c r="M157" s="123"/>
      <c r="N157" s="123"/>
      <c r="O157" s="123"/>
      <c r="P157" s="123"/>
      <c r="Q157" s="120">
        <f>MAX(Q155-Q156,0)</f>
        <v>0</v>
      </c>
      <c r="R157" s="120"/>
      <c r="S157" s="120"/>
      <c r="T157" s="83"/>
      <c r="U157" s="11"/>
      <c r="V157" s="11"/>
      <c r="AN157" s="11"/>
      <c r="AO157" s="11"/>
      <c r="AP157" s="11"/>
      <c r="AQ157" s="11"/>
      <c r="AR157" s="26"/>
      <c r="AS157" s="10"/>
      <c r="AU157" s="22"/>
    </row>
    <row r="158" spans="2:48" s="14" customFormat="1" ht="30" customHeight="1">
      <c r="B158" s="15"/>
      <c r="C158" s="113"/>
      <c r="D158" s="113"/>
      <c r="E158" s="113"/>
      <c r="F158" s="113"/>
      <c r="G158" s="113"/>
      <c r="H158" s="113"/>
      <c r="I158" s="113"/>
      <c r="J158" s="113"/>
      <c r="K158" s="113"/>
      <c r="L158" s="113"/>
      <c r="M158" s="113"/>
      <c r="N158" s="113"/>
      <c r="O158" s="113"/>
      <c r="P158" s="113"/>
      <c r="T158" s="83"/>
      <c r="U158" s="11"/>
      <c r="V158" s="11"/>
      <c r="AN158" s="11"/>
      <c r="AO158" s="11"/>
      <c r="AP158" s="11"/>
      <c r="AQ158" s="11"/>
      <c r="AR158" s="26"/>
      <c r="AS158" s="10"/>
      <c r="AU158" s="22"/>
    </row>
    <row r="159" spans="2:48" s="14" customFormat="1" ht="30" customHeight="1">
      <c r="B159" s="15"/>
      <c r="C159" s="123" t="s">
        <v>82</v>
      </c>
      <c r="D159" s="123"/>
      <c r="E159" s="123"/>
      <c r="F159" s="123"/>
      <c r="G159" s="123"/>
      <c r="H159" s="123"/>
      <c r="I159" s="123"/>
      <c r="J159" s="123"/>
      <c r="K159" s="123"/>
      <c r="L159" s="123"/>
      <c r="M159" s="123"/>
      <c r="N159" s="123"/>
      <c r="O159" s="123"/>
      <c r="P159" s="123"/>
      <c r="Q159" s="120">
        <f>AU156</f>
        <v>0</v>
      </c>
      <c r="R159" s="120"/>
      <c r="S159" s="120"/>
      <c r="T159" s="83"/>
      <c r="U159" s="11"/>
      <c r="V159" s="11"/>
      <c r="W159" s="56"/>
      <c r="AL159" s="11"/>
      <c r="AM159" s="11"/>
      <c r="AN159" s="11"/>
      <c r="AO159" s="11"/>
      <c r="AP159" s="11"/>
      <c r="AQ159" s="11"/>
      <c r="AR159" s="26"/>
      <c r="AS159" s="10"/>
      <c r="AU159" s="22"/>
    </row>
    <row r="160" spans="2:48" s="14" customFormat="1" ht="30" customHeight="1">
      <c r="B160" s="15"/>
      <c r="C160" s="123" t="s">
        <v>80</v>
      </c>
      <c r="D160" s="123"/>
      <c r="E160" s="123"/>
      <c r="F160" s="123"/>
      <c r="G160" s="123"/>
      <c r="H160" s="123"/>
      <c r="I160" s="123"/>
      <c r="J160" s="123"/>
      <c r="K160" s="123"/>
      <c r="L160" s="123"/>
      <c r="M160" s="123"/>
      <c r="N160" s="123"/>
      <c r="O160" s="123"/>
      <c r="P160" s="123"/>
      <c r="Q160" s="135">
        <v>50000</v>
      </c>
      <c r="R160" s="135"/>
      <c r="S160" s="135"/>
      <c r="T160" s="83"/>
      <c r="U160" s="11"/>
      <c r="V160" s="11"/>
      <c r="W160" s="56"/>
      <c r="AL160" s="11"/>
      <c r="AM160" s="11"/>
      <c r="AN160" s="11"/>
      <c r="AO160" s="11"/>
      <c r="AP160" s="11"/>
      <c r="AQ160" s="11"/>
      <c r="AR160" s="26"/>
      <c r="AS160" s="10"/>
      <c r="AU160" s="22"/>
    </row>
    <row r="161" spans="2:48" s="14" customFormat="1" ht="30" customHeight="1">
      <c r="B161" s="15"/>
      <c r="C161" s="133" t="s">
        <v>81</v>
      </c>
      <c r="D161" s="133"/>
      <c r="E161" s="133"/>
      <c r="F161" s="133"/>
      <c r="G161" s="133"/>
      <c r="H161" s="133"/>
      <c r="I161" s="133"/>
      <c r="J161" s="133"/>
      <c r="K161" s="133"/>
      <c r="L161" s="133"/>
      <c r="M161" s="133"/>
      <c r="N161" s="133"/>
      <c r="O161" s="133"/>
      <c r="P161" s="133"/>
      <c r="Q161" s="120">
        <f>ROUNDDOWN(MIN(Q159,Q160),-3)</f>
        <v>0</v>
      </c>
      <c r="R161" s="120"/>
      <c r="S161" s="120"/>
      <c r="T161" s="83"/>
      <c r="U161" s="11"/>
      <c r="V161" s="11"/>
      <c r="W161" s="56"/>
      <c r="AL161" s="11"/>
      <c r="AM161" s="11"/>
      <c r="AN161" s="11"/>
      <c r="AO161" s="11"/>
      <c r="AP161" s="11"/>
      <c r="AQ161" s="11"/>
      <c r="AR161" s="26"/>
      <c r="AS161" s="10"/>
      <c r="AU161" s="22"/>
      <c r="AV161" s="43">
        <f>Q161</f>
        <v>0</v>
      </c>
    </row>
    <row r="162" spans="2:48" s="14" customFormat="1" ht="15" customHeight="1">
      <c r="B162" s="15"/>
      <c r="T162" s="83"/>
      <c r="U162" s="11"/>
      <c r="V162" s="11"/>
      <c r="W162" s="56"/>
      <c r="AL162" s="11"/>
      <c r="AM162" s="11"/>
      <c r="AN162" s="11"/>
      <c r="AO162" s="11"/>
      <c r="AP162" s="11"/>
      <c r="AQ162" s="11"/>
      <c r="AR162" s="26"/>
      <c r="AS162" s="10"/>
      <c r="AU162" s="22"/>
    </row>
    <row r="163" spans="2:48" s="14" customFormat="1" ht="15" customHeight="1" thickBot="1">
      <c r="B163" s="80"/>
      <c r="C163" s="78"/>
      <c r="D163" s="78"/>
      <c r="E163" s="78"/>
      <c r="F163" s="78"/>
      <c r="G163" s="78"/>
      <c r="H163" s="78"/>
      <c r="I163" s="78"/>
      <c r="J163" s="78"/>
      <c r="K163" s="78"/>
      <c r="L163" s="78"/>
      <c r="M163" s="77"/>
      <c r="N163" s="78"/>
      <c r="O163" s="78"/>
      <c r="P163" s="90"/>
      <c r="Q163" s="90"/>
      <c r="R163" s="77"/>
      <c r="S163" s="77"/>
      <c r="T163" s="78"/>
      <c r="U163" s="77"/>
      <c r="V163" s="77"/>
      <c r="W163" s="91"/>
      <c r="X163" s="76"/>
      <c r="Y163" s="76"/>
      <c r="Z163" s="76"/>
      <c r="AA163" s="76"/>
      <c r="AB163" s="76"/>
      <c r="AC163" s="76"/>
      <c r="AD163" s="76"/>
      <c r="AE163" s="76"/>
      <c r="AF163" s="76"/>
      <c r="AG163" s="76"/>
      <c r="AH163" s="76"/>
      <c r="AI163" s="76"/>
      <c r="AJ163" s="76"/>
      <c r="AK163" s="76"/>
      <c r="AL163" s="77"/>
      <c r="AM163" s="77"/>
      <c r="AN163" s="77"/>
      <c r="AO163" s="77"/>
      <c r="AP163" s="77"/>
      <c r="AQ163" s="77"/>
      <c r="AR163" s="82"/>
      <c r="AS163" s="10"/>
      <c r="AU163" s="22"/>
    </row>
    <row r="164" spans="2:48" s="4" customFormat="1" ht="15" customHeight="1">
      <c r="B164" s="7"/>
      <c r="C164" s="66"/>
      <c r="D164" s="66"/>
      <c r="E164" s="66"/>
      <c r="F164" s="66"/>
      <c r="G164" s="66"/>
      <c r="H164" s="66"/>
      <c r="I164" s="66"/>
      <c r="J164" s="66"/>
      <c r="K164" s="66"/>
      <c r="L164" s="7"/>
      <c r="M164" s="9"/>
      <c r="N164" s="9"/>
      <c r="O164" s="9"/>
      <c r="P164" s="67"/>
      <c r="Q164" s="67"/>
      <c r="R164" s="67"/>
      <c r="S164" s="66"/>
      <c r="T164" s="66"/>
      <c r="U164" s="66"/>
      <c r="V164" s="67"/>
      <c r="W164" s="67"/>
      <c r="AL164" s="66"/>
      <c r="AM164" s="66"/>
      <c r="AN164" s="66"/>
      <c r="AO164" s="66"/>
      <c r="AP164" s="66"/>
      <c r="AQ164" s="66"/>
      <c r="AR164" s="7"/>
    </row>
    <row r="165" spans="2:48" s="4" customFormat="1" ht="15" customHeight="1">
      <c r="B165" s="72" t="s">
        <v>86</v>
      </c>
      <c r="C165" s="66"/>
      <c r="D165" s="66"/>
      <c r="E165" s="66"/>
      <c r="F165" s="66"/>
      <c r="G165" s="66"/>
      <c r="H165" s="66"/>
      <c r="I165" s="66"/>
      <c r="J165" s="66"/>
      <c r="K165" s="66"/>
      <c r="L165" s="7"/>
      <c r="M165" s="83"/>
      <c r="N165" s="83"/>
      <c r="O165" s="83"/>
      <c r="P165" s="67"/>
      <c r="Q165" s="67"/>
      <c r="R165" s="67"/>
      <c r="S165" s="66"/>
      <c r="T165" s="66"/>
      <c r="U165" s="66"/>
      <c r="V165" s="67"/>
      <c r="W165" s="67"/>
      <c r="X165" s="66"/>
      <c r="Y165" s="66"/>
      <c r="Z165" s="67"/>
      <c r="AA165" s="67"/>
      <c r="AB165" s="67"/>
      <c r="AC165" s="66"/>
      <c r="AD165" s="66"/>
      <c r="AE165" s="66"/>
      <c r="AF165" s="66"/>
      <c r="AG165" s="66"/>
      <c r="AH165" s="66"/>
      <c r="AI165" s="66"/>
      <c r="AJ165" s="66"/>
      <c r="AK165" s="66"/>
      <c r="AL165" s="66"/>
      <c r="AM165" s="66"/>
      <c r="AN165" s="66"/>
      <c r="AO165" s="66"/>
      <c r="AP165" s="66"/>
      <c r="AQ165" s="66"/>
      <c r="AR165" s="7"/>
      <c r="AS165" s="7"/>
      <c r="AT165" s="7"/>
    </row>
    <row r="166" spans="2:48" s="4" customFormat="1" ht="15" customHeight="1" thickBot="1">
      <c r="B166" s="72"/>
      <c r="C166" s="66"/>
      <c r="D166" s="66"/>
      <c r="E166" s="66"/>
      <c r="F166" s="66"/>
      <c r="G166" s="66"/>
      <c r="H166" s="66"/>
      <c r="I166" s="66"/>
      <c r="J166" s="66"/>
      <c r="K166" s="66"/>
      <c r="L166" s="7"/>
      <c r="M166" s="83"/>
      <c r="N166" s="83"/>
      <c r="O166" s="83"/>
      <c r="P166" s="67"/>
      <c r="Q166" s="67"/>
      <c r="R166" s="67"/>
      <c r="S166" s="66"/>
      <c r="T166" s="66"/>
      <c r="U166" s="66"/>
      <c r="V166" s="67"/>
      <c r="W166" s="67"/>
      <c r="X166" s="66"/>
      <c r="Y166" s="66"/>
      <c r="Z166" s="67"/>
      <c r="AA166" s="67"/>
      <c r="AB166" s="67"/>
      <c r="AC166" s="66"/>
      <c r="AD166" s="66"/>
      <c r="AE166" s="66"/>
      <c r="AF166" s="66"/>
      <c r="AG166" s="66"/>
      <c r="AH166" s="66"/>
      <c r="AI166" s="66"/>
      <c r="AJ166" s="66"/>
      <c r="AK166" s="66"/>
      <c r="AL166" s="66"/>
      <c r="AM166" s="66"/>
      <c r="AN166" s="66"/>
      <c r="AO166" s="66"/>
      <c r="AP166" s="66"/>
      <c r="AQ166" s="66"/>
      <c r="AR166" s="7"/>
      <c r="AS166" s="7"/>
      <c r="AT166" s="7"/>
    </row>
    <row r="167" spans="2:48" s="4" customFormat="1" ht="15" customHeight="1" thickBot="1">
      <c r="B167" s="99"/>
      <c r="C167" s="100"/>
      <c r="D167" s="100"/>
      <c r="E167" s="100"/>
      <c r="F167" s="100"/>
      <c r="G167" s="100"/>
      <c r="H167" s="100"/>
      <c r="I167" s="100"/>
      <c r="J167" s="100"/>
      <c r="K167" s="100"/>
      <c r="L167" s="101"/>
      <c r="M167" s="101"/>
      <c r="N167" s="100"/>
      <c r="O167" s="100"/>
      <c r="P167" s="102"/>
      <c r="Q167" s="102"/>
      <c r="R167" s="100"/>
      <c r="S167" s="100"/>
      <c r="T167" s="102"/>
      <c r="U167" s="102"/>
      <c r="V167" s="100"/>
      <c r="W167" s="102"/>
      <c r="X167" s="102"/>
      <c r="Y167" s="102"/>
      <c r="Z167" s="102"/>
      <c r="AA167" s="100"/>
      <c r="AB167" s="100"/>
      <c r="AC167" s="100"/>
      <c r="AD167" s="100"/>
      <c r="AE167" s="100"/>
      <c r="AF167" s="100"/>
      <c r="AG167" s="100"/>
      <c r="AH167" s="100"/>
      <c r="AI167" s="100"/>
      <c r="AJ167" s="100"/>
      <c r="AK167" s="100"/>
      <c r="AL167" s="100"/>
      <c r="AM167" s="100"/>
      <c r="AN167" s="100"/>
      <c r="AO167" s="100"/>
      <c r="AP167" s="100"/>
      <c r="AQ167" s="100"/>
      <c r="AR167" s="103"/>
      <c r="AS167" s="7"/>
      <c r="AT167" s="7"/>
    </row>
    <row r="168" spans="2:48" s="4" customFormat="1" ht="30" customHeight="1" thickBot="1">
      <c r="B168" s="104"/>
      <c r="C168" s="124" t="s">
        <v>84</v>
      </c>
      <c r="D168" s="125"/>
      <c r="E168" s="125"/>
      <c r="F168" s="125"/>
      <c r="G168" s="125"/>
      <c r="H168" s="125"/>
      <c r="I168" s="125"/>
      <c r="J168" s="125"/>
      <c r="K168" s="125"/>
      <c r="L168" s="125"/>
      <c r="M168" s="125"/>
      <c r="N168" s="125"/>
      <c r="O168" s="125"/>
      <c r="P168" s="126"/>
      <c r="Q168" s="136">
        <f>SUM(Q37+R71+Q99+Q143+Q157)</f>
        <v>0</v>
      </c>
      <c r="R168" s="137"/>
      <c r="S168" s="138"/>
      <c r="T168" s="106"/>
      <c r="U168" s="106"/>
      <c r="V168" s="105"/>
      <c r="W168" s="106"/>
      <c r="X168" s="106"/>
      <c r="Y168" s="106"/>
      <c r="Z168" s="106"/>
      <c r="AA168" s="105"/>
      <c r="AB168" s="105"/>
      <c r="AC168" s="105"/>
      <c r="AD168" s="105"/>
      <c r="AE168" s="105"/>
      <c r="AF168" s="105"/>
      <c r="AG168" s="105"/>
      <c r="AH168" s="105"/>
      <c r="AI168" s="105"/>
      <c r="AJ168" s="105"/>
      <c r="AK168" s="105"/>
      <c r="AL168" s="105"/>
      <c r="AM168" s="105"/>
      <c r="AN168" s="105"/>
      <c r="AO168" s="105"/>
      <c r="AP168" s="105"/>
      <c r="AQ168" s="105"/>
      <c r="AR168" s="107"/>
      <c r="AS168" s="7"/>
      <c r="AT168" s="7"/>
    </row>
    <row r="169" spans="2:48" s="4" customFormat="1" ht="15" customHeight="1" thickBot="1">
      <c r="B169" s="104"/>
      <c r="C169" s="2"/>
      <c r="D169" s="2"/>
      <c r="E169" s="2"/>
      <c r="F169" s="2"/>
      <c r="G169" s="2"/>
      <c r="H169" s="2"/>
      <c r="I169" s="2"/>
      <c r="J169" s="2"/>
      <c r="K169" s="2"/>
      <c r="L169" s="1"/>
      <c r="M169" s="1"/>
      <c r="N169" s="2"/>
      <c r="O169" s="2"/>
      <c r="P169" s="3"/>
      <c r="Q169" s="3"/>
      <c r="R169" s="2"/>
      <c r="S169" s="2"/>
      <c r="T169" s="106"/>
      <c r="U169" s="106"/>
      <c r="V169" s="105"/>
      <c r="W169" s="106"/>
      <c r="X169" s="106"/>
      <c r="Y169" s="106"/>
      <c r="Z169" s="106"/>
      <c r="AA169" s="105"/>
      <c r="AB169" s="105"/>
      <c r="AC169" s="105"/>
      <c r="AD169" s="105"/>
      <c r="AE169" s="105"/>
      <c r="AF169" s="105"/>
      <c r="AG169" s="105"/>
      <c r="AH169" s="105"/>
      <c r="AI169" s="105"/>
      <c r="AJ169" s="105"/>
      <c r="AK169" s="105"/>
      <c r="AL169" s="105"/>
      <c r="AM169" s="105"/>
      <c r="AN169" s="105"/>
      <c r="AO169" s="105"/>
      <c r="AP169" s="105"/>
      <c r="AQ169" s="105"/>
      <c r="AR169" s="107"/>
      <c r="AS169" s="7"/>
      <c r="AT169" s="7"/>
    </row>
    <row r="170" spans="2:48" s="4" customFormat="1" ht="30" customHeight="1" thickBot="1">
      <c r="B170" s="104"/>
      <c r="C170" s="127" t="s">
        <v>83</v>
      </c>
      <c r="D170" s="128"/>
      <c r="E170" s="128"/>
      <c r="F170" s="128"/>
      <c r="G170" s="128"/>
      <c r="H170" s="128"/>
      <c r="I170" s="128"/>
      <c r="J170" s="128"/>
      <c r="K170" s="128"/>
      <c r="L170" s="128"/>
      <c r="M170" s="128"/>
      <c r="N170" s="128"/>
      <c r="O170" s="128"/>
      <c r="P170" s="129"/>
      <c r="Q170" s="130">
        <f>SUMIF((AV:AV),"&gt;0")</f>
        <v>0</v>
      </c>
      <c r="R170" s="131"/>
      <c r="S170" s="132"/>
      <c r="T170" s="106"/>
      <c r="U170" s="106"/>
      <c r="V170" s="105"/>
      <c r="W170" s="106"/>
      <c r="X170" s="106"/>
      <c r="Y170" s="106"/>
      <c r="Z170" s="106"/>
      <c r="AA170" s="105"/>
      <c r="AB170" s="105"/>
      <c r="AC170" s="105"/>
      <c r="AD170" s="105"/>
      <c r="AE170" s="105"/>
      <c r="AF170" s="105"/>
      <c r="AG170" s="105"/>
      <c r="AH170" s="105"/>
      <c r="AI170" s="105"/>
      <c r="AJ170" s="105"/>
      <c r="AK170" s="105"/>
      <c r="AL170" s="105"/>
      <c r="AM170" s="105"/>
      <c r="AN170" s="105"/>
      <c r="AO170" s="105"/>
      <c r="AP170" s="105"/>
      <c r="AQ170" s="105"/>
      <c r="AR170" s="107"/>
      <c r="AS170" s="7"/>
      <c r="AT170" s="7"/>
    </row>
    <row r="171" spans="2:48" s="4" customFormat="1" ht="15" customHeight="1" thickBot="1">
      <c r="B171" s="108"/>
      <c r="C171" s="109"/>
      <c r="D171" s="109"/>
      <c r="E171" s="109"/>
      <c r="F171" s="109"/>
      <c r="G171" s="109"/>
      <c r="H171" s="109"/>
      <c r="I171" s="109"/>
      <c r="J171" s="109"/>
      <c r="K171" s="109"/>
      <c r="L171" s="110"/>
      <c r="M171" s="110"/>
      <c r="N171" s="109"/>
      <c r="O171" s="109"/>
      <c r="P171" s="111"/>
      <c r="Q171" s="111"/>
      <c r="R171" s="109"/>
      <c r="S171" s="109"/>
      <c r="T171" s="111"/>
      <c r="U171" s="111"/>
      <c r="V171" s="109"/>
      <c r="W171" s="111"/>
      <c r="X171" s="111"/>
      <c r="Y171" s="111"/>
      <c r="Z171" s="111"/>
      <c r="AA171" s="109"/>
      <c r="AB171" s="109"/>
      <c r="AC171" s="109"/>
      <c r="AD171" s="109"/>
      <c r="AE171" s="109"/>
      <c r="AF171" s="109"/>
      <c r="AG171" s="109"/>
      <c r="AH171" s="109"/>
      <c r="AI171" s="109"/>
      <c r="AJ171" s="109"/>
      <c r="AK171" s="109"/>
      <c r="AL171" s="109"/>
      <c r="AM171" s="109"/>
      <c r="AN171" s="109"/>
      <c r="AO171" s="109"/>
      <c r="AP171" s="109"/>
      <c r="AQ171" s="109"/>
      <c r="AR171" s="112"/>
      <c r="AS171" s="7"/>
      <c r="AT171" s="7"/>
    </row>
    <row r="172" spans="2:48" s="4" customFormat="1" ht="15" customHeight="1">
      <c r="B172" s="72"/>
      <c r="C172" s="66"/>
      <c r="D172" s="66"/>
      <c r="E172" s="66"/>
      <c r="F172" s="66"/>
      <c r="G172" s="66"/>
      <c r="H172" s="66"/>
      <c r="I172" s="66"/>
      <c r="J172" s="66"/>
      <c r="K172" s="66"/>
      <c r="L172" s="7"/>
      <c r="M172" s="83"/>
      <c r="N172" s="83"/>
      <c r="O172" s="83"/>
      <c r="P172" s="67"/>
      <c r="Q172" s="67"/>
      <c r="R172" s="67"/>
      <c r="S172" s="66"/>
      <c r="T172" s="66"/>
      <c r="U172" s="66"/>
      <c r="V172" s="67"/>
      <c r="W172" s="67"/>
      <c r="X172" s="66"/>
      <c r="Y172" s="66"/>
      <c r="Z172" s="67"/>
      <c r="AA172" s="67"/>
      <c r="AB172" s="67"/>
      <c r="AC172" s="66"/>
      <c r="AD172" s="66"/>
      <c r="AE172" s="66"/>
      <c r="AF172" s="66"/>
      <c r="AG172" s="66"/>
      <c r="AH172" s="66"/>
      <c r="AI172" s="66"/>
      <c r="AJ172" s="66"/>
      <c r="AK172" s="66"/>
      <c r="AL172" s="66"/>
      <c r="AM172" s="66"/>
      <c r="AN172" s="66"/>
      <c r="AO172" s="66"/>
      <c r="AP172" s="66"/>
      <c r="AQ172" s="66"/>
      <c r="AR172" s="7"/>
      <c r="AS172" s="7"/>
      <c r="AT172" s="7"/>
    </row>
    <row r="173" spans="2:48" ht="15" customHeight="1">
      <c r="C173" s="1"/>
      <c r="D173" s="1"/>
      <c r="E173" s="1"/>
      <c r="F173" s="1"/>
      <c r="G173" s="1"/>
      <c r="H173" s="1"/>
      <c r="I173" s="1"/>
      <c r="J173" s="1"/>
      <c r="K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</row>
    <row r="174" spans="2:48" ht="15" customHeight="1">
      <c r="C174" s="1"/>
      <c r="D174" s="1"/>
      <c r="E174" s="1"/>
      <c r="F174" s="1"/>
      <c r="G174" s="1"/>
      <c r="H174" s="1"/>
      <c r="I174" s="1"/>
      <c r="J174" s="1"/>
      <c r="K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</row>
    <row r="175" spans="2:48" ht="15" customHeight="1">
      <c r="C175" s="1"/>
      <c r="D175" s="1"/>
      <c r="E175" s="1"/>
      <c r="F175" s="1"/>
      <c r="G175" s="1"/>
      <c r="H175" s="1"/>
      <c r="I175" s="1"/>
      <c r="J175" s="1"/>
      <c r="K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</row>
    <row r="176" spans="2:48" ht="15" customHeight="1">
      <c r="C176" s="1"/>
      <c r="D176" s="1"/>
      <c r="E176" s="1"/>
      <c r="F176" s="1"/>
      <c r="G176" s="1"/>
      <c r="H176" s="1"/>
      <c r="I176" s="1"/>
      <c r="J176" s="1"/>
      <c r="K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</row>
    <row r="177" spans="3:43" ht="15" customHeight="1">
      <c r="C177" s="1"/>
      <c r="D177" s="1"/>
      <c r="E177" s="1"/>
      <c r="F177" s="1"/>
      <c r="G177" s="1"/>
      <c r="H177" s="1"/>
      <c r="I177" s="1"/>
      <c r="J177" s="1"/>
      <c r="K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</row>
    <row r="178" spans="3:43" ht="15" customHeight="1"/>
  </sheetData>
  <sheetProtection algorithmName="SHA-512" hashValue="jNvU2x0hptMlLLyf0UknW2uQOTHIoFdlgSn8wR71s+9DtHZUHulwIsTBJv79rtHxT+nm4MmiMNPfnvlfTlct7Q==" saltValue="AtH4r6wMuMj6tqimg3GW8g==" spinCount="100000" sheet="1" objects="1" scenarios="1"/>
  <mergeCells count="802">
    <mergeCell ref="D24:H24"/>
    <mergeCell ref="D25:H25"/>
    <mergeCell ref="D26:H26"/>
    <mergeCell ref="I24:Q24"/>
    <mergeCell ref="I25:Q25"/>
    <mergeCell ref="I26:Q26"/>
    <mergeCell ref="I27:Q27"/>
    <mergeCell ref="I28:Q28"/>
    <mergeCell ref="I29:Q29"/>
    <mergeCell ref="I30:Q30"/>
    <mergeCell ref="I31:Q31"/>
    <mergeCell ref="I32:Q32"/>
    <mergeCell ref="I11:Q11"/>
    <mergeCell ref="I12:Q12"/>
    <mergeCell ref="I13:Q13"/>
    <mergeCell ref="I14:Q14"/>
    <mergeCell ref="I15:Q15"/>
    <mergeCell ref="I16:Q16"/>
    <mergeCell ref="I17:Q17"/>
    <mergeCell ref="D22:H22"/>
    <mergeCell ref="D23:H23"/>
    <mergeCell ref="I22:Q22"/>
    <mergeCell ref="I23:Q23"/>
    <mergeCell ref="D9:H9"/>
    <mergeCell ref="D10:H10"/>
    <mergeCell ref="D11:H11"/>
    <mergeCell ref="D12:H12"/>
    <mergeCell ref="D13:H13"/>
    <mergeCell ref="D14:H14"/>
    <mergeCell ref="D15:H15"/>
    <mergeCell ref="D16:H16"/>
    <mergeCell ref="D17:H17"/>
    <mergeCell ref="J122:M122"/>
    <mergeCell ref="J123:M123"/>
    <mergeCell ref="J124:M124"/>
    <mergeCell ref="J125:M125"/>
    <mergeCell ref="J126:M126"/>
    <mergeCell ref="J127:M127"/>
    <mergeCell ref="J128:M128"/>
    <mergeCell ref="J129:M129"/>
    <mergeCell ref="J130:M130"/>
    <mergeCell ref="AH25:AI25"/>
    <mergeCell ref="AH94:AI94"/>
    <mergeCell ref="AH26:AI26"/>
    <mergeCell ref="AE93:AG93"/>
    <mergeCell ref="AE94:AG94"/>
    <mergeCell ref="D93:J93"/>
    <mergeCell ref="D92:J92"/>
    <mergeCell ref="K92:Q92"/>
    <mergeCell ref="R92:T92"/>
    <mergeCell ref="U92:V92"/>
    <mergeCell ref="D91:J91"/>
    <mergeCell ref="U90:V90"/>
    <mergeCell ref="Z90:AA90"/>
    <mergeCell ref="AC90:AD90"/>
    <mergeCell ref="D89:J89"/>
    <mergeCell ref="K89:Q89"/>
    <mergeCell ref="D43:P43"/>
    <mergeCell ref="D29:H29"/>
    <mergeCell ref="D30:H30"/>
    <mergeCell ref="D31:H31"/>
    <mergeCell ref="D32:H32"/>
    <mergeCell ref="D27:H27"/>
    <mergeCell ref="D28:H28"/>
    <mergeCell ref="AJ25:AL25"/>
    <mergeCell ref="AI127:AO127"/>
    <mergeCell ref="AI128:AO128"/>
    <mergeCell ref="AI129:AO129"/>
    <mergeCell ref="AI130:AO130"/>
    <mergeCell ref="Q101:S101"/>
    <mergeCell ref="AM51:AN51"/>
    <mergeCell ref="W67:Y67"/>
    <mergeCell ref="AJ84:AL84"/>
    <mergeCell ref="AM61:AN61"/>
    <mergeCell ref="AM59:AN59"/>
    <mergeCell ref="AM57:AN57"/>
    <mergeCell ref="AH67:AI67"/>
    <mergeCell ref="AM54:AN54"/>
    <mergeCell ref="AC94:AD94"/>
    <mergeCell ref="K91:Q91"/>
    <mergeCell ref="R91:T91"/>
    <mergeCell ref="U91:V91"/>
    <mergeCell ref="Z91:AA91"/>
    <mergeCell ref="AC91:AD91"/>
    <mergeCell ref="AH91:AI91"/>
    <mergeCell ref="F102:P102"/>
    <mergeCell ref="F103:P103"/>
    <mergeCell ref="W95:Y95"/>
    <mergeCell ref="AM62:AN62"/>
    <mergeCell ref="AH59:AI59"/>
    <mergeCell ref="AJ95:AL95"/>
    <mergeCell ref="AH90:AI90"/>
    <mergeCell ref="AJ90:AL90"/>
    <mergeCell ref="AH53:AI53"/>
    <mergeCell ref="AM53:AN53"/>
    <mergeCell ref="AM52:AN52"/>
    <mergeCell ref="AH52:AI52"/>
    <mergeCell ref="AJ87:AL87"/>
    <mergeCell ref="AJ91:AL91"/>
    <mergeCell ref="AH66:AI66"/>
    <mergeCell ref="AH60:AI60"/>
    <mergeCell ref="AM60:AN60"/>
    <mergeCell ref="AH58:AI58"/>
    <mergeCell ref="AM58:AN58"/>
    <mergeCell ref="AH57:AI57"/>
    <mergeCell ref="AH56:AI56"/>
    <mergeCell ref="AM56:AN56"/>
    <mergeCell ref="AH55:AI55"/>
    <mergeCell ref="AM55:AN55"/>
    <mergeCell ref="AM63:AN63"/>
    <mergeCell ref="AJ86:AL86"/>
    <mergeCell ref="AJ26:AL26"/>
    <mergeCell ref="AJ65:AL65"/>
    <mergeCell ref="AJ66:AL66"/>
    <mergeCell ref="AJ54:AL54"/>
    <mergeCell ref="AJ55:AL55"/>
    <mergeCell ref="AJ56:AL56"/>
    <mergeCell ref="AJ57:AL57"/>
    <mergeCell ref="AJ58:AL58"/>
    <mergeCell ref="AJ52:AL52"/>
    <mergeCell ref="AJ29:AL29"/>
    <mergeCell ref="AJ30:AL30"/>
    <mergeCell ref="AJ62:AL62"/>
    <mergeCell ref="AJ59:AL59"/>
    <mergeCell ref="AJ53:AL53"/>
    <mergeCell ref="AJ60:AL60"/>
    <mergeCell ref="AJ61:AL61"/>
    <mergeCell ref="AJ63:AL63"/>
    <mergeCell ref="AI134:AO134"/>
    <mergeCell ref="AI135:AO135"/>
    <mergeCell ref="K93:Q93"/>
    <mergeCell ref="R93:T93"/>
    <mergeCell ref="U93:V93"/>
    <mergeCell ref="Z93:AA93"/>
    <mergeCell ref="AC93:AD93"/>
    <mergeCell ref="AH93:AI93"/>
    <mergeCell ref="AJ93:AL93"/>
    <mergeCell ref="C105:P105"/>
    <mergeCell ref="Q122:S122"/>
    <mergeCell ref="D122:I122"/>
    <mergeCell ref="D123:I123"/>
    <mergeCell ref="D124:I124"/>
    <mergeCell ref="D125:I125"/>
    <mergeCell ref="D126:I126"/>
    <mergeCell ref="D127:I127"/>
    <mergeCell ref="X124:Z124"/>
    <mergeCell ref="X125:Z125"/>
    <mergeCell ref="AA123:AC123"/>
    <mergeCell ref="AA124:AC124"/>
    <mergeCell ref="AA125:AC125"/>
    <mergeCell ref="K94:Q94"/>
    <mergeCell ref="AI131:AO131"/>
    <mergeCell ref="T126:V126"/>
    <mergeCell ref="T127:V127"/>
    <mergeCell ref="AD130:AE130"/>
    <mergeCell ref="AA132:AC132"/>
    <mergeCell ref="AA133:AC133"/>
    <mergeCell ref="X130:Z130"/>
    <mergeCell ref="AF131:AH131"/>
    <mergeCell ref="AF132:AH132"/>
    <mergeCell ref="AF133:AH133"/>
    <mergeCell ref="X128:Z128"/>
    <mergeCell ref="X129:Z129"/>
    <mergeCell ref="X122:Z122"/>
    <mergeCell ref="X123:Z123"/>
    <mergeCell ref="Q105:S105"/>
    <mergeCell ref="Q111:S111"/>
    <mergeCell ref="R94:T94"/>
    <mergeCell ref="U94:V94"/>
    <mergeCell ref="Z94:AA94"/>
    <mergeCell ref="AE95:AG95"/>
    <mergeCell ref="T125:V125"/>
    <mergeCell ref="T122:V122"/>
    <mergeCell ref="T123:V123"/>
    <mergeCell ref="T124:V124"/>
    <mergeCell ref="Q102:S102"/>
    <mergeCell ref="Q103:S103"/>
    <mergeCell ref="Q97:S97"/>
    <mergeCell ref="Q99:S99"/>
    <mergeCell ref="Q100:S100"/>
    <mergeCell ref="AC66:AD66"/>
    <mergeCell ref="AE66:AG66"/>
    <mergeCell ref="W66:Y66"/>
    <mergeCell ref="AE67:AG67"/>
    <mergeCell ref="D65:J65"/>
    <mergeCell ref="K65:Q65"/>
    <mergeCell ref="R65:T65"/>
    <mergeCell ref="U65:V65"/>
    <mergeCell ref="AH65:AI65"/>
    <mergeCell ref="AC65:AD65"/>
    <mergeCell ref="AE65:AG65"/>
    <mergeCell ref="Z66:AA66"/>
    <mergeCell ref="Z65:AA65"/>
    <mergeCell ref="U66:V66"/>
    <mergeCell ref="D58:J58"/>
    <mergeCell ref="K58:Q58"/>
    <mergeCell ref="R58:T58"/>
    <mergeCell ref="U58:V58"/>
    <mergeCell ref="D56:J56"/>
    <mergeCell ref="K56:Q56"/>
    <mergeCell ref="R56:T56"/>
    <mergeCell ref="U56:V56"/>
    <mergeCell ref="AJ33:AL33"/>
    <mergeCell ref="AC51:AD51"/>
    <mergeCell ref="Z32:AA32"/>
    <mergeCell ref="R31:T31"/>
    <mergeCell ref="U31:V31"/>
    <mergeCell ref="D84:J84"/>
    <mergeCell ref="K84:Q84"/>
    <mergeCell ref="K85:Q85"/>
    <mergeCell ref="D85:J85"/>
    <mergeCell ref="R85:T85"/>
    <mergeCell ref="R83:T84"/>
    <mergeCell ref="U85:V85"/>
    <mergeCell ref="AC84:AD84"/>
    <mergeCell ref="Z84:AA84"/>
    <mergeCell ref="AC85:AD85"/>
    <mergeCell ref="Z85:AA85"/>
    <mergeCell ref="Z83:AD83"/>
    <mergeCell ref="D62:J62"/>
    <mergeCell ref="K62:Q62"/>
    <mergeCell ref="R62:T62"/>
    <mergeCell ref="G41:P41"/>
    <mergeCell ref="D66:J66"/>
    <mergeCell ref="K66:Q66"/>
    <mergeCell ref="R66:T66"/>
    <mergeCell ref="AH31:AI31"/>
    <mergeCell ref="AJ31:AL31"/>
    <mergeCell ref="R32:T32"/>
    <mergeCell ref="U32:V32"/>
    <mergeCell ref="AC32:AD32"/>
    <mergeCell ref="AE32:AG32"/>
    <mergeCell ref="AH32:AI32"/>
    <mergeCell ref="AJ32:AL32"/>
    <mergeCell ref="W31:Y31"/>
    <mergeCell ref="W32:Y32"/>
    <mergeCell ref="AH49:AI51"/>
    <mergeCell ref="D39:F41"/>
    <mergeCell ref="Z49:AD50"/>
    <mergeCell ref="AJ49:AL51"/>
    <mergeCell ref="AH54:AI54"/>
    <mergeCell ref="W29:Y29"/>
    <mergeCell ref="W30:Y30"/>
    <mergeCell ref="R29:T29"/>
    <mergeCell ref="U29:V29"/>
    <mergeCell ref="AC29:AD29"/>
    <mergeCell ref="AE29:AG29"/>
    <mergeCell ref="AH29:AI29"/>
    <mergeCell ref="R30:T30"/>
    <mergeCell ref="U30:V30"/>
    <mergeCell ref="AC30:AD30"/>
    <mergeCell ref="AE30:AG30"/>
    <mergeCell ref="AH30:AI30"/>
    <mergeCell ref="D52:J52"/>
    <mergeCell ref="K52:Q52"/>
    <mergeCell ref="R52:T52"/>
    <mergeCell ref="U54:V54"/>
    <mergeCell ref="R54:T54"/>
    <mergeCell ref="W33:Y33"/>
    <mergeCell ref="W53:Y53"/>
    <mergeCell ref="R28:T28"/>
    <mergeCell ref="U28:V28"/>
    <mergeCell ref="AC28:AD28"/>
    <mergeCell ref="AE28:AG28"/>
    <mergeCell ref="AH28:AI28"/>
    <mergeCell ref="AJ28:AL28"/>
    <mergeCell ref="W27:Y27"/>
    <mergeCell ref="W28:Y28"/>
    <mergeCell ref="Z28:AA28"/>
    <mergeCell ref="R27:T27"/>
    <mergeCell ref="U27:V27"/>
    <mergeCell ref="AC27:AD27"/>
    <mergeCell ref="AE27:AG27"/>
    <mergeCell ref="Z27:AA27"/>
    <mergeCell ref="AJ27:AL27"/>
    <mergeCell ref="AH27:AI27"/>
    <mergeCell ref="AH24:AI24"/>
    <mergeCell ref="AJ24:AL24"/>
    <mergeCell ref="R21:T22"/>
    <mergeCell ref="Z22:AA22"/>
    <mergeCell ref="U21:V22"/>
    <mergeCell ref="AE21:AG22"/>
    <mergeCell ref="W24:Y24"/>
    <mergeCell ref="AH23:AI23"/>
    <mergeCell ref="AJ23:AL23"/>
    <mergeCell ref="AH22:AI22"/>
    <mergeCell ref="W21:Y22"/>
    <mergeCell ref="W23:Y23"/>
    <mergeCell ref="R26:T26"/>
    <mergeCell ref="U26:V26"/>
    <mergeCell ref="AC26:AD26"/>
    <mergeCell ref="AE26:AG26"/>
    <mergeCell ref="Z23:AA23"/>
    <mergeCell ref="Z24:AA24"/>
    <mergeCell ref="Z25:AA25"/>
    <mergeCell ref="Z26:AA26"/>
    <mergeCell ref="R24:T24"/>
    <mergeCell ref="U24:V24"/>
    <mergeCell ref="AC24:AD24"/>
    <mergeCell ref="AE24:AG24"/>
    <mergeCell ref="R17:T17"/>
    <mergeCell ref="U17:V17"/>
    <mergeCell ref="AC17:AD17"/>
    <mergeCell ref="AE17:AG17"/>
    <mergeCell ref="AH17:AI17"/>
    <mergeCell ref="Z21:AD21"/>
    <mergeCell ref="AC22:AD22"/>
    <mergeCell ref="AH21:AL21"/>
    <mergeCell ref="AJ22:AL22"/>
    <mergeCell ref="Z17:AA17"/>
    <mergeCell ref="AE18:AG18"/>
    <mergeCell ref="AJ18:AL18"/>
    <mergeCell ref="W17:Y17"/>
    <mergeCell ref="W18:Y18"/>
    <mergeCell ref="AJ17:AL17"/>
    <mergeCell ref="C6:C7"/>
    <mergeCell ref="R15:T15"/>
    <mergeCell ref="U15:V15"/>
    <mergeCell ref="AC15:AD15"/>
    <mergeCell ref="AE15:AG15"/>
    <mergeCell ref="AH15:AI15"/>
    <mergeCell ref="AJ15:AL15"/>
    <mergeCell ref="AC11:AD11"/>
    <mergeCell ref="AE11:AG11"/>
    <mergeCell ref="AH11:AI11"/>
    <mergeCell ref="AJ11:AL11"/>
    <mergeCell ref="AC12:AD12"/>
    <mergeCell ref="AE12:AG12"/>
    <mergeCell ref="AH12:AI12"/>
    <mergeCell ref="AJ12:AL12"/>
    <mergeCell ref="R9:T9"/>
    <mergeCell ref="U9:V9"/>
    <mergeCell ref="AC9:AD9"/>
    <mergeCell ref="AE9:AG9"/>
    <mergeCell ref="AH9:AI9"/>
    <mergeCell ref="AJ9:AL9"/>
    <mergeCell ref="R11:T11"/>
    <mergeCell ref="U11:V11"/>
    <mergeCell ref="R12:T12"/>
    <mergeCell ref="AH16:AI16"/>
    <mergeCell ref="AJ16:AL16"/>
    <mergeCell ref="R13:T13"/>
    <mergeCell ref="U13:V13"/>
    <mergeCell ref="AC13:AD13"/>
    <mergeCell ref="AE13:AG13"/>
    <mergeCell ref="AH13:AI13"/>
    <mergeCell ref="AJ13:AL13"/>
    <mergeCell ref="R14:T14"/>
    <mergeCell ref="U14:V14"/>
    <mergeCell ref="AC14:AD14"/>
    <mergeCell ref="AE14:AG14"/>
    <mergeCell ref="AH14:AI14"/>
    <mergeCell ref="AJ14:AL14"/>
    <mergeCell ref="Z16:AA16"/>
    <mergeCell ref="W13:Y13"/>
    <mergeCell ref="W14:Y14"/>
    <mergeCell ref="W15:Y15"/>
    <mergeCell ref="W16:Y16"/>
    <mergeCell ref="Z13:AA13"/>
    <mergeCell ref="Z14:AA14"/>
    <mergeCell ref="Z15:AA15"/>
    <mergeCell ref="U12:V12"/>
    <mergeCell ref="W11:Y11"/>
    <mergeCell ref="W12:Y12"/>
    <mergeCell ref="R16:T16"/>
    <mergeCell ref="U16:V16"/>
    <mergeCell ref="R10:T10"/>
    <mergeCell ref="U10:V10"/>
    <mergeCell ref="AC10:AD10"/>
    <mergeCell ref="AE10:AG10"/>
    <mergeCell ref="AC16:AD16"/>
    <mergeCell ref="AE16:AG16"/>
    <mergeCell ref="AH10:AI10"/>
    <mergeCell ref="AJ10:AL10"/>
    <mergeCell ref="W9:Y9"/>
    <mergeCell ref="W10:Y10"/>
    <mergeCell ref="I9:Q9"/>
    <mergeCell ref="I10:Q10"/>
    <mergeCell ref="AE49:AG51"/>
    <mergeCell ref="R23:T23"/>
    <mergeCell ref="U23:V23"/>
    <mergeCell ref="AC23:AD23"/>
    <mergeCell ref="AE23:AG23"/>
    <mergeCell ref="G40:P40"/>
    <mergeCell ref="G39:P39"/>
    <mergeCell ref="D38:P38"/>
    <mergeCell ref="D37:P37"/>
    <mergeCell ref="D35:P35"/>
    <mergeCell ref="R25:T25"/>
    <mergeCell ref="U25:V25"/>
    <mergeCell ref="AC25:AD25"/>
    <mergeCell ref="AE25:AG25"/>
    <mergeCell ref="W25:Y25"/>
    <mergeCell ref="W26:Y26"/>
    <mergeCell ref="K51:Q51"/>
    <mergeCell ref="Z31:AA31"/>
    <mergeCell ref="AH8:AI8"/>
    <mergeCell ref="AE8:AG8"/>
    <mergeCell ref="AC8:AD8"/>
    <mergeCell ref="U8:V8"/>
    <mergeCell ref="R8:T8"/>
    <mergeCell ref="AJ8:AL8"/>
    <mergeCell ref="AJ7:AL7"/>
    <mergeCell ref="AH7:AI7"/>
    <mergeCell ref="AC7:AD7"/>
    <mergeCell ref="Z7:AA7"/>
    <mergeCell ref="U6:V7"/>
    <mergeCell ref="R6:T7"/>
    <mergeCell ref="AH6:AL6"/>
    <mergeCell ref="AE6:AG7"/>
    <mergeCell ref="D6:Q6"/>
    <mergeCell ref="Z6:AD6"/>
    <mergeCell ref="W6:Y7"/>
    <mergeCell ref="W8:Y8"/>
    <mergeCell ref="D7:H7"/>
    <mergeCell ref="D8:H8"/>
    <mergeCell ref="I7:Q7"/>
    <mergeCell ref="I8:Q8"/>
    <mergeCell ref="G145:P145"/>
    <mergeCell ref="C139:P139"/>
    <mergeCell ref="C141:P141"/>
    <mergeCell ref="C143:P143"/>
    <mergeCell ref="C144:P144"/>
    <mergeCell ref="D60:J60"/>
    <mergeCell ref="K60:Q60"/>
    <mergeCell ref="R60:T60"/>
    <mergeCell ref="U60:V60"/>
    <mergeCell ref="K55:Q55"/>
    <mergeCell ref="Z55:AA55"/>
    <mergeCell ref="Z56:AA56"/>
    <mergeCell ref="U55:V55"/>
    <mergeCell ref="AC57:AD57"/>
    <mergeCell ref="AC58:AD58"/>
    <mergeCell ref="Z64:AA64"/>
    <mergeCell ref="G146:P146"/>
    <mergeCell ref="G147:P147"/>
    <mergeCell ref="C149:P149"/>
    <mergeCell ref="U62:V62"/>
    <mergeCell ref="AH62:AI62"/>
    <mergeCell ref="AC61:AD61"/>
    <mergeCell ref="AC62:AD62"/>
    <mergeCell ref="AE61:AG61"/>
    <mergeCell ref="AE62:AG62"/>
    <mergeCell ref="W61:Y61"/>
    <mergeCell ref="W62:Y62"/>
    <mergeCell ref="D61:J61"/>
    <mergeCell ref="K61:Q61"/>
    <mergeCell ref="R61:T61"/>
    <mergeCell ref="U61:V61"/>
    <mergeCell ref="AH61:AI61"/>
    <mergeCell ref="Z61:AA61"/>
    <mergeCell ref="Z62:AA62"/>
    <mergeCell ref="R89:T89"/>
    <mergeCell ref="U89:V89"/>
    <mergeCell ref="Z89:AA89"/>
    <mergeCell ref="AC89:AD89"/>
    <mergeCell ref="AH89:AI89"/>
    <mergeCell ref="C138:P138"/>
    <mergeCell ref="AJ89:AL89"/>
    <mergeCell ref="W83:Y84"/>
    <mergeCell ref="AH83:AL83"/>
    <mergeCell ref="C111:P111"/>
    <mergeCell ref="C113:P113"/>
    <mergeCell ref="C97:P97"/>
    <mergeCell ref="C99:P99"/>
    <mergeCell ref="C100:P100"/>
    <mergeCell ref="F101:P101"/>
    <mergeCell ref="Q113:S113"/>
    <mergeCell ref="D90:J90"/>
    <mergeCell ref="K90:Q90"/>
    <mergeCell ref="R90:T90"/>
    <mergeCell ref="D88:J88"/>
    <mergeCell ref="K88:Q88"/>
    <mergeCell ref="R88:T88"/>
    <mergeCell ref="U88:V88"/>
    <mergeCell ref="Z88:AA88"/>
    <mergeCell ref="AJ94:AL94"/>
    <mergeCell ref="D94:J94"/>
    <mergeCell ref="C101:E103"/>
    <mergeCell ref="AI133:AO133"/>
    <mergeCell ref="AI132:AO132"/>
    <mergeCell ref="K86:Q86"/>
    <mergeCell ref="R86:T86"/>
    <mergeCell ref="U86:V86"/>
    <mergeCell ref="Z86:AA86"/>
    <mergeCell ref="D57:J57"/>
    <mergeCell ref="K57:Q57"/>
    <mergeCell ref="R57:T57"/>
    <mergeCell ref="U57:V57"/>
    <mergeCell ref="Z57:AA57"/>
    <mergeCell ref="Z58:AA58"/>
    <mergeCell ref="AC59:AD59"/>
    <mergeCell ref="AC60:AD60"/>
    <mergeCell ref="AE59:AG59"/>
    <mergeCell ref="AE60:AG60"/>
    <mergeCell ref="W59:Y59"/>
    <mergeCell ref="W60:Y60"/>
    <mergeCell ref="D59:J59"/>
    <mergeCell ref="K59:Q59"/>
    <mergeCell ref="R59:T59"/>
    <mergeCell ref="U59:V59"/>
    <mergeCell ref="Z59:AA59"/>
    <mergeCell ref="Z60:AA60"/>
    <mergeCell ref="AE57:AG57"/>
    <mergeCell ref="AE58:AG58"/>
    <mergeCell ref="W57:Y57"/>
    <mergeCell ref="W58:Y58"/>
    <mergeCell ref="AC63:AD63"/>
    <mergeCell ref="AE63:AG63"/>
    <mergeCell ref="W63:Y63"/>
    <mergeCell ref="AE52:AG52"/>
    <mergeCell ref="AC52:AD52"/>
    <mergeCell ref="Z63:AA63"/>
    <mergeCell ref="AC55:AD55"/>
    <mergeCell ref="AC56:AD56"/>
    <mergeCell ref="AE55:AG55"/>
    <mergeCell ref="AE56:AG56"/>
    <mergeCell ref="W55:Y55"/>
    <mergeCell ref="W56:Y56"/>
    <mergeCell ref="AE54:AG54"/>
    <mergeCell ref="AE53:AG53"/>
    <mergeCell ref="AC54:AD54"/>
    <mergeCell ref="Z53:AA53"/>
    <mergeCell ref="Z54:AA54"/>
    <mergeCell ref="AC53:AD53"/>
    <mergeCell ref="W54:Y54"/>
    <mergeCell ref="AH63:AI63"/>
    <mergeCell ref="AH84:AI84"/>
    <mergeCell ref="AE87:AG87"/>
    <mergeCell ref="AE88:AG88"/>
    <mergeCell ref="AE89:AG89"/>
    <mergeCell ref="AE90:AG90"/>
    <mergeCell ref="AE91:AG91"/>
    <mergeCell ref="AE92:AG92"/>
    <mergeCell ref="D83:Q83"/>
    <mergeCell ref="D86:J86"/>
    <mergeCell ref="D87:J87"/>
    <mergeCell ref="K87:Q87"/>
    <mergeCell ref="U83:V84"/>
    <mergeCell ref="C72:Q72"/>
    <mergeCell ref="F73:Q73"/>
    <mergeCell ref="F74:Q74"/>
    <mergeCell ref="F75:Q75"/>
    <mergeCell ref="W65:Y65"/>
    <mergeCell ref="U64:V64"/>
    <mergeCell ref="AC64:AD64"/>
    <mergeCell ref="AE64:AG64"/>
    <mergeCell ref="W64:Y64"/>
    <mergeCell ref="D63:J63"/>
    <mergeCell ref="K63:Q63"/>
    <mergeCell ref="AM64:AN64"/>
    <mergeCell ref="AM65:AN65"/>
    <mergeCell ref="AM66:AN66"/>
    <mergeCell ref="AJ64:AL64"/>
    <mergeCell ref="AM67:AN67"/>
    <mergeCell ref="AJ67:AL67"/>
    <mergeCell ref="AH64:AI64"/>
    <mergeCell ref="Z92:AA92"/>
    <mergeCell ref="AC92:AD92"/>
    <mergeCell ref="AH92:AI92"/>
    <mergeCell ref="AJ92:AL92"/>
    <mergeCell ref="Z87:AA87"/>
    <mergeCell ref="AC87:AD87"/>
    <mergeCell ref="AH87:AI87"/>
    <mergeCell ref="AJ88:AL88"/>
    <mergeCell ref="AJ85:AL85"/>
    <mergeCell ref="AH85:AI85"/>
    <mergeCell ref="AC88:AD88"/>
    <mergeCell ref="AH88:AI88"/>
    <mergeCell ref="AH86:AI86"/>
    <mergeCell ref="AC86:AD86"/>
    <mergeCell ref="AE83:AG84"/>
    <mergeCell ref="AE85:AG85"/>
    <mergeCell ref="AE86:AG86"/>
    <mergeCell ref="D54:J54"/>
    <mergeCell ref="K54:Q54"/>
    <mergeCell ref="Z51:AA51"/>
    <mergeCell ref="W49:Y51"/>
    <mergeCell ref="W52:Y52"/>
    <mergeCell ref="D53:J53"/>
    <mergeCell ref="K53:Q53"/>
    <mergeCell ref="R53:T53"/>
    <mergeCell ref="U53:V53"/>
    <mergeCell ref="U52:V52"/>
    <mergeCell ref="R49:T51"/>
    <mergeCell ref="U49:V51"/>
    <mergeCell ref="Z52:AA52"/>
    <mergeCell ref="D49:Q50"/>
    <mergeCell ref="D51:J51"/>
    <mergeCell ref="AA136:AC136"/>
    <mergeCell ref="AF136:AH136"/>
    <mergeCell ref="AI119:AO120"/>
    <mergeCell ref="AI121:AO121"/>
    <mergeCell ref="AI122:AO122"/>
    <mergeCell ref="AI123:AO123"/>
    <mergeCell ref="AI124:AO124"/>
    <mergeCell ref="AI125:AO125"/>
    <mergeCell ref="AI126:AO126"/>
    <mergeCell ref="AF119:AH120"/>
    <mergeCell ref="AF121:AH121"/>
    <mergeCell ref="AD121:AE121"/>
    <mergeCell ref="AD119:AE120"/>
    <mergeCell ref="AA126:AC126"/>
    <mergeCell ref="AA127:AC127"/>
    <mergeCell ref="AA128:AC128"/>
    <mergeCell ref="AA129:AC129"/>
    <mergeCell ref="AA130:AC130"/>
    <mergeCell ref="AA131:AC131"/>
    <mergeCell ref="AD122:AE122"/>
    <mergeCell ref="AD123:AE123"/>
    <mergeCell ref="AD124:AE124"/>
    <mergeCell ref="AD125:AE125"/>
    <mergeCell ref="AD126:AE126"/>
    <mergeCell ref="C77:Q77"/>
    <mergeCell ref="R69:T69"/>
    <mergeCell ref="R71:T71"/>
    <mergeCell ref="R72:T72"/>
    <mergeCell ref="R73:T73"/>
    <mergeCell ref="R74:T74"/>
    <mergeCell ref="R75:T75"/>
    <mergeCell ref="R77:T77"/>
    <mergeCell ref="R55:T55"/>
    <mergeCell ref="D64:J64"/>
    <mergeCell ref="K64:Q64"/>
    <mergeCell ref="R64:T64"/>
    <mergeCell ref="C73:E75"/>
    <mergeCell ref="C69:Q69"/>
    <mergeCell ref="C71:Q71"/>
    <mergeCell ref="C49:C51"/>
    <mergeCell ref="R63:T63"/>
    <mergeCell ref="U63:V63"/>
    <mergeCell ref="D55:J55"/>
    <mergeCell ref="A1:AR1"/>
    <mergeCell ref="Q41:S41"/>
    <mergeCell ref="Q43:S43"/>
    <mergeCell ref="Q35:S35"/>
    <mergeCell ref="Q37:S37"/>
    <mergeCell ref="Q38:S38"/>
    <mergeCell ref="Q39:S39"/>
    <mergeCell ref="Q40:S40"/>
    <mergeCell ref="Z8:AA8"/>
    <mergeCell ref="Z9:AA9"/>
    <mergeCell ref="Z10:AA10"/>
    <mergeCell ref="Z11:AA11"/>
    <mergeCell ref="Z12:AA12"/>
    <mergeCell ref="AC31:AD31"/>
    <mergeCell ref="AE31:AG31"/>
    <mergeCell ref="AE33:AG33"/>
    <mergeCell ref="Z29:AA29"/>
    <mergeCell ref="Z30:AA30"/>
    <mergeCell ref="C21:C22"/>
    <mergeCell ref="D21:Q21"/>
    <mergeCell ref="C119:C120"/>
    <mergeCell ref="D119:I120"/>
    <mergeCell ref="T121:V121"/>
    <mergeCell ref="T119:Z119"/>
    <mergeCell ref="T120:V120"/>
    <mergeCell ref="X120:Z120"/>
    <mergeCell ref="AA119:AC120"/>
    <mergeCell ref="AA121:AC121"/>
    <mergeCell ref="X121:Z121"/>
    <mergeCell ref="Q119:S120"/>
    <mergeCell ref="Q121:S121"/>
    <mergeCell ref="D121:I121"/>
    <mergeCell ref="N119:P120"/>
    <mergeCell ref="N121:P121"/>
    <mergeCell ref="J119:M120"/>
    <mergeCell ref="J121:M121"/>
    <mergeCell ref="D129:I129"/>
    <mergeCell ref="D130:I130"/>
    <mergeCell ref="D131:I131"/>
    <mergeCell ref="D132:I132"/>
    <mergeCell ref="D133:I133"/>
    <mergeCell ref="D134:I134"/>
    <mergeCell ref="D135:I135"/>
    <mergeCell ref="D128:I128"/>
    <mergeCell ref="N131:P131"/>
    <mergeCell ref="N132:P132"/>
    <mergeCell ref="N133:P133"/>
    <mergeCell ref="N134:P134"/>
    <mergeCell ref="N135:P135"/>
    <mergeCell ref="J131:M131"/>
    <mergeCell ref="J132:M132"/>
    <mergeCell ref="J133:M133"/>
    <mergeCell ref="J134:M134"/>
    <mergeCell ref="J135:M135"/>
    <mergeCell ref="Q129:S129"/>
    <mergeCell ref="T131:V131"/>
    <mergeCell ref="T132:V132"/>
    <mergeCell ref="T133:V133"/>
    <mergeCell ref="T134:V134"/>
    <mergeCell ref="Q130:S130"/>
    <mergeCell ref="Q131:S131"/>
    <mergeCell ref="Q132:S132"/>
    <mergeCell ref="Q133:S133"/>
    <mergeCell ref="Q134:S134"/>
    <mergeCell ref="Q135:S135"/>
    <mergeCell ref="T130:V130"/>
    <mergeCell ref="N129:P129"/>
    <mergeCell ref="N130:P130"/>
    <mergeCell ref="T129:V129"/>
    <mergeCell ref="N122:P122"/>
    <mergeCell ref="AD127:AE127"/>
    <mergeCell ref="AD128:AE128"/>
    <mergeCell ref="AD129:AE129"/>
    <mergeCell ref="Q123:S123"/>
    <mergeCell ref="Q124:S124"/>
    <mergeCell ref="Q125:S125"/>
    <mergeCell ref="Q126:S126"/>
    <mergeCell ref="Q127:S127"/>
    <mergeCell ref="Q128:S128"/>
    <mergeCell ref="T128:V128"/>
    <mergeCell ref="N123:P123"/>
    <mergeCell ref="N124:P124"/>
    <mergeCell ref="N125:P125"/>
    <mergeCell ref="N126:P126"/>
    <mergeCell ref="N127:P127"/>
    <mergeCell ref="N128:P128"/>
    <mergeCell ref="AA122:AC122"/>
    <mergeCell ref="X127:Z127"/>
    <mergeCell ref="AA134:AC134"/>
    <mergeCell ref="T135:V135"/>
    <mergeCell ref="X135:Z135"/>
    <mergeCell ref="AA135:AC135"/>
    <mergeCell ref="AD131:AE131"/>
    <mergeCell ref="AD132:AE132"/>
    <mergeCell ref="AD133:AE133"/>
    <mergeCell ref="AD134:AE134"/>
    <mergeCell ref="AD135:AE135"/>
    <mergeCell ref="X134:Z134"/>
    <mergeCell ref="X131:Z131"/>
    <mergeCell ref="X132:Z132"/>
    <mergeCell ref="X133:Z133"/>
    <mergeCell ref="AF134:AH134"/>
    <mergeCell ref="AF135:AH135"/>
    <mergeCell ref="AF122:AH122"/>
    <mergeCell ref="AF123:AH123"/>
    <mergeCell ref="AF124:AH124"/>
    <mergeCell ref="AF125:AH125"/>
    <mergeCell ref="AF126:AH126"/>
    <mergeCell ref="AF127:AH127"/>
    <mergeCell ref="AF128:AH128"/>
    <mergeCell ref="AF129:AH129"/>
    <mergeCell ref="AF130:AH130"/>
    <mergeCell ref="Q149:S149"/>
    <mergeCell ref="C83:C84"/>
    <mergeCell ref="W85:Y85"/>
    <mergeCell ref="W86:Y86"/>
    <mergeCell ref="W87:Y87"/>
    <mergeCell ref="W88:Y88"/>
    <mergeCell ref="W89:Y89"/>
    <mergeCell ref="W90:Y90"/>
    <mergeCell ref="W91:Y91"/>
    <mergeCell ref="W92:Y92"/>
    <mergeCell ref="W93:Y93"/>
    <mergeCell ref="W94:Y94"/>
    <mergeCell ref="R87:T87"/>
    <mergeCell ref="U87:V87"/>
    <mergeCell ref="Q147:S147"/>
    <mergeCell ref="Q138:S138"/>
    <mergeCell ref="Q139:S139"/>
    <mergeCell ref="Q141:S141"/>
    <mergeCell ref="Q143:S143"/>
    <mergeCell ref="Q144:S144"/>
    <mergeCell ref="Q145:S145"/>
    <mergeCell ref="Q146:S146"/>
    <mergeCell ref="C145:F147"/>
    <mergeCell ref="X126:Z126"/>
    <mergeCell ref="C159:P159"/>
    <mergeCell ref="Q159:S159"/>
    <mergeCell ref="C168:P168"/>
    <mergeCell ref="C170:P170"/>
    <mergeCell ref="Q170:S170"/>
    <mergeCell ref="C161:P161"/>
    <mergeCell ref="Q161:S161"/>
    <mergeCell ref="C155:P155"/>
    <mergeCell ref="Q155:S155"/>
    <mergeCell ref="C157:P157"/>
    <mergeCell ref="Q157:S157"/>
    <mergeCell ref="C156:P156"/>
    <mergeCell ref="Q156:S156"/>
    <mergeCell ref="C160:P160"/>
    <mergeCell ref="Q160:S160"/>
    <mergeCell ref="Q168:S168"/>
    <mergeCell ref="AM49:AQ50"/>
    <mergeCell ref="AO51:AQ51"/>
    <mergeCell ref="AO52:AQ52"/>
    <mergeCell ref="AO53:AQ53"/>
    <mergeCell ref="AO54:AQ54"/>
    <mergeCell ref="AO55:AQ55"/>
    <mergeCell ref="AO56:AQ56"/>
    <mergeCell ref="AO57:AQ57"/>
    <mergeCell ref="AO58:AQ58"/>
    <mergeCell ref="AO59:AQ59"/>
    <mergeCell ref="AO60:AQ60"/>
    <mergeCell ref="AO61:AQ61"/>
    <mergeCell ref="AO62:AQ62"/>
    <mergeCell ref="AO63:AQ63"/>
    <mergeCell ref="AO64:AQ64"/>
    <mergeCell ref="AO65:AQ65"/>
    <mergeCell ref="AO66:AQ66"/>
    <mergeCell ref="AO67:AQ67"/>
  </mergeCells>
  <phoneticPr fontId="1"/>
  <conditionalFormatting sqref="D52:D66 K52:K66 D121:I135 D8:D17 I8:I17">
    <cfRule type="containsBlanks" dxfId="27" priority="45">
      <formula>LEN(TRIM(D8))=0</formula>
    </cfRule>
  </conditionalFormatting>
  <conditionalFormatting sqref="J121:J135">
    <cfRule type="containsBlanks" dxfId="26" priority="44">
      <formula>LEN(TRIM(J121))=0</formula>
    </cfRule>
  </conditionalFormatting>
  <conditionalFormatting sqref="N121:P135">
    <cfRule type="containsBlanks" dxfId="25" priority="43">
      <formula>LEN(TRIM(N121))=0</formula>
    </cfRule>
  </conditionalFormatting>
  <conditionalFormatting sqref="T121:V135 R52:R66 U52:U66 U8:U17 R8:R17 AI121:AI135">
    <cfRule type="containsBlanks" dxfId="24" priority="46">
      <formula>LEN(TRIM(R8))=0</formula>
    </cfRule>
  </conditionalFormatting>
  <conditionalFormatting sqref="X121:Z135">
    <cfRule type="containsBlanks" dxfId="23" priority="47">
      <formula>LEN(TRIM(X121))=0</formula>
    </cfRule>
  </conditionalFormatting>
  <conditionalFormatting sqref="D85:D94 K85:K94">
    <cfRule type="containsBlanks" dxfId="22" priority="39">
      <formula>LEN(TRIM(D85))=0</formula>
    </cfRule>
  </conditionalFormatting>
  <conditionalFormatting sqref="R85:R94">
    <cfRule type="containsBlanks" dxfId="21" priority="37">
      <formula>LEN(TRIM(R85))=0</formula>
    </cfRule>
  </conditionalFormatting>
  <conditionalFormatting sqref="U85:U94">
    <cfRule type="containsBlanks" dxfId="20" priority="36">
      <formula>LEN(TRIM(U85))=0</formula>
    </cfRule>
  </conditionalFormatting>
  <conditionalFormatting sqref="Z85:Z94">
    <cfRule type="containsBlanks" dxfId="19" priority="35">
      <formula>LEN(TRIM(Z85))=0</formula>
    </cfRule>
  </conditionalFormatting>
  <conditionalFormatting sqref="AC85:AC94">
    <cfRule type="containsBlanks" dxfId="18" priority="34">
      <formula>LEN(TRIM(AC85))=0</formula>
    </cfRule>
  </conditionalFormatting>
  <conditionalFormatting sqref="Q101:S103">
    <cfRule type="containsBlanks" dxfId="17" priority="50">
      <formula>LEN(TRIM(Q101))=0</formula>
    </cfRule>
  </conditionalFormatting>
  <conditionalFormatting sqref="Q145:S147">
    <cfRule type="containsBlanks" dxfId="16" priority="48">
      <formula>LEN(TRIM(Q145))=0</formula>
    </cfRule>
  </conditionalFormatting>
  <conditionalFormatting sqref="Q141:S141">
    <cfRule type="containsBlanks" dxfId="15" priority="49">
      <formula>LEN(TRIM(Q141))=0</formula>
    </cfRule>
  </conditionalFormatting>
  <conditionalFormatting sqref="Q97:S97">
    <cfRule type="containsBlanks" dxfId="14" priority="30">
      <formula>LEN(TRIM(Q97))=0</formula>
    </cfRule>
  </conditionalFormatting>
  <conditionalFormatting sqref="Z52:Z66">
    <cfRule type="containsBlanks" dxfId="13" priority="27">
      <formula>LEN(TRIM(Z52))=0</formula>
    </cfRule>
  </conditionalFormatting>
  <conditionalFormatting sqref="AC52:AC66">
    <cfRule type="containsBlanks" dxfId="12" priority="26">
      <formula>LEN(TRIM(AC52))=0</formula>
    </cfRule>
  </conditionalFormatting>
  <conditionalFormatting sqref="AH52:AH66">
    <cfRule type="containsBlanks" dxfId="11" priority="25">
      <formula>LEN(TRIM(AH52))=0</formula>
    </cfRule>
  </conditionalFormatting>
  <conditionalFormatting sqref="R69:T69">
    <cfRule type="containsBlanks" dxfId="10" priority="24">
      <formula>LEN(TRIM(R69))=0</formula>
    </cfRule>
  </conditionalFormatting>
  <conditionalFormatting sqref="R73:T75">
    <cfRule type="containsBlanks" dxfId="9" priority="23">
      <formula>LEN(TRIM(R73))=0</formula>
    </cfRule>
  </conditionalFormatting>
  <conditionalFormatting sqref="Q39:S41">
    <cfRule type="containsBlanks" dxfId="8" priority="21">
      <formula>LEN(TRIM(Q39))=0</formula>
    </cfRule>
  </conditionalFormatting>
  <conditionalFormatting sqref="Q35:S35">
    <cfRule type="containsBlanks" dxfId="7" priority="20">
      <formula>LEN(TRIM(Q35))=0</formula>
    </cfRule>
  </conditionalFormatting>
  <conditionalFormatting sqref="Z8:Z17">
    <cfRule type="containsBlanks" dxfId="6" priority="13">
      <formula>LEN(TRIM(Z8))=0</formula>
    </cfRule>
  </conditionalFormatting>
  <conditionalFormatting sqref="AC8:AC17">
    <cfRule type="containsBlanks" dxfId="5" priority="12">
      <formula>LEN(TRIM(AC8))=0</formula>
    </cfRule>
  </conditionalFormatting>
  <conditionalFormatting sqref="D23:D32 I23:I32">
    <cfRule type="containsBlanks" dxfId="4" priority="10">
      <formula>LEN(TRIM(D23))=0</formula>
    </cfRule>
  </conditionalFormatting>
  <conditionalFormatting sqref="U23:U32 R23:R32">
    <cfRule type="containsBlanks" dxfId="3" priority="11">
      <formula>LEN(TRIM(R23))=0</formula>
    </cfRule>
  </conditionalFormatting>
  <conditionalFormatting sqref="Z23:Z32">
    <cfRule type="containsBlanks" dxfId="2" priority="9">
      <formula>LEN(TRIM(Z23))=0</formula>
    </cfRule>
  </conditionalFormatting>
  <conditionalFormatting sqref="AC23:AC32">
    <cfRule type="containsBlanks" dxfId="1" priority="8">
      <formula>LEN(TRIM(AC23))=0</formula>
    </cfRule>
  </conditionalFormatting>
  <conditionalFormatting sqref="Q155:S156">
    <cfRule type="containsBlanks" dxfId="0" priority="1">
      <formula>LEN(TRIM(Q155))=0</formula>
    </cfRule>
  </conditionalFormatting>
  <dataValidations count="4">
    <dataValidation type="list" allowBlank="1" showInputMessage="1" showErrorMessage="1" sqref="D52:D66 D85:D94 D8:D17 AZ8:AZ27 D23:D32">
      <formula1>"ボード系断熱材,繊維系断熱材,吹込み断熱,現場発泡吹付け断熱"</formula1>
    </dataValidation>
    <dataValidation type="list" allowBlank="1" showInputMessage="1" showErrorMessage="1" sqref="D121:D135">
      <formula1>"内窓設置,外窓交換"</formula1>
    </dataValidation>
    <dataValidation type="list" errorStyle="information" allowBlank="1" showInputMessage="1" showErrorMessage="1" sqref="J121:J135">
      <formula1>"樹脂製,樹脂・金属複合,木製"</formula1>
    </dataValidation>
    <dataValidation type="list" allowBlank="1" showInputMessage="1" showErrorMessage="1" sqref="N121:P135">
      <formula1>"P,S"</formula1>
    </dataValidation>
  </dataValidations>
  <pageMargins left="0.23622047244094491" right="0.23622047244094491" top="0.74803149606299213" bottom="0.74803149606299213" header="0.31496062992125984" footer="0.31496062992125984"/>
  <pageSetup paperSize="9" scale="78" fitToHeight="0" orientation="landscape" r:id="rId1"/>
  <headerFooter>
    <oddHeader>&amp;L様式第３号（部分改修用）&amp;R&amp;P</oddHeader>
  </headerFooter>
  <rowBreaks count="4" manualBreakCount="4">
    <brk id="44" max="44" man="1"/>
    <brk id="79" max="44" man="1"/>
    <brk id="115" max="44" man="1"/>
    <brk id="151" max="4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算定様式</vt:lpstr>
      <vt:lpstr>算定様式!Print_Area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2025-03-28T01:51:28Z</cp:lastPrinted>
  <dcterms:created xsi:type="dcterms:W3CDTF">2023-04-03T05:53:05Z</dcterms:created>
  <dcterms:modified xsi:type="dcterms:W3CDTF">2025-04-04T06:40:33Z</dcterms:modified>
</cp:coreProperties>
</file>