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6.xml" ContentType="application/vnd.openxmlformats-officedocument.drawing+xml"/>
  <Override PartName="/xl/ctrlProps/ctrlProp35.xml" ContentType="application/vnd.ms-excel.controlproperties+xml"/>
  <Override PartName="/xl/drawings/drawing7.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8.xml" ContentType="application/vnd.openxmlformats-officedocument.drawing+xml"/>
  <Override PartName="/xl/ctrlProps/ctrlProp46.xml" ContentType="application/vnd.ms-excel.controlproperties+xml"/>
  <Override PartName="/xl/drawings/drawing9.xml" ContentType="application/vnd.openxmlformats-officedocument.drawing+xml"/>
  <Override PartName="/xl/ctrlProps/ctrlProp47.xml" ContentType="application/vnd.ms-excel.controlproperties+xml"/>
  <Override PartName="/xl/drawings/drawing10.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1.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1600" windowHeight="9510" tabRatio="791" firstSheet="1" activeTab="1"/>
  </bookViews>
  <sheets>
    <sheet name="DB" sheetId="31" state="hidden" r:id="rId1"/>
    <sheet name="申請目次" sheetId="1" r:id="rId2"/>
    <sheet name="第１号" sheetId="2" r:id="rId3"/>
    <sheet name="第２号" sheetId="3" r:id="rId4"/>
    <sheet name="別紙１" sheetId="27" r:id="rId5"/>
    <sheet name="別紙２" sheetId="24" r:id="rId6"/>
    <sheet name="第３号" sheetId="5" r:id="rId7"/>
    <sheet name="第４号" sheetId="21" r:id="rId8"/>
    <sheet name="第５号" sheetId="6" r:id="rId9"/>
    <sheet name="第６号" sheetId="26" r:id="rId10"/>
    <sheet name="第７号" sheetId="7" r:id="rId11"/>
    <sheet name="実績目次" sheetId="9" r:id="rId12"/>
    <sheet name="第14号" sheetId="10" r:id="rId13"/>
    <sheet name="別紙３" sheetId="28" r:id="rId14"/>
    <sheet name="別紙４" sheetId="29" r:id="rId15"/>
    <sheet name="第15号" sheetId="12" r:id="rId16"/>
    <sheet name="第16号" sheetId="13" r:id="rId17"/>
    <sheet name="交付請求書" sheetId="14" r:id="rId18"/>
    <sheet name="変更等目次" sheetId="15" r:id="rId19"/>
    <sheet name="第10号" sheetId="16" r:id="rId20"/>
    <sheet name="第11号" sheetId="17" r:id="rId21"/>
    <sheet name="第13号" sheetId="20" r:id="rId22"/>
    <sheet name="第19号" sheetId="19" r:id="rId23"/>
    <sheet name="第20号" sheetId="30" r:id="rId24"/>
    <sheet name="Sheet1 (1)" sheetId="4" state="hidden" r:id="rId25"/>
  </sheets>
  <definedNames>
    <definedName name="_xlnm.Print_Area" localSheetId="17">交付請求書!$A$4:$Z$38,交付請求書!$A$2:$Z$2</definedName>
    <definedName name="_xlnm.Print_Area" localSheetId="11">実績目次!$A$1:$Z$26</definedName>
    <definedName name="_xlnm.Print_Area" localSheetId="1">申請目次!$A$1:$Z$50</definedName>
    <definedName name="_xlnm.Print_Area" localSheetId="19">第10号!$A$4:$Z$40,第10号!$A$2:$Z$2</definedName>
    <definedName name="_xlnm.Print_Area" localSheetId="20">第11号!$A$4:$Z$40,第11号!$A$2:$Z$2</definedName>
    <definedName name="_xlnm.Print_Area" localSheetId="21">第13号!$A$4:$Z$41,第13号!$A$2:$Z$2</definedName>
    <definedName name="_xlnm.Print_Area" localSheetId="12">第14号!$A$4:$Z$124,第14号!$A$2:$Z$2</definedName>
    <definedName name="_xlnm.Print_Area" localSheetId="15">第15号!$A$1:$Z$36</definedName>
    <definedName name="_xlnm.Print_Area" localSheetId="16">第16号!$A$1:$Z$42</definedName>
    <definedName name="_xlnm.Print_Area" localSheetId="22">第19号!$A$4:$Z$39,第19号!$A$2:$Z$2</definedName>
    <definedName name="_xlnm.Print_Area" localSheetId="2">第１号!$A$1:$Z$47</definedName>
    <definedName name="_xlnm.Print_Area" localSheetId="23">第20号!$A$4:$Z$39,第20号!$A$2:$Z$2</definedName>
    <definedName name="_xlnm.Print_Area" localSheetId="3">第２号!$A$1:$Z$153</definedName>
    <definedName name="_xlnm.Print_Area" localSheetId="6">第３号!$A$1:$Z$36</definedName>
    <definedName name="_xlnm.Print_Area" localSheetId="7">第４号!$A$1:$Z$36</definedName>
    <definedName name="_xlnm.Print_Area" localSheetId="8">第５号!$A$1:$Z$38</definedName>
    <definedName name="_xlnm.Print_Area" localSheetId="9">第６号!$A$1:$Z$42</definedName>
    <definedName name="_xlnm.Print_Area" localSheetId="10">第７号!$A$1:$Z$38</definedName>
    <definedName name="_xlnm.Print_Area" localSheetId="4">別紙１!$A$1:$Z$35</definedName>
    <definedName name="_xlnm.Print_Area" localSheetId="5">別紙２!$A$1:$Z$62</definedName>
    <definedName name="_xlnm.Print_Area" localSheetId="13">別紙３!$A$1:$Z$35</definedName>
    <definedName name="_xlnm.Print_Area" localSheetId="14">別紙４!$A$1:$Z$62</definedName>
    <definedName name="_xlnm.Print_Area" localSheetId="18">変更等目次!$A$1:$Z$10</definedName>
    <definedName name="_xlnm.Print_Titles" localSheetId="8">第５号!$1:$8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31" l="1"/>
  <c r="I174" i="26" l="1"/>
  <c r="I173" i="26"/>
  <c r="I132" i="26"/>
  <c r="I131" i="26"/>
  <c r="I90" i="26"/>
  <c r="I89" i="26"/>
  <c r="I48" i="26"/>
  <c r="I47" i="26"/>
  <c r="I6" i="26"/>
  <c r="I5" i="26"/>
  <c r="S5" i="7" l="1"/>
  <c r="Q11" i="14" l="1"/>
  <c r="X103" i="10" l="1"/>
  <c r="X102" i="10"/>
  <c r="Q103" i="10"/>
  <c r="Q102" i="10"/>
  <c r="I103" i="10"/>
  <c r="I102" i="10"/>
  <c r="I92" i="3"/>
  <c r="X93" i="3" l="1"/>
  <c r="Q93" i="3"/>
  <c r="I93" i="3"/>
  <c r="X92" i="3"/>
  <c r="Q92" i="3"/>
  <c r="K120" i="3" l="1"/>
  <c r="A46" i="6" l="1"/>
  <c r="Q11" i="7" l="1"/>
  <c r="Q10" i="7"/>
  <c r="Q9" i="7"/>
  <c r="V8" i="7"/>
  <c r="R8" i="7"/>
  <c r="P23" i="20" l="1"/>
  <c r="M24" i="20"/>
  <c r="S5" i="6"/>
  <c r="S5" i="21"/>
  <c r="P128" i="3" l="1"/>
  <c r="P119" i="10"/>
  <c r="P10" i="31"/>
  <c r="P11" i="31" s="1"/>
  <c r="P12" i="31" s="1"/>
  <c r="P4" i="31"/>
  <c r="P5" i="31" s="1"/>
  <c r="P6" i="31" s="1"/>
  <c r="L14" i="31"/>
  <c r="L15" i="31" s="1"/>
  <c r="L16" i="31" s="1"/>
  <c r="D4" i="31" l="1"/>
  <c r="D5" i="31" s="1"/>
  <c r="I21" i="30"/>
  <c r="I21" i="19"/>
  <c r="Q13" i="30"/>
  <c r="Q12" i="30"/>
  <c r="Q11" i="30"/>
  <c r="V10" i="30"/>
  <c r="R10" i="30"/>
  <c r="Q13" i="19"/>
  <c r="Q12" i="19"/>
  <c r="Q11" i="19"/>
  <c r="V10" i="19"/>
  <c r="R10" i="19"/>
  <c r="I21" i="20"/>
  <c r="I22" i="20"/>
  <c r="Q13" i="20"/>
  <c r="Q12" i="20"/>
  <c r="Q11" i="20"/>
  <c r="V10" i="20"/>
  <c r="R10" i="20"/>
  <c r="Q13" i="17"/>
  <c r="Q12" i="17"/>
  <c r="Q11" i="17"/>
  <c r="V10" i="17"/>
  <c r="R10" i="17"/>
  <c r="I21" i="17"/>
  <c r="I22" i="17"/>
  <c r="L24" i="7"/>
  <c r="A16" i="6"/>
  <c r="A12" i="2"/>
  <c r="AB23" i="3"/>
  <c r="AB4" i="30"/>
  <c r="P28" i="31" s="1"/>
  <c r="P29" i="31" s="1"/>
  <c r="P30" i="31" s="1"/>
  <c r="AB4" i="19"/>
  <c r="AB4" i="20"/>
  <c r="AB4" i="17"/>
  <c r="I22" i="16"/>
  <c r="I21" i="16"/>
  <c r="AB4" i="16"/>
  <c r="Q13" i="16"/>
  <c r="Q12" i="16"/>
  <c r="Q11" i="16"/>
  <c r="V10" i="16"/>
  <c r="R10" i="16"/>
  <c r="Q13" i="14"/>
  <c r="Q12" i="14"/>
  <c r="V10" i="14"/>
  <c r="R10" i="14"/>
  <c r="AB4" i="14"/>
  <c r="B11" i="28"/>
  <c r="B17" i="28" s="1"/>
  <c r="B23" i="28" s="1"/>
  <c r="B29" i="28" s="1"/>
  <c r="B38" i="28" s="1"/>
  <c r="B44" i="28" s="1"/>
  <c r="B50" i="28" s="1"/>
  <c r="B56" i="28" s="1"/>
  <c r="B62" i="28" s="1"/>
  <c r="B72" i="28" s="1"/>
  <c r="B78" i="28" s="1"/>
  <c r="B84" i="28" s="1"/>
  <c r="B90" i="28" s="1"/>
  <c r="B96" i="28" s="1"/>
  <c r="B106" i="28" s="1"/>
  <c r="B112" i="28" s="1"/>
  <c r="B118" i="28" s="1"/>
  <c r="B124" i="28" s="1"/>
  <c r="B130" i="28" s="1"/>
  <c r="B140" i="28" s="1"/>
  <c r="B146" i="28" s="1"/>
  <c r="B152" i="28" s="1"/>
  <c r="B158" i="28" s="1"/>
  <c r="B164" i="28" s="1"/>
  <c r="B174" i="28" s="1"/>
  <c r="B180" i="28" s="1"/>
  <c r="B186" i="28" s="1"/>
  <c r="B192" i="28" s="1"/>
  <c r="B198" i="28" s="1"/>
  <c r="B208" i="28" s="1"/>
  <c r="B214" i="28" s="1"/>
  <c r="B220" i="28" s="1"/>
  <c r="B226" i="28" s="1"/>
  <c r="B232" i="28" s="1"/>
  <c r="B242" i="28" s="1"/>
  <c r="B248" i="28" s="1"/>
  <c r="B254" i="28" s="1"/>
  <c r="B260" i="28" s="1"/>
  <c r="B266" i="28" s="1"/>
  <c r="B276" i="28" s="1"/>
  <c r="B282" i="28" s="1"/>
  <c r="B288" i="28" s="1"/>
  <c r="B294" i="28" s="1"/>
  <c r="B300" i="28" s="1"/>
  <c r="B310" i="28" s="1"/>
  <c r="B316" i="28" s="1"/>
  <c r="B322" i="28" s="1"/>
  <c r="B328" i="28" s="1"/>
  <c r="B334" i="28" s="1"/>
  <c r="B344" i="28" s="1"/>
  <c r="B350" i="28" s="1"/>
  <c r="B356" i="28" s="1"/>
  <c r="B362" i="28" s="1"/>
  <c r="B368" i="28" s="1"/>
  <c r="B378" i="28" s="1"/>
  <c r="B384" i="28" s="1"/>
  <c r="B390" i="28" s="1"/>
  <c r="B396" i="28" s="1"/>
  <c r="B402" i="28" s="1"/>
  <c r="B412" i="28" s="1"/>
  <c r="B418" i="28" s="1"/>
  <c r="B424" i="28" s="1"/>
  <c r="B430" i="28" s="1"/>
  <c r="B436" i="28" s="1"/>
  <c r="B446" i="28" s="1"/>
  <c r="B452" i="28" s="1"/>
  <c r="B458" i="28" s="1"/>
  <c r="B464" i="28" s="1"/>
  <c r="B470" i="28" s="1"/>
  <c r="B480" i="28" s="1"/>
  <c r="B486" i="28" s="1"/>
  <c r="B492" i="28" s="1"/>
  <c r="B498" i="28" s="1"/>
  <c r="B504" i="28" s="1"/>
  <c r="B514" i="28" s="1"/>
  <c r="B520" i="28" s="1"/>
  <c r="B526" i="28" s="1"/>
  <c r="B532" i="28" s="1"/>
  <c r="B538" i="28" s="1"/>
  <c r="B548" i="28" s="1"/>
  <c r="B554" i="28" s="1"/>
  <c r="B560" i="28" s="1"/>
  <c r="B566" i="28" s="1"/>
  <c r="B572" i="28" s="1"/>
  <c r="B582" i="28" s="1"/>
  <c r="B588" i="28" s="1"/>
  <c r="B594" i="28" s="1"/>
  <c r="B600" i="28" s="1"/>
  <c r="B606" i="28" s="1"/>
  <c r="B616" i="28" s="1"/>
  <c r="B622" i="28" s="1"/>
  <c r="B628" i="28" s="1"/>
  <c r="B634" i="28" s="1"/>
  <c r="B640" i="28" s="1"/>
  <c r="X51" i="10"/>
  <c r="V51" i="10"/>
  <c r="T51" i="10"/>
  <c r="F46" i="10"/>
  <c r="F47" i="10"/>
  <c r="I22" i="10"/>
  <c r="I21" i="10"/>
  <c r="Q13" i="10"/>
  <c r="Q12" i="10"/>
  <c r="Q11" i="10"/>
  <c r="V10" i="10"/>
  <c r="R10" i="10"/>
  <c r="AB4" i="10"/>
  <c r="L4" i="31" s="1"/>
  <c r="L5" i="31" s="1"/>
  <c r="L6" i="31" s="1"/>
  <c r="B11" i="27"/>
  <c r="B17" i="27" s="1"/>
  <c r="B23" i="27" s="1"/>
  <c r="I174" i="13" l="1"/>
  <c r="I6" i="13"/>
  <c r="I90" i="13"/>
  <c r="I132" i="13"/>
  <c r="I48" i="13"/>
  <c r="I173" i="13"/>
  <c r="I5" i="13"/>
  <c r="I131" i="13"/>
  <c r="I89" i="13"/>
  <c r="I47" i="13"/>
  <c r="A15" i="10"/>
  <c r="A15" i="30"/>
  <c r="A15" i="20"/>
  <c r="A15" i="19"/>
  <c r="A15" i="16"/>
  <c r="A15" i="17"/>
  <c r="A16" i="14"/>
  <c r="P16" i="31"/>
  <c r="P17" i="31" s="1"/>
  <c r="P18" i="31" s="1"/>
  <c r="P22" i="31"/>
  <c r="P23" i="31" s="1"/>
  <c r="P24" i="31" s="1"/>
  <c r="B29" i="27"/>
  <c r="B38" i="27" l="1"/>
  <c r="B44" i="27" s="1"/>
  <c r="B50" i="27" s="1"/>
  <c r="B56" i="27" s="1"/>
  <c r="AB5" i="2" l="1"/>
  <c r="B62" i="27"/>
  <c r="B72" i="27" s="1"/>
  <c r="B78" i="27" s="1"/>
  <c r="B84" i="27" s="1"/>
  <c r="B90" i="27" s="1"/>
  <c r="B96" i="27" s="1"/>
  <c r="B106" i="27" s="1"/>
  <c r="B112" i="27" s="1"/>
  <c r="B118" i="27" s="1"/>
  <c r="B124" i="27" s="1"/>
  <c r="B130" i="27" s="1"/>
  <c r="B140" i="27" s="1"/>
  <c r="B146" i="27" s="1"/>
  <c r="B152" i="27" s="1"/>
  <c r="B158" i="27" s="1"/>
  <c r="B164" i="27" s="1"/>
  <c r="B174" i="27" s="1"/>
  <c r="B180" i="27" s="1"/>
  <c r="B186" i="27" s="1"/>
  <c r="B192" i="27" s="1"/>
  <c r="B198" i="27" s="1"/>
  <c r="B208" i="27" s="1"/>
  <c r="B214" i="27" s="1"/>
  <c r="B220" i="27" s="1"/>
  <c r="B226" i="27" s="1"/>
  <c r="B232" i="27" s="1"/>
  <c r="B242" i="27" s="1"/>
  <c r="B248" i="27" s="1"/>
  <c r="B254" i="27" s="1"/>
  <c r="B260" i="27" s="1"/>
  <c r="B266" i="27" s="1"/>
  <c r="B276" i="27" s="1"/>
  <c r="B282" i="27" s="1"/>
  <c r="B288" i="27" s="1"/>
  <c r="B294" i="27" s="1"/>
  <c r="B300" i="27" s="1"/>
  <c r="B310" i="27" s="1"/>
  <c r="B316" i="27" s="1"/>
  <c r="B322" i="27" s="1"/>
  <c r="B328" i="27" s="1"/>
  <c r="B334" i="27" s="1"/>
  <c r="B344" i="27" s="1"/>
  <c r="B350" i="27" s="1"/>
  <c r="B356" i="27" s="1"/>
  <c r="B362" i="27" s="1"/>
  <c r="B368" i="27" s="1"/>
  <c r="B378" i="27" s="1"/>
  <c r="B384" i="27" s="1"/>
  <c r="B390" i="27" s="1"/>
  <c r="B396" i="27" s="1"/>
  <c r="B402" i="27" s="1"/>
  <c r="B412" i="27" s="1"/>
  <c r="B418" i="27" s="1"/>
  <c r="B424" i="27" s="1"/>
  <c r="B430" i="27" s="1"/>
  <c r="B436" i="27" s="1"/>
  <c r="B446" i="27" s="1"/>
  <c r="B452" i="27" s="1"/>
  <c r="B458" i="27" s="1"/>
  <c r="B464" i="27" s="1"/>
  <c r="B470" i="27" s="1"/>
  <c r="B480" i="27" s="1"/>
  <c r="B486" i="27" s="1"/>
  <c r="B492" i="27" s="1"/>
  <c r="B498" i="27" s="1"/>
  <c r="B504" i="27" s="1"/>
  <c r="B514" i="27" s="1"/>
  <c r="B520" i="27" s="1"/>
  <c r="B526" i="27" s="1"/>
  <c r="B532" i="27" s="1"/>
  <c r="B538" i="27" s="1"/>
  <c r="B548" i="27" s="1"/>
  <c r="B554" i="27" s="1"/>
  <c r="B560" i="27" s="1"/>
  <c r="B566" i="27" s="1"/>
  <c r="B572" i="27" s="1"/>
  <c r="B582" i="27" s="1"/>
  <c r="B588" i="27" s="1"/>
  <c r="B594" i="27" s="1"/>
  <c r="B600" i="27" s="1"/>
  <c r="B606" i="27" s="1"/>
  <c r="B616" i="27" s="1"/>
  <c r="B622" i="27" s="1"/>
  <c r="B628" i="27" s="1"/>
  <c r="B634" i="27" s="1"/>
  <c r="B640" i="27" s="1"/>
  <c r="Q92" i="10" l="1"/>
  <c r="Q91" i="10"/>
  <c r="Q90" i="10"/>
  <c r="Q89" i="10"/>
  <c r="Q88" i="10"/>
  <c r="Q87" i="10"/>
  <c r="J23" i="21"/>
  <c r="Q82" i="3"/>
  <c r="Q81" i="3"/>
  <c r="Q80" i="3"/>
  <c r="Q79" i="3"/>
  <c r="Q78" i="3"/>
  <c r="Q77" i="3"/>
  <c r="Q94" i="10" l="1"/>
  <c r="Q84" i="3"/>
  <c r="S34" i="29"/>
  <c r="L34" i="29"/>
  <c r="L33" i="29"/>
  <c r="S33" i="29" s="1"/>
  <c r="S32" i="29"/>
  <c r="L32" i="29"/>
  <c r="L31" i="29"/>
  <c r="S31" i="29" s="1"/>
  <c r="S30" i="29"/>
  <c r="L30" i="29"/>
  <c r="L29" i="29"/>
  <c r="S29" i="29" s="1"/>
  <c r="S28" i="29"/>
  <c r="L28" i="29"/>
  <c r="L27" i="29"/>
  <c r="S27" i="29" s="1"/>
  <c r="S26" i="29"/>
  <c r="L26" i="29"/>
  <c r="L25" i="29"/>
  <c r="S25" i="29" s="1"/>
  <c r="L24" i="29"/>
  <c r="S24" i="29" s="1"/>
  <c r="S19" i="29"/>
  <c r="K109" i="10" s="1"/>
  <c r="L19" i="29"/>
  <c r="K108" i="10" s="1"/>
  <c r="S34" i="24"/>
  <c r="L34" i="24"/>
  <c r="L32" i="24"/>
  <c r="S32" i="24" s="1"/>
  <c r="L33" i="24"/>
  <c r="S33" i="24" s="1"/>
  <c r="L30" i="24"/>
  <c r="S30" i="24" s="1"/>
  <c r="L31" i="24"/>
  <c r="S31" i="24" s="1"/>
  <c r="L25" i="24"/>
  <c r="S25" i="24" s="1"/>
  <c r="L26" i="24"/>
  <c r="S26" i="24" s="1"/>
  <c r="L27" i="24"/>
  <c r="S27" i="24" s="1"/>
  <c r="L28" i="24"/>
  <c r="S28" i="24" s="1"/>
  <c r="L29" i="24"/>
  <c r="S29" i="24" s="1"/>
  <c r="L24" i="24"/>
  <c r="S24" i="24" s="1"/>
  <c r="S19" i="24"/>
  <c r="K118" i="3" s="1"/>
  <c r="L19" i="24"/>
  <c r="P22" i="2" s="1"/>
  <c r="O22" i="2" s="1"/>
  <c r="K117" i="3" l="1"/>
  <c r="K119" i="3" s="1"/>
  <c r="S35" i="29"/>
  <c r="S35" i="24"/>
  <c r="O23" i="20" l="1"/>
  <c r="P23" i="2"/>
  <c r="O23" i="2" s="1"/>
  <c r="I9" i="5"/>
  <c r="P121" i="10"/>
  <c r="I9" i="12"/>
  <c r="P130" i="3"/>
  <c r="Q11" i="6" l="1"/>
  <c r="Q10" i="6"/>
  <c r="Q9" i="6"/>
  <c r="J22" i="21" l="1"/>
  <c r="N21" i="21"/>
  <c r="J21" i="21"/>
  <c r="J20" i="21"/>
  <c r="I24" i="12" l="1"/>
  <c r="P118" i="10"/>
  <c r="P120" i="10" s="1"/>
  <c r="K110" i="10"/>
  <c r="K111" i="10" s="1"/>
  <c r="I25" i="12" l="1"/>
  <c r="I26" i="12" s="1"/>
  <c r="I13" i="12" s="1"/>
  <c r="I8" i="12" s="1"/>
  <c r="K112" i="10"/>
  <c r="G22" i="14" l="1"/>
  <c r="O22" i="14"/>
  <c r="M22" i="14"/>
  <c r="I22" i="14"/>
  <c r="K22" i="14"/>
  <c r="I24" i="5"/>
  <c r="I25" i="5" s="1"/>
  <c r="I26" i="5" l="1"/>
  <c r="I13" i="5" s="1"/>
  <c r="I8" i="5" s="1"/>
  <c r="P127" i="3"/>
  <c r="P129" i="3" s="1"/>
  <c r="K121" i="3" l="1"/>
  <c r="L25" i="7" l="1"/>
  <c r="R25" i="7" l="1"/>
  <c r="R28" i="7" s="1"/>
  <c r="R29" i="7" s="1"/>
  <c r="L28" i="7"/>
  <c r="L29" i="7" s="1"/>
</calcChain>
</file>

<file path=xl/sharedStrings.xml><?xml version="1.0" encoding="utf-8"?>
<sst xmlns="http://schemas.openxmlformats.org/spreadsheetml/2006/main" count="2449" uniqueCount="583">
  <si>
    <t>様式第１号</t>
    <rPh sb="0" eb="2">
      <t>ヨウシキ</t>
    </rPh>
    <rPh sb="2" eb="3">
      <t>ダイ</t>
    </rPh>
    <rPh sb="4" eb="5">
      <t>ゴウ</t>
    </rPh>
    <phoneticPr fontId="3"/>
  </si>
  <si>
    <t>（あて先）仙台市長</t>
    <rPh sb="3" eb="4">
      <t>サキ</t>
    </rPh>
    <rPh sb="5" eb="9">
      <t>センダイシチョウ</t>
    </rPh>
    <phoneticPr fontId="3"/>
  </si>
  <si>
    <t>郵便番号</t>
    <rPh sb="0" eb="4">
      <t>ユウビンバンゴウ</t>
    </rPh>
    <phoneticPr fontId="3"/>
  </si>
  <si>
    <t>住所</t>
    <rPh sb="0" eb="2">
      <t>ジュウショ</t>
    </rPh>
    <phoneticPr fontId="3"/>
  </si>
  <si>
    <t>名称</t>
    <rPh sb="0" eb="2">
      <t>メイショウ</t>
    </rPh>
    <phoneticPr fontId="3"/>
  </si>
  <si>
    <t>代表者氏名</t>
    <rPh sb="0" eb="3">
      <t>ダイヒョウシャ</t>
    </rPh>
    <rPh sb="3" eb="5">
      <t>シメイ</t>
    </rPh>
    <phoneticPr fontId="3"/>
  </si>
  <si>
    <t>申請者　</t>
    <rPh sb="0" eb="3">
      <t>シンセイシャ</t>
    </rPh>
    <phoneticPr fontId="3"/>
  </si>
  <si>
    <t>印</t>
    <rPh sb="0" eb="1">
      <t>イン</t>
    </rPh>
    <phoneticPr fontId="3"/>
  </si>
  <si>
    <t>記</t>
    <rPh sb="0" eb="1">
      <t>き</t>
    </rPh>
    <phoneticPr fontId="4" type="Hiragana" alignment="center"/>
  </si>
  <si>
    <t>〒</t>
    <phoneticPr fontId="4" type="Hiragana" alignment="center"/>
  </si>
  <si>
    <t>－</t>
    <phoneticPr fontId="4" type="Hiragana" alignment="center"/>
  </si>
  <si>
    <t>２　補助事業の名称</t>
    <phoneticPr fontId="4" type="Hiragana" alignment="center"/>
  </si>
  <si>
    <t>リース事業者</t>
    <rPh sb="3" eb="6">
      <t>じぎょうしゃ</t>
    </rPh>
    <phoneticPr fontId="4" type="Hiragana" alignment="center"/>
  </si>
  <si>
    <t>(1) 事業計画書（様式第２号）</t>
    <phoneticPr fontId="4" type="Hiragana" alignment="center"/>
  </si>
  <si>
    <t>(2) 収支予算書（様式第３号）</t>
    <phoneticPr fontId="4" type="Hiragana" alignment="center"/>
  </si>
  <si>
    <t>ことに</t>
    <phoneticPr fontId="4" type="Hiragana" alignment="center"/>
  </si>
  <si>
    <t>同意します</t>
    <rPh sb="0" eb="2">
      <t>どうい</t>
    </rPh>
    <phoneticPr fontId="4" type="Hiragana" alignment="center"/>
  </si>
  <si>
    <t>同意しません</t>
    <rPh sb="0" eb="2">
      <t>どうい</t>
    </rPh>
    <phoneticPr fontId="4" type="Hiragana" alignment="center"/>
  </si>
  <si>
    <t>私（法人（団体）含む）の仙台市市税納付状況（税目・税額・申</t>
    <phoneticPr fontId="4" type="Hiragana" alignment="center"/>
  </si>
  <si>
    <t>告の有無等）を環境局脱炭素経営推進課が税務担当課に照会する</t>
    <phoneticPr fontId="4" type="Hiragana" alignment="center"/>
  </si>
  <si>
    <t xml:space="preserve">（証明書の添付が必要になります） </t>
    <phoneticPr fontId="4" type="Hiragana" alignment="center"/>
  </si>
  <si>
    <t>円</t>
    <rPh sb="0" eb="1">
      <t>えん</t>
    </rPh>
    <phoneticPr fontId="4" type="Hiragana" alignment="center"/>
  </si>
  <si>
    <t>様式第２号</t>
    <rPh sb="0" eb="2">
      <t>ヨウシキ</t>
    </rPh>
    <rPh sb="2" eb="3">
      <t>ダイ</t>
    </rPh>
    <rPh sb="4" eb="5">
      <t>ゴウ</t>
    </rPh>
    <phoneticPr fontId="3"/>
  </si>
  <si>
    <t>補助事業計画書</t>
    <rPh sb="0" eb="2">
      <t>ホジョ</t>
    </rPh>
    <rPh sb="2" eb="4">
      <t>ジギョウ</t>
    </rPh>
    <rPh sb="4" eb="7">
      <t>ケイカクショ</t>
    </rPh>
    <phoneticPr fontId="3"/>
  </si>
  <si>
    <t>補助金交付申請額</t>
    <phoneticPr fontId="3" type="Hiragana" alignment="center"/>
  </si>
  <si>
    <t>円</t>
    <rPh sb="0" eb="1">
      <t>えん</t>
    </rPh>
    <phoneticPr fontId="3" type="Hiragana" alignment="center"/>
  </si>
  <si>
    <t>備　考</t>
    <rPh sb="0" eb="1">
      <t>び</t>
    </rPh>
    <rPh sb="2" eb="3">
      <t>こう</t>
    </rPh>
    <phoneticPr fontId="3" type="Hiragana" alignment="center"/>
  </si>
  <si>
    <t>提出年月日</t>
    <phoneticPr fontId="3" type="Hiragana" alignment="center"/>
  </si>
  <si>
    <t>（本補助金関連）</t>
    <phoneticPr fontId="3" type="Hiragana" alignment="center"/>
  </si>
  <si>
    <t>①</t>
    <phoneticPr fontId="3" type="Hiragana" alignment="center"/>
  </si>
  <si>
    <t>②</t>
    <phoneticPr fontId="3" type="Hiragana" alignment="center"/>
  </si>
  <si>
    <t>③</t>
    <phoneticPr fontId="3" type="Hiragana" alignment="center"/>
  </si>
  <si>
    <t>④</t>
    <phoneticPr fontId="3" type="Hiragana" alignment="center"/>
  </si>
  <si>
    <t>金　額</t>
    <rPh sb="0" eb="1">
      <t>きん</t>
    </rPh>
    <rPh sb="2" eb="3">
      <t>がく</t>
    </rPh>
    <phoneticPr fontId="3" type="Hiragana" alignment="center"/>
  </si>
  <si>
    <t>控除額〔他補助金の合計額〕</t>
    <phoneticPr fontId="3" type="Hiragana" alignment="center"/>
  </si>
  <si>
    <t>他補助金控除後の補助対象経費〔①－②〕</t>
    <phoneticPr fontId="3" type="Hiragana" alignment="center"/>
  </si>
  <si>
    <t>※④の金額は、③に別表３の補助率を乗じた額（千円未満切捨て）と補助上限額を比較して低い額。</t>
    <rPh sb="3" eb="5">
      <t>きんがく</t>
    </rPh>
    <phoneticPr fontId="3" type="Hiragana" alignment="center"/>
  </si>
  <si>
    <t>様式第３号</t>
    <rPh sb="0" eb="2">
      <t>ヨウシキ</t>
    </rPh>
    <rPh sb="2" eb="3">
      <t>ダイ</t>
    </rPh>
    <rPh sb="4" eb="5">
      <t>ゴウ</t>
    </rPh>
    <phoneticPr fontId="3"/>
  </si>
  <si>
    <t>収支予算書</t>
    <phoneticPr fontId="3"/>
  </si>
  <si>
    <t>１　収入</t>
    <rPh sb="2" eb="4">
      <t>シュウニュウ</t>
    </rPh>
    <phoneticPr fontId="3"/>
  </si>
  <si>
    <t>区分</t>
    <rPh sb="0" eb="2">
      <t>クブン</t>
    </rPh>
    <phoneticPr fontId="3"/>
  </si>
  <si>
    <t>自己資金（借入金含む）</t>
    <phoneticPr fontId="3"/>
  </si>
  <si>
    <t>市補助金</t>
    <phoneticPr fontId="3"/>
  </si>
  <si>
    <t>国</t>
    <rPh sb="0" eb="1">
      <t>クニ</t>
    </rPh>
    <phoneticPr fontId="3"/>
  </si>
  <si>
    <t>県</t>
    <rPh sb="0" eb="1">
      <t>ケン</t>
    </rPh>
    <phoneticPr fontId="3"/>
  </si>
  <si>
    <t>その他</t>
    <rPh sb="2" eb="3">
      <t>タ</t>
    </rPh>
    <phoneticPr fontId="3"/>
  </si>
  <si>
    <t>合計</t>
    <rPh sb="0" eb="2">
      <t>ゴウケイ</t>
    </rPh>
    <phoneticPr fontId="3"/>
  </si>
  <si>
    <t>他補助金</t>
    <rPh sb="0" eb="1">
      <t>ホカ</t>
    </rPh>
    <rPh sb="1" eb="4">
      <t>ホジョキン</t>
    </rPh>
    <phoneticPr fontId="3"/>
  </si>
  <si>
    <t>予算額</t>
    <rPh sb="0" eb="3">
      <t>ヨサンガク</t>
    </rPh>
    <phoneticPr fontId="3"/>
  </si>
  <si>
    <t>円</t>
    <rPh sb="0" eb="1">
      <t>エン</t>
    </rPh>
    <phoneticPr fontId="3"/>
  </si>
  <si>
    <t>備考</t>
    <rPh sb="0" eb="2">
      <t>ビコウ</t>
    </rPh>
    <phoneticPr fontId="3"/>
  </si>
  <si>
    <t>※補助対象経費に係る収入のみを記載すること。</t>
    <phoneticPr fontId="3"/>
  </si>
  <si>
    <t>※合計の金額は、下記「２　支出」の合計の金額と一致すること。</t>
    <phoneticPr fontId="3"/>
  </si>
  <si>
    <t>※他補助金（国、県及びその他）を受ける場合は、備考欄にその名称を記載すること。</t>
    <phoneticPr fontId="3"/>
  </si>
  <si>
    <t>２　支出</t>
    <rPh sb="2" eb="4">
      <t>シシュツ</t>
    </rPh>
    <phoneticPr fontId="3"/>
  </si>
  <si>
    <t>費目</t>
    <rPh sb="0" eb="2">
      <t>ヒモク</t>
    </rPh>
    <phoneticPr fontId="3"/>
  </si>
  <si>
    <t>小計</t>
    <rPh sb="0" eb="2">
      <t>ショウケイ</t>
    </rPh>
    <phoneticPr fontId="3"/>
  </si>
  <si>
    <t>消費税</t>
    <rPh sb="0" eb="3">
      <t>ショウヒゼイ</t>
    </rPh>
    <phoneticPr fontId="3"/>
  </si>
  <si>
    <t>※補助対象経費に係る支出のみを記載すること。</t>
    <phoneticPr fontId="3"/>
  </si>
  <si>
    <t>消費税率10％</t>
    <phoneticPr fontId="3"/>
  </si>
  <si>
    <t>様式第４号</t>
    <rPh sb="0" eb="2">
      <t>ヨウシキ</t>
    </rPh>
    <rPh sb="2" eb="3">
      <t>ダイ</t>
    </rPh>
    <rPh sb="4" eb="5">
      <t>ゴウ</t>
    </rPh>
    <phoneticPr fontId="3"/>
  </si>
  <si>
    <t>収支予算書</t>
    <phoneticPr fontId="3"/>
  </si>
  <si>
    <t>誓　　約　　書</t>
    <rPh sb="0" eb="1">
      <t>チカイ</t>
    </rPh>
    <rPh sb="3" eb="4">
      <t>ヤク</t>
    </rPh>
    <rPh sb="6" eb="7">
      <t>ショ</t>
    </rPh>
    <phoneticPr fontId="3"/>
  </si>
  <si>
    <t>　仙　台　市　長　　様</t>
    <rPh sb="1" eb="2">
      <t>セン</t>
    </rPh>
    <rPh sb="3" eb="4">
      <t>ダイ</t>
    </rPh>
    <rPh sb="5" eb="6">
      <t>シ</t>
    </rPh>
    <rPh sb="7" eb="8">
      <t>オサ</t>
    </rPh>
    <rPh sb="10" eb="11">
      <t>サマ</t>
    </rPh>
    <phoneticPr fontId="3"/>
  </si>
  <si>
    <t>申請者の住所又は所在地</t>
    <phoneticPr fontId="3"/>
  </si>
  <si>
    <t>申請者の氏名又は名称　</t>
    <phoneticPr fontId="3"/>
  </si>
  <si>
    <t>の関係を有していないことを誓約します。また、説明を求められた際には誠実</t>
    <phoneticPr fontId="3"/>
  </si>
  <si>
    <t>に対応いたします。　　　　　　　　　　　　　　　　　　　　　　　　　　</t>
    <phoneticPr fontId="3"/>
  </si>
  <si>
    <t>誓約書</t>
    <rPh sb="0" eb="3">
      <t>セイヤクショ</t>
    </rPh>
    <phoneticPr fontId="3"/>
  </si>
  <si>
    <t>様式第５号</t>
    <rPh sb="0" eb="2">
      <t>ヨウシキ</t>
    </rPh>
    <rPh sb="2" eb="3">
      <t>ダイ</t>
    </rPh>
    <rPh sb="4" eb="5">
      <t>ゴウ</t>
    </rPh>
    <phoneticPr fontId="3"/>
  </si>
  <si>
    <t>【交付申請に必要な書類】</t>
    <rPh sb="1" eb="3">
      <t>コウフ</t>
    </rPh>
    <rPh sb="3" eb="5">
      <t>シンセイ</t>
    </rPh>
    <rPh sb="6" eb="8">
      <t>ヒツヨウ</t>
    </rPh>
    <rPh sb="9" eb="11">
      <t>ショルイ</t>
    </rPh>
    <phoneticPr fontId="3"/>
  </si>
  <si>
    <t>補助金交付申請書</t>
    <phoneticPr fontId="3"/>
  </si>
  <si>
    <t>事業計画書</t>
    <phoneticPr fontId="3"/>
  </si>
  <si>
    <t>見積書等の写し</t>
    <rPh sb="0" eb="3">
      <t>ミツモリショ</t>
    </rPh>
    <rPh sb="3" eb="4">
      <t>トウ</t>
    </rPh>
    <rPh sb="5" eb="6">
      <t>ウツ</t>
    </rPh>
    <phoneticPr fontId="3"/>
  </si>
  <si>
    <t>・様式第１号</t>
    <rPh sb="1" eb="3">
      <t>ヨウシキ</t>
    </rPh>
    <rPh sb="3" eb="4">
      <t>ダイ</t>
    </rPh>
    <rPh sb="5" eb="6">
      <t>ゴウ</t>
    </rPh>
    <phoneticPr fontId="3"/>
  </si>
  <si>
    <t>・様式第２号</t>
    <rPh sb="1" eb="3">
      <t>ヨウシキ</t>
    </rPh>
    <rPh sb="3" eb="4">
      <t>ダイ</t>
    </rPh>
    <rPh sb="5" eb="6">
      <t>ゴウ</t>
    </rPh>
    <phoneticPr fontId="3"/>
  </si>
  <si>
    <t>・様式第３号</t>
    <rPh sb="1" eb="3">
      <t>ヨウシキ</t>
    </rPh>
    <rPh sb="3" eb="4">
      <t>ダイ</t>
    </rPh>
    <rPh sb="5" eb="6">
      <t>ゴウ</t>
    </rPh>
    <phoneticPr fontId="3"/>
  </si>
  <si>
    <t>①</t>
    <phoneticPr fontId="3"/>
  </si>
  <si>
    <t>②</t>
    <phoneticPr fontId="3"/>
  </si>
  <si>
    <t>③</t>
    <phoneticPr fontId="3"/>
  </si>
  <si>
    <t>④</t>
    <phoneticPr fontId="3"/>
  </si>
  <si>
    <t>⑤</t>
    <phoneticPr fontId="3"/>
  </si>
  <si>
    <t>⑥</t>
    <phoneticPr fontId="3"/>
  </si>
  <si>
    <t>（法人の場合）</t>
    <rPh sb="1" eb="3">
      <t>ホウジン</t>
    </rPh>
    <rPh sb="4" eb="6">
      <t>バアイ</t>
    </rPh>
    <phoneticPr fontId="3"/>
  </si>
  <si>
    <t>登記事項証明書</t>
    <rPh sb="0" eb="2">
      <t>トウキ</t>
    </rPh>
    <rPh sb="2" eb="4">
      <t>ジコウ</t>
    </rPh>
    <rPh sb="4" eb="7">
      <t>ショウメイショ</t>
    </rPh>
    <phoneticPr fontId="3"/>
  </si>
  <si>
    <t>（履歴事項全部証明書）</t>
    <rPh sb="7" eb="10">
      <t>ショウメイショ</t>
    </rPh>
    <phoneticPr fontId="3"/>
  </si>
  <si>
    <t>（個人事業主の場合）</t>
    <rPh sb="1" eb="3">
      <t>コジン</t>
    </rPh>
    <rPh sb="3" eb="6">
      <t>ジギョウヌシ</t>
    </rPh>
    <rPh sb="7" eb="9">
      <t>バアイ</t>
    </rPh>
    <phoneticPr fontId="3"/>
  </si>
  <si>
    <t>⑦</t>
    <phoneticPr fontId="3"/>
  </si>
  <si>
    <t>⑧</t>
    <phoneticPr fontId="3"/>
  </si>
  <si>
    <t>・様式第４号</t>
    <rPh sb="1" eb="3">
      <t>ヨウシキ</t>
    </rPh>
    <rPh sb="3" eb="4">
      <t>ダイ</t>
    </rPh>
    <rPh sb="5" eb="6">
      <t>ゴウ</t>
    </rPh>
    <phoneticPr fontId="3"/>
  </si>
  <si>
    <t>⑨</t>
    <phoneticPr fontId="3"/>
  </si>
  <si>
    <t>⑩</t>
    <phoneticPr fontId="3"/>
  </si>
  <si>
    <t>⑪</t>
    <phoneticPr fontId="3"/>
  </si>
  <si>
    <t>その他市長が必要と認める書類</t>
    <phoneticPr fontId="3"/>
  </si>
  <si>
    <t>書類名</t>
    <rPh sb="0" eb="2">
      <t>ショルイ</t>
    </rPh>
    <rPh sb="2" eb="3">
      <t>メイ</t>
    </rPh>
    <phoneticPr fontId="3"/>
  </si>
  <si>
    <t>№</t>
    <phoneticPr fontId="3"/>
  </si>
  <si>
    <t>・原本であること</t>
    <rPh sb="1" eb="3">
      <t>ゲンポン</t>
    </rPh>
    <phoneticPr fontId="3"/>
  </si>
  <si>
    <t>・交付日が交付申請書提出前９０日以内のもの</t>
    <rPh sb="15" eb="16">
      <t>ニチ</t>
    </rPh>
    <phoneticPr fontId="3"/>
  </si>
  <si>
    <t>・マイナンバーが記載されていないこと</t>
    <phoneticPr fontId="3"/>
  </si>
  <si>
    <t>（リース事業者の場合）</t>
    <phoneticPr fontId="3"/>
  </si>
  <si>
    <t>貸与料金の算定根拠明細書</t>
    <phoneticPr fontId="3"/>
  </si>
  <si>
    <t>・交付日が交付申請書提出前３０日以内のもの</t>
    <phoneticPr fontId="3"/>
  </si>
  <si>
    <t>・区役所、総合支所で交付を受けてください</t>
    <phoneticPr fontId="3"/>
  </si>
  <si>
    <r>
      <t>・</t>
    </r>
    <r>
      <rPr>
        <u/>
        <sz val="12"/>
        <color theme="1"/>
        <rFont val="ＭＳ 明朝"/>
        <family val="1"/>
        <charset val="128"/>
      </rPr>
      <t>市税納付状況確認に同意した場合は不要</t>
    </r>
    <phoneticPr fontId="3"/>
  </si>
  <si>
    <t>・様式第５号</t>
    <rPh sb="1" eb="3">
      <t>ヨウシキ</t>
    </rPh>
    <rPh sb="3" eb="4">
      <t>ダイ</t>
    </rPh>
    <rPh sb="5" eb="6">
      <t>ゴウ</t>
    </rPh>
    <phoneticPr fontId="3"/>
  </si>
  <si>
    <t>・該当する場合のみ</t>
    <phoneticPr fontId="3"/>
  </si>
  <si>
    <t>※事前又は同時に「事業者温室効果ガス削減計画書」の提出が必要です。</t>
    <phoneticPr fontId="3"/>
  </si>
  <si>
    <t>ヶ月</t>
    <rPh sb="1" eb="2">
      <t>ゲツ</t>
    </rPh>
    <phoneticPr fontId="3"/>
  </si>
  <si>
    <t>①</t>
    <phoneticPr fontId="3"/>
  </si>
  <si>
    <t>補助金</t>
    <rPh sb="0" eb="3">
      <t>ホジョキン</t>
    </rPh>
    <phoneticPr fontId="3"/>
  </si>
  <si>
    <t>経費</t>
    <rPh sb="0" eb="2">
      <t>ケイヒ</t>
    </rPh>
    <phoneticPr fontId="3"/>
  </si>
  <si>
    <t>貸与料金月額</t>
    <phoneticPr fontId="3"/>
  </si>
  <si>
    <t>項目</t>
    <rPh sb="0" eb="2">
      <t>コウモク</t>
    </rPh>
    <phoneticPr fontId="3"/>
  </si>
  <si>
    <t>通常料金</t>
    <rPh sb="0" eb="2">
      <t>ツウジョウ</t>
    </rPh>
    <rPh sb="2" eb="4">
      <t>リョウキン</t>
    </rPh>
    <phoneticPr fontId="3"/>
  </si>
  <si>
    <t>補助金適用料金</t>
    <rPh sb="0" eb="2">
      <t>ホジョ</t>
    </rPh>
    <rPh sb="2" eb="3">
      <t>キン</t>
    </rPh>
    <rPh sb="3" eb="5">
      <t>テキヨウ</t>
    </rPh>
    <rPh sb="5" eb="7">
      <t>リョウキン</t>
    </rPh>
    <phoneticPr fontId="3"/>
  </si>
  <si>
    <t>金利等</t>
    <rPh sb="0" eb="2">
      <t>キンリ</t>
    </rPh>
    <rPh sb="2" eb="3">
      <t>トウ</t>
    </rPh>
    <phoneticPr fontId="3"/>
  </si>
  <si>
    <t>（単位：円）</t>
    <rPh sb="1" eb="3">
      <t>タンイ</t>
    </rPh>
    <rPh sb="4" eb="5">
      <t>エン</t>
    </rPh>
    <phoneticPr fontId="3"/>
  </si>
  <si>
    <t>【実績報告に必要な書類】</t>
    <rPh sb="1" eb="3">
      <t>ジッセキ</t>
    </rPh>
    <rPh sb="3" eb="5">
      <t>ホウコク</t>
    </rPh>
    <rPh sb="6" eb="8">
      <t>ヒツヨウ</t>
    </rPh>
    <rPh sb="9" eb="11">
      <t>ショルイ</t>
    </rPh>
    <phoneticPr fontId="3"/>
  </si>
  <si>
    <t>補助金実績申請書</t>
    <rPh sb="3" eb="5">
      <t>ジッセキ</t>
    </rPh>
    <phoneticPr fontId="3"/>
  </si>
  <si>
    <t>収支決算書</t>
  </si>
  <si>
    <t>収支決算書</t>
    <rPh sb="2" eb="4">
      <t>ケッサン</t>
    </rPh>
    <rPh sb="4" eb="5">
      <t>ショ</t>
    </rPh>
    <phoneticPr fontId="3"/>
  </si>
  <si>
    <t>補助対象経費の支払いを証する書</t>
    <rPh sb="0" eb="2">
      <t>ホジョ</t>
    </rPh>
    <rPh sb="2" eb="4">
      <t>タイショウ</t>
    </rPh>
    <rPh sb="4" eb="6">
      <t>ケイヒ</t>
    </rPh>
    <rPh sb="7" eb="9">
      <t>シハラ</t>
    </rPh>
    <rPh sb="11" eb="12">
      <t>ショウ</t>
    </rPh>
    <rPh sb="14" eb="15">
      <t>ショ</t>
    </rPh>
    <phoneticPr fontId="3"/>
  </si>
  <si>
    <t>類の写し</t>
    <phoneticPr fontId="3"/>
  </si>
  <si>
    <t>・補助対象経費以外が含まれる場合は内訳が分</t>
    <phoneticPr fontId="3"/>
  </si>
  <si>
    <t>　かるものを添付すること</t>
    <phoneticPr fontId="3"/>
  </si>
  <si>
    <t>（リース事業者の場合）</t>
    <rPh sb="4" eb="7">
      <t>ジギョウシャ</t>
    </rPh>
    <rPh sb="8" eb="10">
      <t>バアイ</t>
    </rPh>
    <phoneticPr fontId="3"/>
  </si>
  <si>
    <t>・カラー写真のみ</t>
    <phoneticPr fontId="3"/>
  </si>
  <si>
    <t>１　補助事業の名称</t>
    <rPh sb="2" eb="4">
      <t>ほじょ</t>
    </rPh>
    <rPh sb="4" eb="6">
      <t>じぎょう</t>
    </rPh>
    <rPh sb="7" eb="9">
      <t>めいしょう</t>
    </rPh>
    <phoneticPr fontId="4" type="Hiragana" alignment="center"/>
  </si>
  <si>
    <t>５　添付書類</t>
    <rPh sb="2" eb="4">
      <t>てんぷ</t>
    </rPh>
    <rPh sb="4" eb="6">
      <t>しょるい</t>
    </rPh>
    <phoneticPr fontId="4" type="Hiragana" alignment="center"/>
  </si>
  <si>
    <t>＜記入・提出するときの注意点＞</t>
    <phoneticPr fontId="4" type="Hiragana" alignment="center"/>
  </si>
  <si>
    <t>(1) 交付決定番号は、郵送しました「補助金交付決定通知書」に記載されています。「補助金交付決定通知</t>
    <phoneticPr fontId="4" type="Hiragana" alignment="center"/>
  </si>
  <si>
    <t>　　書」を確認のうえ、記入してください。　　　　　　　　　　　　　　　　　　　　　　　　　　　　</t>
    <phoneticPr fontId="4" type="Hiragana" alignment="center"/>
  </si>
  <si>
    <t>様式第１３号</t>
    <rPh sb="0" eb="2">
      <t>ヨウシキ</t>
    </rPh>
    <rPh sb="2" eb="3">
      <t>ダイ</t>
    </rPh>
    <rPh sb="5" eb="6">
      <t>ゴウ</t>
    </rPh>
    <phoneticPr fontId="3"/>
  </si>
  <si>
    <t>※合計の金額は、上記「１　収入」の合計と一致すること。</t>
    <phoneticPr fontId="3"/>
  </si>
  <si>
    <t>様式第１４号</t>
    <rPh sb="0" eb="2">
      <t>ヨウシキ</t>
    </rPh>
    <rPh sb="2" eb="3">
      <t>ダイ</t>
    </rPh>
    <rPh sb="5" eb="6">
      <t>ゴウ</t>
    </rPh>
    <phoneticPr fontId="3"/>
  </si>
  <si>
    <t>補助金変更承認申請書</t>
    <phoneticPr fontId="3"/>
  </si>
  <si>
    <t>補助金中止（廃止）承認申請書</t>
    <rPh sb="0" eb="3">
      <t>ホジョキン</t>
    </rPh>
    <rPh sb="3" eb="5">
      <t>チュウシ</t>
    </rPh>
    <rPh sb="6" eb="8">
      <t>ハイシ</t>
    </rPh>
    <rPh sb="9" eb="11">
      <t>ショウニン</t>
    </rPh>
    <rPh sb="11" eb="14">
      <t>シンセイショ</t>
    </rPh>
    <phoneticPr fontId="3"/>
  </si>
  <si>
    <t>【その他必要に応じて使用する書類】</t>
    <rPh sb="3" eb="4">
      <t>タ</t>
    </rPh>
    <rPh sb="4" eb="6">
      <t>ヒツヨウ</t>
    </rPh>
    <rPh sb="7" eb="8">
      <t>オウ</t>
    </rPh>
    <rPh sb="10" eb="12">
      <t>シヨウ</t>
    </rPh>
    <rPh sb="14" eb="16">
      <t>ショルイ</t>
    </rPh>
    <phoneticPr fontId="3"/>
  </si>
  <si>
    <t>補助金交付申請取下書</t>
    <phoneticPr fontId="3"/>
  </si>
  <si>
    <t>補助金財産処分承認申請書</t>
    <phoneticPr fontId="3"/>
  </si>
  <si>
    <t>様式第１６号</t>
    <rPh sb="0" eb="2">
      <t>ヨウシキ</t>
    </rPh>
    <rPh sb="2" eb="3">
      <t>ダイ</t>
    </rPh>
    <rPh sb="5" eb="6">
      <t>ゴウ</t>
    </rPh>
    <phoneticPr fontId="3"/>
  </si>
  <si>
    <t>請求金額</t>
    <rPh sb="0" eb="2">
      <t>セイキュウ</t>
    </rPh>
    <rPh sb="2" eb="4">
      <t>キンガク</t>
    </rPh>
    <phoneticPr fontId="3"/>
  </si>
  <si>
    <t>振込先情報</t>
    <rPh sb="0" eb="3">
      <t>フリコミサキ</t>
    </rPh>
    <rPh sb="3" eb="5">
      <t>ジョウホウ</t>
    </rPh>
    <phoneticPr fontId="3"/>
  </si>
  <si>
    <t>金融機関名</t>
    <rPh sb="0" eb="2">
      <t>キンユウ</t>
    </rPh>
    <rPh sb="2" eb="4">
      <t>キカン</t>
    </rPh>
    <rPh sb="4" eb="5">
      <t>メイ</t>
    </rPh>
    <phoneticPr fontId="3"/>
  </si>
  <si>
    <t>預金種別</t>
    <rPh sb="0" eb="2">
      <t>ヨキン</t>
    </rPh>
    <rPh sb="2" eb="4">
      <t>シュベツ</t>
    </rPh>
    <phoneticPr fontId="3"/>
  </si>
  <si>
    <t>口座名義</t>
    <rPh sb="0" eb="2">
      <t>コウザ</t>
    </rPh>
    <rPh sb="2" eb="4">
      <t>メイギ</t>
    </rPh>
    <phoneticPr fontId="3"/>
  </si>
  <si>
    <t>円</t>
    <rPh sb="0" eb="1">
      <t>エン</t>
    </rPh>
    <phoneticPr fontId="3"/>
  </si>
  <si>
    <t>普通預金</t>
    <rPh sb="0" eb="4">
      <t>フツウヨキン</t>
    </rPh>
    <phoneticPr fontId="3"/>
  </si>
  <si>
    <t>当座預金</t>
    <rPh sb="0" eb="4">
      <t>トウザヨキン</t>
    </rPh>
    <phoneticPr fontId="3"/>
  </si>
  <si>
    <t>銀行</t>
    <rPh sb="0" eb="2">
      <t>ギンコウ</t>
    </rPh>
    <phoneticPr fontId="3"/>
  </si>
  <si>
    <t>口座番号
（右詰）</t>
    <rPh sb="0" eb="2">
      <t>コウザ</t>
    </rPh>
    <rPh sb="2" eb="4">
      <t>バンゴウ</t>
    </rPh>
    <rPh sb="6" eb="7">
      <t>ミギ</t>
    </rPh>
    <rPh sb="7" eb="8">
      <t>ヅ</t>
    </rPh>
    <phoneticPr fontId="3"/>
  </si>
  <si>
    <t>　</t>
    <phoneticPr fontId="3"/>
  </si>
  <si>
    <t>※口座名義人は申請者と同一名義としてください。</t>
    <phoneticPr fontId="3"/>
  </si>
  <si>
    <t>※首標金額の一桁上位の欄に￥印を記入してください。</t>
    <phoneticPr fontId="3"/>
  </si>
  <si>
    <t>(1) 交付申請書（様式第１号）の添付書類のうち変更に係る書類
(2) その他必要な書類</t>
    <phoneticPr fontId="4" type="Hiragana" alignment="center"/>
  </si>
  <si>
    <t>様式第１１号</t>
    <rPh sb="0" eb="2">
      <t>ヨウシキ</t>
    </rPh>
    <rPh sb="2" eb="3">
      <t>ダイ</t>
    </rPh>
    <rPh sb="5" eb="6">
      <t>ゴウ</t>
    </rPh>
    <phoneticPr fontId="3"/>
  </si>
  <si>
    <t>・２社以上の相見積もり書（競争入札の場合は、</t>
    <rPh sb="2" eb="3">
      <t>シャ</t>
    </rPh>
    <rPh sb="3" eb="5">
      <t>イジョウ</t>
    </rPh>
    <rPh sb="6" eb="9">
      <t>アイミツ</t>
    </rPh>
    <rPh sb="11" eb="12">
      <t>ショ</t>
    </rPh>
    <rPh sb="13" eb="15">
      <t>キョウソウ</t>
    </rPh>
    <rPh sb="15" eb="17">
      <t>ニュウサツ</t>
    </rPh>
    <rPh sb="18" eb="20">
      <t>バアイ</t>
    </rPh>
    <phoneticPr fontId="3"/>
  </si>
  <si>
    <t>　競争入札したことが分かる書類）</t>
    <rPh sb="1" eb="3">
      <t>キョウソウ</t>
    </rPh>
    <rPh sb="3" eb="5">
      <t>ニュウサツ</t>
    </rPh>
    <rPh sb="10" eb="11">
      <t>ワ</t>
    </rPh>
    <rPh sb="13" eb="15">
      <t>ショルイ</t>
    </rPh>
    <phoneticPr fontId="3"/>
  </si>
  <si>
    <t>・見積書の金額の合計が１００万円未満または</t>
    <rPh sb="1" eb="3">
      <t>ミツモリ</t>
    </rPh>
    <rPh sb="3" eb="4">
      <t>ショ</t>
    </rPh>
    <rPh sb="5" eb="7">
      <t>キンガク</t>
    </rPh>
    <rPh sb="8" eb="10">
      <t>ゴウケイ</t>
    </rPh>
    <rPh sb="14" eb="16">
      <t>マンエン</t>
    </rPh>
    <rPh sb="16" eb="18">
      <t>ミマン</t>
    </rPh>
    <phoneticPr fontId="3"/>
  </si>
  <si>
    <t>　技術上の制約がある場合は、理由書（任意様</t>
    <rPh sb="1" eb="3">
      <t>ギジュツ</t>
    </rPh>
    <rPh sb="3" eb="4">
      <t>ジョウ</t>
    </rPh>
    <rPh sb="5" eb="7">
      <t>セイヤク</t>
    </rPh>
    <rPh sb="10" eb="12">
      <t>バアイ</t>
    </rPh>
    <rPh sb="14" eb="17">
      <t>リユウショ</t>
    </rPh>
    <rPh sb="18" eb="20">
      <t>ニンイ</t>
    </rPh>
    <rPh sb="20" eb="21">
      <t>サマ</t>
    </rPh>
    <phoneticPr fontId="3"/>
  </si>
  <si>
    <t>　式）を添えて１社の見積書</t>
    <rPh sb="1" eb="2">
      <t>シキ</t>
    </rPh>
    <rPh sb="4" eb="5">
      <t>ソ</t>
    </rPh>
    <rPh sb="8" eb="9">
      <t>シャ</t>
    </rPh>
    <rPh sb="10" eb="13">
      <t>ミツモリショ</t>
    </rPh>
    <phoneticPr fontId="3"/>
  </si>
  <si>
    <t>・リース事業者の場合、リース事業者及び賃借</t>
    <rPh sb="19" eb="21">
      <t>チンシャク</t>
    </rPh>
    <phoneticPr fontId="3"/>
  </si>
  <si>
    <t>　人のもの</t>
    <rPh sb="1" eb="2">
      <t>ヒト</t>
    </rPh>
    <phoneticPr fontId="3"/>
  </si>
  <si>
    <t>開業等届出書及び住民票</t>
    <rPh sb="0" eb="2">
      <t>カイギョウ</t>
    </rPh>
    <rPh sb="2" eb="3">
      <t>トウ</t>
    </rPh>
    <rPh sb="3" eb="6">
      <t>トドケデショ</t>
    </rPh>
    <rPh sb="6" eb="7">
      <t>オヨ</t>
    </rPh>
    <rPh sb="8" eb="11">
      <t>ジュウミンヒョウ</t>
    </rPh>
    <phoneticPr fontId="3"/>
  </si>
  <si>
    <t>・住民票は申請者本人の原本であること</t>
    <rPh sb="1" eb="4">
      <t>ジュウミンヒョウ</t>
    </rPh>
    <rPh sb="5" eb="7">
      <t>シンセイ</t>
    </rPh>
    <rPh sb="7" eb="8">
      <t>シャ</t>
    </rPh>
    <rPh sb="8" eb="10">
      <t>ホンニン</t>
    </rPh>
    <rPh sb="11" eb="13">
      <t>ゲンポン</t>
    </rPh>
    <phoneticPr fontId="3"/>
  </si>
  <si>
    <t>・開業等届出書は写しであること</t>
    <rPh sb="1" eb="3">
      <t>カイギョウ</t>
    </rPh>
    <rPh sb="3" eb="4">
      <t>トウ</t>
    </rPh>
    <rPh sb="4" eb="7">
      <t>トドケデショ</t>
    </rPh>
    <rPh sb="8" eb="9">
      <t>ウツ</t>
    </rPh>
    <phoneticPr fontId="3"/>
  </si>
  <si>
    <t>（新規創業者の場合）</t>
    <rPh sb="1" eb="3">
      <t>シンキ</t>
    </rPh>
    <rPh sb="3" eb="6">
      <t>ソウギョウシャ</t>
    </rPh>
    <rPh sb="7" eb="9">
      <t>バアイ</t>
    </rPh>
    <phoneticPr fontId="3"/>
  </si>
  <si>
    <t>住民票</t>
    <rPh sb="0" eb="3">
      <t>ジュウミンヒョウ</t>
    </rPh>
    <phoneticPr fontId="3"/>
  </si>
  <si>
    <t>・申請者本人の原本であること</t>
    <rPh sb="1" eb="4">
      <t>シンセイシャ</t>
    </rPh>
    <rPh sb="4" eb="6">
      <t>ホンニン</t>
    </rPh>
    <rPh sb="7" eb="9">
      <t>ゲンポン</t>
    </rPh>
    <phoneticPr fontId="3"/>
  </si>
  <si>
    <t>（全部事項証明書）</t>
    <rPh sb="1" eb="3">
      <t>ゼンブ</t>
    </rPh>
    <rPh sb="3" eb="5">
      <t>ジコウ</t>
    </rPh>
    <rPh sb="5" eb="8">
      <t>ショウメイショ</t>
    </rPh>
    <phoneticPr fontId="3"/>
  </si>
  <si>
    <t>賃貸契約書の写し</t>
    <rPh sb="0" eb="2">
      <t>チンタイ</t>
    </rPh>
    <rPh sb="2" eb="4">
      <t>ケイヤク</t>
    </rPh>
    <rPh sb="4" eb="5">
      <t>ショ</t>
    </rPh>
    <rPh sb="6" eb="7">
      <t>ウツ</t>
    </rPh>
    <phoneticPr fontId="3"/>
  </si>
  <si>
    <t>・事業所等の所有者との賃貸契約が確認できる</t>
    <rPh sb="1" eb="4">
      <t>ジギョウショ</t>
    </rPh>
    <rPh sb="4" eb="5">
      <t>トウ</t>
    </rPh>
    <rPh sb="6" eb="9">
      <t>ショユウシャ</t>
    </rPh>
    <rPh sb="11" eb="13">
      <t>チンタイ</t>
    </rPh>
    <rPh sb="13" eb="15">
      <t>ケイヤク</t>
    </rPh>
    <rPh sb="16" eb="18">
      <t>カクニン</t>
    </rPh>
    <phoneticPr fontId="3"/>
  </si>
  <si>
    <t>　もの</t>
    <phoneticPr fontId="3"/>
  </si>
  <si>
    <t>※⑥の書類上、申請者（リース事</t>
    <rPh sb="3" eb="5">
      <t>ショルイ</t>
    </rPh>
    <rPh sb="5" eb="6">
      <t>ジョウ</t>
    </rPh>
    <rPh sb="7" eb="10">
      <t>シンセイシャ</t>
    </rPh>
    <rPh sb="14" eb="15">
      <t>ゴト</t>
    </rPh>
    <phoneticPr fontId="3"/>
  </si>
  <si>
    <t>　業者の場合は、その賃借人）の</t>
    <rPh sb="4" eb="6">
      <t>バアイ</t>
    </rPh>
    <rPh sb="10" eb="13">
      <t>チンシャクニン</t>
    </rPh>
    <phoneticPr fontId="3"/>
  </si>
  <si>
    <t>　他に所有者がいる場合のみ必要</t>
    <phoneticPr fontId="3"/>
  </si>
  <si>
    <t>補助事業に係る同意書</t>
    <rPh sb="2" eb="4">
      <t>ジギョウ</t>
    </rPh>
    <rPh sb="5" eb="6">
      <t>カカ</t>
    </rPh>
    <rPh sb="7" eb="10">
      <t>ドウイショ</t>
    </rPh>
    <phoneticPr fontId="3"/>
  </si>
  <si>
    <t>・すべての所有者からの同意を得ること</t>
    <rPh sb="5" eb="8">
      <t>ショユウシャ</t>
    </rPh>
    <rPh sb="11" eb="13">
      <t>ドウイ</t>
    </rPh>
    <rPh sb="14" eb="15">
      <t>エ</t>
    </rPh>
    <phoneticPr fontId="3"/>
  </si>
  <si>
    <t>補助事業により導入する設備の仕</t>
    <rPh sb="11" eb="13">
      <t>セツビ</t>
    </rPh>
    <rPh sb="14" eb="15">
      <t>シ</t>
    </rPh>
    <phoneticPr fontId="3"/>
  </si>
  <si>
    <t>様等が分かる書類</t>
    <phoneticPr fontId="3"/>
  </si>
  <si>
    <t>・補助対象設備の補助要件を満たすことが分か</t>
    <rPh sb="1" eb="3">
      <t>ホジョ</t>
    </rPh>
    <rPh sb="3" eb="5">
      <t>タイショウ</t>
    </rPh>
    <rPh sb="5" eb="7">
      <t>セツビ</t>
    </rPh>
    <rPh sb="8" eb="10">
      <t>ホジョ</t>
    </rPh>
    <rPh sb="10" eb="12">
      <t>ヨウケン</t>
    </rPh>
    <rPh sb="13" eb="14">
      <t>ミ</t>
    </rPh>
    <rPh sb="19" eb="20">
      <t>ワ</t>
    </rPh>
    <phoneticPr fontId="3"/>
  </si>
  <si>
    <t>　る書類（製品カタログや仕様書等）</t>
    <rPh sb="2" eb="4">
      <t>ショルイ</t>
    </rPh>
    <rPh sb="12" eb="15">
      <t>シヨウショ</t>
    </rPh>
    <phoneticPr fontId="3"/>
  </si>
  <si>
    <t>補助事業により導入する設備の設</t>
    <rPh sb="11" eb="13">
      <t>セツビ</t>
    </rPh>
    <rPh sb="14" eb="15">
      <t>セツ</t>
    </rPh>
    <phoneticPr fontId="3"/>
  </si>
  <si>
    <t>置予定場所の現況写真等</t>
    <rPh sb="0" eb="1">
      <t>オ</t>
    </rPh>
    <rPh sb="1" eb="3">
      <t>ヨテイ</t>
    </rPh>
    <rPh sb="3" eb="5">
      <t>バショ</t>
    </rPh>
    <rPh sb="6" eb="8">
      <t>ゲンキョウ</t>
    </rPh>
    <rPh sb="8" eb="10">
      <t>シャシン</t>
    </rPh>
    <rPh sb="10" eb="11">
      <t>トウ</t>
    </rPh>
    <phoneticPr fontId="3"/>
  </si>
  <si>
    <t>・様式第６号</t>
    <rPh sb="1" eb="3">
      <t>ヨウシキ</t>
    </rPh>
    <rPh sb="3" eb="4">
      <t>ダイ</t>
    </rPh>
    <rPh sb="5" eb="6">
      <t>ゴウ</t>
    </rPh>
    <phoneticPr fontId="3"/>
  </si>
  <si>
    <t>・カラー写真であること</t>
    <rPh sb="4" eb="6">
      <t>シャシン</t>
    </rPh>
    <phoneticPr fontId="3"/>
  </si>
  <si>
    <t>特定創業支援等事業の支援を受け</t>
    <rPh sb="0" eb="2">
      <t>トクテイ</t>
    </rPh>
    <rPh sb="2" eb="4">
      <t>ソウギョウ</t>
    </rPh>
    <rPh sb="4" eb="6">
      <t>シエン</t>
    </rPh>
    <rPh sb="6" eb="7">
      <t>トウ</t>
    </rPh>
    <rPh sb="7" eb="9">
      <t>ジギョウ</t>
    </rPh>
    <rPh sb="10" eb="12">
      <t>シエン</t>
    </rPh>
    <rPh sb="13" eb="14">
      <t>ウ</t>
    </rPh>
    <phoneticPr fontId="3"/>
  </si>
  <si>
    <t>たことの証明書の写し</t>
    <rPh sb="4" eb="7">
      <t>ショウメイショ</t>
    </rPh>
    <rPh sb="8" eb="9">
      <t>ウツ</t>
    </rPh>
    <phoneticPr fontId="3"/>
  </si>
  <si>
    <t>・申請者が新規創業者の場合のみ提出が必要</t>
    <rPh sb="1" eb="4">
      <t>シンセイシャ</t>
    </rPh>
    <rPh sb="5" eb="7">
      <t>シンキ</t>
    </rPh>
    <rPh sb="7" eb="10">
      <t>ソウギョウシャ</t>
    </rPh>
    <rPh sb="11" eb="13">
      <t>バアイ</t>
    </rPh>
    <rPh sb="15" eb="17">
      <t>テイシュツ</t>
    </rPh>
    <rPh sb="18" eb="20">
      <t>ヒツヨウ</t>
    </rPh>
    <phoneticPr fontId="3"/>
  </si>
  <si>
    <t>⑫</t>
    <phoneticPr fontId="3"/>
  </si>
  <si>
    <t>・様式第７号</t>
    <rPh sb="1" eb="3">
      <t>ヨウシキ</t>
    </rPh>
    <rPh sb="3" eb="4">
      <t>ダイ</t>
    </rPh>
    <rPh sb="5" eb="6">
      <t>ゴウ</t>
    </rPh>
    <phoneticPr fontId="3"/>
  </si>
  <si>
    <t>⑬</t>
    <phoneticPr fontId="3"/>
  </si>
  <si>
    <t>市税の滞納がないことの証明書</t>
    <rPh sb="0" eb="1">
      <t>シ</t>
    </rPh>
    <rPh sb="1" eb="2">
      <t>ゼイ</t>
    </rPh>
    <rPh sb="3" eb="5">
      <t>タイノウ</t>
    </rPh>
    <rPh sb="11" eb="14">
      <t>ショウメイショ</t>
    </rPh>
    <phoneticPr fontId="3"/>
  </si>
  <si>
    <t>⑭</t>
    <phoneticPr fontId="3"/>
  </si>
  <si>
    <t>仙台市温室効果ガス削減設備導入支援補助金交付申請書</t>
    <phoneticPr fontId="3"/>
  </si>
  <si>
    <t>（購入の場合）</t>
    <rPh sb="1" eb="3">
      <t>こうにゅう</t>
    </rPh>
    <rPh sb="4" eb="6">
      <t>ばあい</t>
    </rPh>
    <phoneticPr fontId="4" type="Hiragana" alignment="center"/>
  </si>
  <si>
    <t>（リースの場合）</t>
    <rPh sb="5" eb="7">
      <t>ばあい</t>
    </rPh>
    <phoneticPr fontId="4" type="Hiragana" alignment="center"/>
  </si>
  <si>
    <t>中小企業者等</t>
    <rPh sb="0" eb="2">
      <t>ちゅうしょう</t>
    </rPh>
    <rPh sb="2" eb="4">
      <t>きぎょう</t>
    </rPh>
    <rPh sb="4" eb="5">
      <t>しゃ</t>
    </rPh>
    <rPh sb="5" eb="6">
      <t>とう</t>
    </rPh>
    <phoneticPr fontId="4" type="Hiragana" alignment="center"/>
  </si>
  <si>
    <t>新規創業者</t>
    <rPh sb="0" eb="2">
      <t>しんき</t>
    </rPh>
    <rPh sb="2" eb="5">
      <t>そうぎょうしゃ</t>
    </rPh>
    <phoneticPr fontId="4" type="Hiragana" alignment="center"/>
  </si>
  <si>
    <t>３　補助対象設備</t>
    <rPh sb="6" eb="8">
      <t>せつび</t>
    </rPh>
    <phoneticPr fontId="4" type="Hiragana" alignment="center"/>
  </si>
  <si>
    <t>(3) 見積書の写し</t>
    <rPh sb="4" eb="7">
      <t>みつもりしょ</t>
    </rPh>
    <rPh sb="8" eb="9">
      <t>うつ</t>
    </rPh>
    <phoneticPr fontId="4" type="Hiragana" alignment="center"/>
  </si>
  <si>
    <t>(4) 法人の場合にあっては登記事項証明書、個人事業主の場合に</t>
    <phoneticPr fontId="4" type="Hiragana" alignment="center"/>
  </si>
  <si>
    <t>　あっては開業等届出書及び住民票、新規創業者の場合にあって</t>
    <phoneticPr fontId="4" type="Hiragana" alignment="center"/>
  </si>
  <si>
    <t>　は住民票</t>
    <phoneticPr fontId="4" type="Hiragana" alignment="center"/>
  </si>
  <si>
    <t>(5) 事業所等の所有者を示す登記事項証明書</t>
    <phoneticPr fontId="4" type="Hiragana" alignment="center"/>
  </si>
  <si>
    <t>(6) 申請者（申請者がリース事業者の場合は、その賃借人）の他</t>
    <phoneticPr fontId="4" type="Hiragana" alignment="center"/>
  </si>
  <si>
    <t>　に所有者がいる場合は、賃貸契約書の写し及びすべての所有者</t>
    <phoneticPr fontId="4" type="Hiragana" alignment="center"/>
  </si>
  <si>
    <t>　から補助事業に係る同意書（様式第４号）</t>
    <phoneticPr fontId="4" type="Hiragana" alignment="center"/>
  </si>
  <si>
    <t>(8) 補助事業により導入する設備の仕様等が分かる書類</t>
    <phoneticPr fontId="4" type="Hiragana" alignment="center"/>
  </si>
  <si>
    <t>(9) 補助事業により導入する設備の設置予定場所の現況写真等</t>
    <phoneticPr fontId="4" type="Hiragana" alignment="center"/>
  </si>
  <si>
    <t>　（様式第６号）</t>
    <phoneticPr fontId="4" type="Hiragana" alignment="center"/>
  </si>
  <si>
    <t>(10) 申請者が新規創業者にあっては、特定創業支援等事業の支</t>
    <phoneticPr fontId="4" type="Hiragana" alignment="center"/>
  </si>
  <si>
    <t>　援を受けたことの証明書の写し</t>
    <phoneticPr fontId="4" type="Hiragana" alignment="center"/>
  </si>
  <si>
    <t>(11) リース事業者の場合、貸与料金算定根拠書類（様式第７号）</t>
    <phoneticPr fontId="4" type="Hiragana" alignment="center"/>
  </si>
  <si>
    <t>(12) 前各号に掲げるもののほか、市長が必要と認める書類</t>
    <phoneticPr fontId="4" type="Hiragana" alignment="center"/>
  </si>
  <si>
    <t>１　申請者の概要</t>
    <rPh sb="2" eb="5">
      <t>しんせいしゃ</t>
    </rPh>
    <rPh sb="6" eb="8">
      <t>がいよう</t>
    </rPh>
    <phoneticPr fontId="3" type="Hiragana" alignment="center"/>
  </si>
  <si>
    <t>主たる事業</t>
    <rPh sb="0" eb="1">
      <t>シュ</t>
    </rPh>
    <rPh sb="3" eb="5">
      <t>ジギョウ</t>
    </rPh>
    <phoneticPr fontId="3"/>
  </si>
  <si>
    <t>２　賃借人の概要（申請者がリース事業者の場合のみ記入してください。）</t>
    <phoneticPr fontId="3" type="Hiragana" alignment="center"/>
  </si>
  <si>
    <t>法人名</t>
    <rPh sb="0" eb="2">
      <t>ホウジン</t>
    </rPh>
    <rPh sb="2" eb="3">
      <t>メイ</t>
    </rPh>
    <phoneticPr fontId="3"/>
  </si>
  <si>
    <t>代表者氏名</t>
    <rPh sb="0" eb="3">
      <t>だいひょうしゃ</t>
    </rPh>
    <rPh sb="3" eb="5">
      <t>しめい</t>
    </rPh>
    <phoneticPr fontId="3" type="Hiragana" alignment="center"/>
  </si>
  <si>
    <t>住所</t>
    <rPh sb="0" eb="2">
      <t>じゅうしょ</t>
    </rPh>
    <phoneticPr fontId="3" type="Hiragana" alignment="center"/>
  </si>
  <si>
    <t>３　補助対象設備の設置場所</t>
    <phoneticPr fontId="3" type="Hiragana" alignment="center"/>
  </si>
  <si>
    <t>所在地</t>
    <rPh sb="0" eb="3">
      <t>しょざいち</t>
    </rPh>
    <phoneticPr fontId="3" type="Hiragana" alignment="center"/>
  </si>
  <si>
    <t>事業所の名称</t>
    <rPh sb="0" eb="3">
      <t>じぎょうしょ</t>
    </rPh>
    <rPh sb="4" eb="6">
      <t>めいしょう</t>
    </rPh>
    <phoneticPr fontId="3" type="Hiragana" alignment="center"/>
  </si>
  <si>
    <t>着手予定日</t>
    <rPh sb="0" eb="2">
      <t>チャクシュ</t>
    </rPh>
    <rPh sb="2" eb="4">
      <t>ヨテイ</t>
    </rPh>
    <rPh sb="4" eb="5">
      <t>ビ</t>
    </rPh>
    <phoneticPr fontId="3"/>
  </si>
  <si>
    <t>完了予定日</t>
    <rPh sb="0" eb="2">
      <t>カンリョウ</t>
    </rPh>
    <rPh sb="2" eb="4">
      <t>ヨテイ</t>
    </rPh>
    <rPh sb="4" eb="5">
      <t>ビ</t>
    </rPh>
    <phoneticPr fontId="3"/>
  </si>
  <si>
    <t>４　補助事業実施予定期間</t>
    <rPh sb="2" eb="4">
      <t>ホジョ</t>
    </rPh>
    <rPh sb="4" eb="6">
      <t>ジギョウ</t>
    </rPh>
    <rPh sb="6" eb="8">
      <t>ジッシ</t>
    </rPh>
    <rPh sb="8" eb="10">
      <t>ヨテイ</t>
    </rPh>
    <rPh sb="10" eb="12">
      <t>キカン</t>
    </rPh>
    <phoneticPr fontId="3"/>
  </si>
  <si>
    <t>５　リース契約予定期間（申請者がリース事業者の場合のみ記入してください。）</t>
    <rPh sb="5" eb="7">
      <t>ケイヤク</t>
    </rPh>
    <rPh sb="7" eb="9">
      <t>ヨテイ</t>
    </rPh>
    <rPh sb="9" eb="11">
      <t>キカン</t>
    </rPh>
    <rPh sb="12" eb="15">
      <t>シンセイシャ</t>
    </rPh>
    <rPh sb="19" eb="22">
      <t>ジギョウシャ</t>
    </rPh>
    <rPh sb="23" eb="25">
      <t>バアイ</t>
    </rPh>
    <rPh sb="27" eb="29">
      <t>キニュウ</t>
    </rPh>
    <phoneticPr fontId="3"/>
  </si>
  <si>
    <t>契約予定日</t>
    <rPh sb="0" eb="2">
      <t>ケイヤク</t>
    </rPh>
    <rPh sb="2" eb="4">
      <t>ヨテイ</t>
    </rPh>
    <rPh sb="4" eb="5">
      <t>ビ</t>
    </rPh>
    <phoneticPr fontId="3"/>
  </si>
  <si>
    <t>満了予定日</t>
    <rPh sb="0" eb="2">
      <t>マンリョウ</t>
    </rPh>
    <rPh sb="2" eb="4">
      <t>ヨテイ</t>
    </rPh>
    <rPh sb="4" eb="5">
      <t>ビ</t>
    </rPh>
    <phoneticPr fontId="3"/>
  </si>
  <si>
    <t>６　事業者温室効果ガス削減計画書の提出状況</t>
    <phoneticPr fontId="3" type="Hiragana" alignment="center"/>
  </si>
  <si>
    <t>　（申請者がリース事業者の場合、賃借人の情報を記載）</t>
    <phoneticPr fontId="3" type="Hiragana" alignment="center"/>
  </si>
  <si>
    <t>計画書に記載した設備に関する対策の内容</t>
    <rPh sb="8" eb="10">
      <t>せつび</t>
    </rPh>
    <phoneticPr fontId="3" type="Hiragana" alignment="center"/>
  </si>
  <si>
    <t>７　補助事業により導入する設備の概要</t>
    <phoneticPr fontId="3" type="Hiragana" alignment="center"/>
  </si>
  <si>
    <t>設備の種類</t>
    <rPh sb="0" eb="2">
      <t>せつび</t>
    </rPh>
    <rPh sb="3" eb="5">
      <t>しゅるい</t>
    </rPh>
    <phoneticPr fontId="3" type="Hiragana" alignment="center"/>
  </si>
  <si>
    <t>設置場所</t>
    <rPh sb="0" eb="2">
      <t>せっち</t>
    </rPh>
    <rPh sb="2" eb="4">
      <t>ばしょ</t>
    </rPh>
    <phoneticPr fontId="3" type="Hiragana" alignment="center"/>
  </si>
  <si>
    <t>設置基数</t>
    <rPh sb="0" eb="2">
      <t>せっち</t>
    </rPh>
    <rPh sb="2" eb="4">
      <t>きすう</t>
    </rPh>
    <phoneticPr fontId="3" type="Hiragana" alignment="center"/>
  </si>
  <si>
    <t>１</t>
    <phoneticPr fontId="3" type="Hiragana" alignment="center"/>
  </si>
  <si>
    <t>２</t>
    <phoneticPr fontId="3" type="Hiragana" alignment="center"/>
  </si>
  <si>
    <t>３</t>
    <phoneticPr fontId="3" type="Hiragana" alignment="center"/>
  </si>
  <si>
    <t>型　　式</t>
    <rPh sb="0" eb="1">
      <t>かた</t>
    </rPh>
    <rPh sb="3" eb="4">
      <t>しき</t>
    </rPh>
    <phoneticPr fontId="3" type="Hiragana" alignment="center"/>
  </si>
  <si>
    <t>能　　力</t>
    <rPh sb="0" eb="1">
      <t>のう</t>
    </rPh>
    <rPh sb="3" eb="4">
      <t>ちから</t>
    </rPh>
    <phoneticPr fontId="3" type="Hiragana" alignment="center"/>
  </si>
  <si>
    <t>８　補助事業による二酸化炭素排出量等の削減効果（年間）</t>
    <phoneticPr fontId="3" type="Hiragana" alignment="center"/>
  </si>
  <si>
    <t>　（補助対象設備の設置場所が既存の事業所の場合のみ記載してください。）</t>
    <phoneticPr fontId="3" type="Hiragana" alignment="center"/>
  </si>
  <si>
    <t>エネルギー種別</t>
    <rPh sb="5" eb="7">
      <t>しゅべつ</t>
    </rPh>
    <phoneticPr fontId="3" type="Hiragana" alignment="center"/>
  </si>
  <si>
    <t>電　気</t>
    <rPh sb="0" eb="1">
      <t>でん</t>
    </rPh>
    <rPh sb="2" eb="3">
      <t>き</t>
    </rPh>
    <phoneticPr fontId="3" type="Hiragana" alignment="center"/>
  </si>
  <si>
    <t>都市ガス</t>
    <phoneticPr fontId="3" type="Hiragana" alignment="center"/>
  </si>
  <si>
    <t>ＬＰＧ</t>
    <phoneticPr fontId="3" type="Hiragana" alignment="center"/>
  </si>
  <si>
    <t>灯　油</t>
    <phoneticPr fontId="3" type="Hiragana" alignment="center"/>
  </si>
  <si>
    <t>Ａ重油</t>
    <phoneticPr fontId="3" type="Hiragana" alignment="center"/>
  </si>
  <si>
    <t>その他</t>
    <phoneticPr fontId="3" type="Hiragana" alignment="center"/>
  </si>
  <si>
    <t>エネルギー使用量の
削減見込量（※１）</t>
    <rPh sb="5" eb="8">
      <t>しようりょう</t>
    </rPh>
    <rPh sb="10" eb="12">
      <t>さくげん</t>
    </rPh>
    <rPh sb="12" eb="14">
      <t>みこ</t>
    </rPh>
    <rPh sb="14" eb="15">
      <t>りょう</t>
    </rPh>
    <phoneticPr fontId="3" type="Hiragana" alignment="center"/>
  </si>
  <si>
    <t>二酸化炭素排出量の
削減見込量（※２）</t>
    <rPh sb="0" eb="3">
      <t>にさんか</t>
    </rPh>
    <rPh sb="3" eb="5">
      <t>たんそ</t>
    </rPh>
    <rPh sb="5" eb="7">
      <t>はいしゅつ</t>
    </rPh>
    <rPh sb="7" eb="8">
      <t>りょう</t>
    </rPh>
    <rPh sb="10" eb="12">
      <t>さくげん</t>
    </rPh>
    <rPh sb="12" eb="14">
      <t>みこ</t>
    </rPh>
    <rPh sb="14" eb="15">
      <t>りょう</t>
    </rPh>
    <phoneticPr fontId="3" type="Hiragana" alignment="center"/>
  </si>
  <si>
    <t>計</t>
    <rPh sb="0" eb="1">
      <t>けい</t>
    </rPh>
    <phoneticPr fontId="3" type="Hiragana" alignment="center"/>
  </si>
  <si>
    <t xml:space="preserve"> kWh</t>
    <phoneticPr fontId="3" type="Hiragana" alignment="center"/>
  </si>
  <si>
    <t xml:space="preserve"> ㎥</t>
    <phoneticPr fontId="3" type="Hiragana" alignment="center"/>
  </si>
  <si>
    <r>
      <t xml:space="preserve"> kg－CO</t>
    </r>
    <r>
      <rPr>
        <vertAlign val="subscript"/>
        <sz val="12"/>
        <color theme="1"/>
        <rFont val="ＭＳ 明朝"/>
        <family val="1"/>
        <charset val="128"/>
      </rPr>
      <t>２</t>
    </r>
    <phoneticPr fontId="3" type="Hiragana" alignment="center"/>
  </si>
  <si>
    <t>（※１）バイオマス利用設備で発電する場合、年間発電見込量をエネルギー使用量</t>
    <phoneticPr fontId="3" type="Hiragana" alignment="center"/>
  </si>
  <si>
    <t>　　　　の削減見込量とする。また、複数の設備を導入した場合は合算の削減見込</t>
    <phoneticPr fontId="3" type="Hiragana" alignment="center"/>
  </si>
  <si>
    <t>　　　　量を記載する。</t>
    <phoneticPr fontId="3" type="Hiragana" alignment="center"/>
  </si>
  <si>
    <t>（※２）二酸化炭素排出量の削減見込量は、エネルギー種別毎の削減見込量に以下</t>
    <phoneticPr fontId="3" type="Hiragana" alignment="center"/>
  </si>
  <si>
    <t>　　　　の係数を乗じて算出する。</t>
    <phoneticPr fontId="3" type="Hiragana" alignment="center"/>
  </si>
  <si>
    <t>電気：kWh×</t>
    <rPh sb="0" eb="2">
      <t>でんき</t>
    </rPh>
    <phoneticPr fontId="3" type="Hiragana" alignment="center"/>
  </si>
  <si>
    <t xml:space="preserve"> kg</t>
    <phoneticPr fontId="3" type="Hiragana" alignment="center"/>
  </si>
  <si>
    <t xml:space="preserve"> Ｌ</t>
    <phoneticPr fontId="3" type="Hiragana" alignment="center"/>
  </si>
  <si>
    <t>都市ガス：㎥×</t>
    <rPh sb="0" eb="2">
      <t>とし</t>
    </rPh>
    <phoneticPr fontId="3" type="Hiragana" alignment="center"/>
  </si>
  <si>
    <t>ＬＰＧ：kg×</t>
    <phoneticPr fontId="3" type="Hiragana" alignment="center"/>
  </si>
  <si>
    <t>ＬＰＧ：㎥×</t>
    <phoneticPr fontId="3" type="Hiragana" alignment="center"/>
  </si>
  <si>
    <t>灯油：Ｌ×</t>
    <rPh sb="0" eb="2">
      <t>とうゆ</t>
    </rPh>
    <phoneticPr fontId="3" type="Hiragana" alignment="center"/>
  </si>
  <si>
    <t>Ａ重油：Ｌ×</t>
    <rPh sb="1" eb="3">
      <t>じゅうゆ</t>
    </rPh>
    <phoneticPr fontId="3" type="Hiragana" alignment="center"/>
  </si>
  <si>
    <t>【エネルギー使用量及び二酸化炭素排出量の削減見込に関する説明】</t>
    <phoneticPr fontId="3" type="Hiragana" alignment="center"/>
  </si>
  <si>
    <t>９　見積書の金額内訳</t>
    <phoneticPr fontId="3" type="Hiragana" alignment="center"/>
  </si>
  <si>
    <t>補助対象経費〔税抜〕</t>
    <rPh sb="0" eb="2">
      <t>ほじょ</t>
    </rPh>
    <rPh sb="2" eb="4">
      <t>たいしょう</t>
    </rPh>
    <rPh sb="4" eb="6">
      <t>けいひ</t>
    </rPh>
    <phoneticPr fontId="3" type="Hiragana" alignment="center"/>
  </si>
  <si>
    <t>補助対象外経費〔税抜〕</t>
    <rPh sb="0" eb="2">
      <t>ほじょ</t>
    </rPh>
    <rPh sb="2" eb="4">
      <t>たいしょう</t>
    </rPh>
    <rPh sb="4" eb="5">
      <t>がい</t>
    </rPh>
    <rPh sb="5" eb="7">
      <t>けいひ</t>
    </rPh>
    <phoneticPr fontId="3" type="Hiragana" alignment="center"/>
  </si>
  <si>
    <t>項　目</t>
    <rPh sb="0" eb="1">
      <t>こう</t>
    </rPh>
    <rPh sb="2" eb="3">
      <t>め</t>
    </rPh>
    <phoneticPr fontId="3" type="Hiragana" alignment="center"/>
  </si>
  <si>
    <t>小計〔①＋②〕</t>
    <rPh sb="0" eb="2">
      <t>しょうけい</t>
    </rPh>
    <phoneticPr fontId="3" type="Hiragana" alignment="center"/>
  </si>
  <si>
    <t>①</t>
    <phoneticPr fontId="3" type="Hiragana" alignment="center"/>
  </si>
  <si>
    <t>②</t>
    <phoneticPr fontId="3" type="Hiragana" alignment="center"/>
  </si>
  <si>
    <t>円</t>
    <rPh sb="0" eb="1">
      <t>えん</t>
    </rPh>
    <phoneticPr fontId="3" type="Hiragana" alignment="center"/>
  </si>
  <si>
    <t>消費税額</t>
    <rPh sb="0" eb="3">
      <t>しょうひぜい</t>
    </rPh>
    <rPh sb="3" eb="4">
      <t>がく</t>
    </rPh>
    <phoneticPr fontId="3" type="Hiragana" alignment="center"/>
  </si>
  <si>
    <t>見積額</t>
    <rPh sb="0" eb="2">
      <t>みつもり</t>
    </rPh>
    <rPh sb="2" eb="3">
      <t>がく</t>
    </rPh>
    <phoneticPr fontId="3" type="Hiragana" alignment="center"/>
  </si>
  <si>
    <t>金　額</t>
    <rPh sb="0" eb="1">
      <t>きん</t>
    </rPh>
    <rPh sb="2" eb="3">
      <t>がく</t>
    </rPh>
    <phoneticPr fontId="3" type="Hiragana" alignment="center"/>
  </si>
  <si>
    <t>消費税率10％</t>
    <phoneticPr fontId="3" type="Hiragana" alignment="center"/>
  </si>
  <si>
    <t>見積書の見積金額と一致すること</t>
    <phoneticPr fontId="3" type="Hiragana" alignment="center"/>
  </si>
  <si>
    <t>備　考</t>
    <rPh sb="0" eb="1">
      <t>び</t>
    </rPh>
    <rPh sb="2" eb="3">
      <t>こう</t>
    </rPh>
    <phoneticPr fontId="3" type="Hiragana" alignment="center"/>
  </si>
  <si>
    <t>※①補助対象経費(税抜)の金額は、下記１０の①の金額と一致すること。</t>
    <phoneticPr fontId="3" type="Hiragana" alignment="center"/>
  </si>
  <si>
    <t>※複数の工事契約を行う予定の場合はその合計額を記載し、備考欄に見積りごとの金額を記載すること。</t>
    <phoneticPr fontId="3" type="Hiragana" alignment="center"/>
  </si>
  <si>
    <t>１０　補助金交付申請額の算定</t>
    <phoneticPr fontId="3" type="Hiragana" alignment="center"/>
  </si>
  <si>
    <t>補助対象経費〔税抜〕</t>
    <phoneticPr fontId="3" type="Hiragana" alignment="center"/>
  </si>
  <si>
    <t>１１　確認項目欄（申請者がリース事業者の場合のみ記入してください。）</t>
    <phoneticPr fontId="3" type="Hiragana" alignment="center"/>
  </si>
  <si>
    <t>項番</t>
    <rPh sb="0" eb="1">
      <t>こう</t>
    </rPh>
    <rPh sb="1" eb="2">
      <t>ばん</t>
    </rPh>
    <phoneticPr fontId="3" type="Hiragana" alignment="center"/>
  </si>
  <si>
    <t>確認項目</t>
    <rPh sb="0" eb="2">
      <t>かくにん</t>
    </rPh>
    <rPh sb="2" eb="4">
      <t>こうもく</t>
    </rPh>
    <phoneticPr fontId="3" type="Hiragana" alignment="center"/>
  </si>
  <si>
    <t>チェック欄</t>
    <rPh sb="4" eb="5">
      <t>らん</t>
    </rPh>
    <phoneticPr fontId="3" type="Hiragana" alignment="center"/>
  </si>
  <si>
    <t>補助対象設備について減価償却資産の耐用年数等に関する省令（昭和４０年大蔵省令第１５号）で定める耐用年数の期間満了まで継続的に使用するために必要な措置等を講じます。</t>
    <phoneticPr fontId="3" type="Hiragana" alignment="center"/>
  </si>
  <si>
    <t>１</t>
    <phoneticPr fontId="3" type="Hiragana" alignment="center"/>
  </si>
  <si>
    <t>２</t>
    <phoneticPr fontId="3" type="Hiragana" alignment="center"/>
  </si>
  <si>
    <t>リース期間が上記の期間より短い場合には、所有権移転ファイナンスリース取引又は再リースにより、当該期間満了まで継続的に使用することを担保します。</t>
    <phoneticPr fontId="3" type="Hiragana" alignment="center"/>
  </si>
  <si>
    <t>仙台市温室効果ガス削減設備導入支援補助金</t>
    <phoneticPr fontId="3"/>
  </si>
  <si>
    <t>補助対象経費〔税抜〕</t>
    <rPh sb="0" eb="2">
      <t>ホジョ</t>
    </rPh>
    <rPh sb="2" eb="4">
      <t>タイショウ</t>
    </rPh>
    <rPh sb="4" eb="6">
      <t>ケイヒ</t>
    </rPh>
    <rPh sb="7" eb="8">
      <t>ゼイ</t>
    </rPh>
    <rPh sb="8" eb="9">
      <t>ヌ</t>
    </rPh>
    <phoneticPr fontId="3"/>
  </si>
  <si>
    <t>※複数の工事契約を行う予定の場合はその合計額を記載し、備考欄に見積りごとの金額を記載すること。</t>
    <phoneticPr fontId="3"/>
  </si>
  <si>
    <t>設　計　費</t>
    <rPh sb="0" eb="1">
      <t>セツ</t>
    </rPh>
    <rPh sb="2" eb="3">
      <t>ケイ</t>
    </rPh>
    <rPh sb="4" eb="5">
      <t>ヒ</t>
    </rPh>
    <phoneticPr fontId="3"/>
  </si>
  <si>
    <t>設　備　費</t>
    <rPh sb="0" eb="1">
      <t>セツ</t>
    </rPh>
    <rPh sb="2" eb="3">
      <t>ビ</t>
    </rPh>
    <rPh sb="4" eb="5">
      <t>ヒ</t>
    </rPh>
    <phoneticPr fontId="3"/>
  </si>
  <si>
    <t>工　事　費</t>
    <rPh sb="0" eb="1">
      <t>コウ</t>
    </rPh>
    <rPh sb="2" eb="3">
      <t>コト</t>
    </rPh>
    <rPh sb="4" eb="5">
      <t>ヒ</t>
    </rPh>
    <phoneticPr fontId="3"/>
  </si>
  <si>
    <t>事業所等の所有者（同意者）</t>
    <phoneticPr fontId="3"/>
  </si>
  <si>
    <t>氏　名※</t>
    <rPh sb="0" eb="1">
      <t>シ</t>
    </rPh>
    <rPh sb="2" eb="3">
      <t>ナ</t>
    </rPh>
    <phoneticPr fontId="3"/>
  </si>
  <si>
    <t>（法人にあっては名称及び代表者職氏名）</t>
    <phoneticPr fontId="3"/>
  </si>
  <si>
    <t>住　　所</t>
    <rPh sb="0" eb="1">
      <t>ジュウ</t>
    </rPh>
    <rPh sb="3" eb="4">
      <t>ショ</t>
    </rPh>
    <phoneticPr fontId="3"/>
  </si>
  <si>
    <t>電話番号</t>
    <rPh sb="0" eb="2">
      <t>デンワ</t>
    </rPh>
    <rPh sb="2" eb="4">
      <t>バンゴウ</t>
    </rPh>
    <phoneticPr fontId="3"/>
  </si>
  <si>
    <t>※氏名は署名をすること。署名が困難な場合は、記名押印も可とする。</t>
    <phoneticPr fontId="3"/>
  </si>
  <si>
    <t>〒</t>
    <phoneticPr fontId="3"/>
  </si>
  <si>
    <t>－</t>
    <phoneticPr fontId="3"/>
  </si>
  <si>
    <t>　私が所有する建築物について、下記のとおり補助対象設備を設置すること及び仙台市温室効果ガス削減設備導入支援補助金を申請することに同意します。</t>
    <phoneticPr fontId="3"/>
  </si>
  <si>
    <t>仙台市温室効果ガス削減設備導入支援補助金同意書</t>
    <phoneticPr fontId="3"/>
  </si>
  <si>
    <t>高効率照明</t>
  </si>
  <si>
    <t>高効率照明</t>
    <rPh sb="0" eb="3">
      <t>コウコウリツ</t>
    </rPh>
    <rPh sb="3" eb="5">
      <t>ショウメイ</t>
    </rPh>
    <phoneticPr fontId="3"/>
  </si>
  <si>
    <t>業務用給湯器</t>
  </si>
  <si>
    <t>業務用給湯器</t>
    <rPh sb="0" eb="3">
      <t>ギョウムヨウ</t>
    </rPh>
    <rPh sb="3" eb="6">
      <t>キュウトウキ</t>
    </rPh>
    <phoneticPr fontId="3"/>
  </si>
  <si>
    <t>高効率変圧器</t>
  </si>
  <si>
    <t>高効率変圧器</t>
    <rPh sb="0" eb="3">
      <t>コウコウリツ</t>
    </rPh>
    <rPh sb="3" eb="6">
      <t>ヘンアツキ</t>
    </rPh>
    <phoneticPr fontId="3"/>
  </si>
  <si>
    <t>産業用モータ</t>
  </si>
  <si>
    <t>産業用モータ</t>
    <rPh sb="0" eb="3">
      <t>サンギョウヨウ</t>
    </rPh>
    <phoneticPr fontId="3"/>
  </si>
  <si>
    <t>バイオマス利用設備</t>
  </si>
  <si>
    <t>バイオマス利用設備</t>
    <rPh sb="5" eb="7">
      <t>リヨウ</t>
    </rPh>
    <rPh sb="7" eb="9">
      <t>セツビ</t>
    </rPh>
    <phoneticPr fontId="3"/>
  </si>
  <si>
    <t>太陽熱利用設備（強制循環型）</t>
    <rPh sb="0" eb="3">
      <t>タイヨウネツ</t>
    </rPh>
    <rPh sb="3" eb="5">
      <t>リヨウ</t>
    </rPh>
    <rPh sb="5" eb="7">
      <t>セツビ</t>
    </rPh>
    <rPh sb="8" eb="10">
      <t>キョウセイ</t>
    </rPh>
    <rPh sb="10" eb="12">
      <t>ジュンカン</t>
    </rPh>
    <rPh sb="12" eb="13">
      <t>ガタ</t>
    </rPh>
    <phoneticPr fontId="3"/>
  </si>
  <si>
    <t>太陽熱利用設備（自然循環型）</t>
  </si>
  <si>
    <t>太陽熱利用設備（自然循環型）</t>
    <rPh sb="0" eb="3">
      <t>タイヨウネツ</t>
    </rPh>
    <rPh sb="3" eb="5">
      <t>リヨウ</t>
    </rPh>
    <rPh sb="5" eb="7">
      <t>セツビ</t>
    </rPh>
    <rPh sb="8" eb="10">
      <t>シゼン</t>
    </rPh>
    <rPh sb="10" eb="12">
      <t>ジュンカン</t>
    </rPh>
    <rPh sb="12" eb="13">
      <t>ガタ</t>
    </rPh>
    <phoneticPr fontId="3"/>
  </si>
  <si>
    <t>地中熱利用設備</t>
    <rPh sb="0" eb="2">
      <t>チチュウ</t>
    </rPh>
    <rPh sb="2" eb="3">
      <t>ネツ</t>
    </rPh>
    <rPh sb="3" eb="5">
      <t>リヨウ</t>
    </rPh>
    <rPh sb="5" eb="7">
      <t>セツビ</t>
    </rPh>
    <phoneticPr fontId="3"/>
  </si>
  <si>
    <t>高効率空調設備</t>
  </si>
  <si>
    <t>高効率空調設備</t>
    <rPh sb="0" eb="3">
      <t>コウコウリツ</t>
    </rPh>
    <rPh sb="3" eb="5">
      <t>クウチョウ</t>
    </rPh>
    <rPh sb="5" eb="7">
      <t>セツビ</t>
    </rPh>
    <phoneticPr fontId="3"/>
  </si>
  <si>
    <t>冷凍冷蔵設備</t>
  </si>
  <si>
    <t>冷凍冷蔵設備</t>
    <rPh sb="0" eb="2">
      <t>レイトウ</t>
    </rPh>
    <rPh sb="2" eb="4">
      <t>レイゾウ</t>
    </rPh>
    <rPh sb="4" eb="6">
      <t>セツビ</t>
    </rPh>
    <phoneticPr fontId="3"/>
  </si>
  <si>
    <t>高性能ボイラ</t>
  </si>
  <si>
    <t>高性能ボイラ</t>
    <rPh sb="0" eb="3">
      <t>コウセイノウ</t>
    </rPh>
    <phoneticPr fontId="3"/>
  </si>
  <si>
    <t>太陽熱利用設備（強制循環型）</t>
    <phoneticPr fontId="3"/>
  </si>
  <si>
    <t>地中熱利用設備</t>
    <phoneticPr fontId="3"/>
  </si>
  <si>
    <t>（別紙）</t>
    <rPh sb="1" eb="3">
      <t>ベッシ</t>
    </rPh>
    <phoneticPr fontId="3"/>
  </si>
  <si>
    <t>補助対象設備</t>
    <rPh sb="0" eb="2">
      <t>ホジョ</t>
    </rPh>
    <rPh sb="2" eb="4">
      <t>タイショウ</t>
    </rPh>
    <rPh sb="4" eb="6">
      <t>セツビ</t>
    </rPh>
    <phoneticPr fontId="3"/>
  </si>
  <si>
    <t>補助金交付申請額</t>
    <rPh sb="0" eb="3">
      <t>ホジョキン</t>
    </rPh>
    <rPh sb="3" eb="5">
      <t>コウフ</t>
    </rPh>
    <rPh sb="5" eb="7">
      <t>シンセイ</t>
    </rPh>
    <rPh sb="7" eb="8">
      <t>ガク</t>
    </rPh>
    <phoneticPr fontId="3"/>
  </si>
  <si>
    <t>補助金の額</t>
    <rPh sb="0" eb="3">
      <t>ホジョキン</t>
    </rPh>
    <rPh sb="4" eb="5">
      <t>ガク</t>
    </rPh>
    <phoneticPr fontId="3"/>
  </si>
  <si>
    <t>補助率</t>
    <rPh sb="0" eb="2">
      <t>ホジョ</t>
    </rPh>
    <rPh sb="2" eb="3">
      <t>リツ</t>
    </rPh>
    <phoneticPr fontId="3"/>
  </si>
  <si>
    <t>補助対象経費の１／５以内</t>
    <rPh sb="0" eb="2">
      <t>ホジョ</t>
    </rPh>
    <rPh sb="2" eb="4">
      <t>タイショウ</t>
    </rPh>
    <rPh sb="4" eb="6">
      <t>ケイヒ</t>
    </rPh>
    <rPh sb="10" eb="12">
      <t>イナイ</t>
    </rPh>
    <phoneticPr fontId="3"/>
  </si>
  <si>
    <t>補助上限</t>
    <rPh sb="0" eb="2">
      <t>ホジョ</t>
    </rPh>
    <rPh sb="2" eb="4">
      <t>ジョウゲン</t>
    </rPh>
    <phoneticPr fontId="3"/>
  </si>
  <si>
    <t>補助対象経費の１／３以内</t>
    <rPh sb="0" eb="2">
      <t>ホジョ</t>
    </rPh>
    <rPh sb="2" eb="4">
      <t>タイショウ</t>
    </rPh>
    <rPh sb="4" eb="6">
      <t>ケイヒ</t>
    </rPh>
    <rPh sb="10" eb="12">
      <t>イナイ</t>
    </rPh>
    <phoneticPr fontId="3"/>
  </si>
  <si>
    <t>補助対象経費の１／１０以内</t>
    <rPh sb="0" eb="2">
      <t>ホジョ</t>
    </rPh>
    <rPh sb="2" eb="4">
      <t>タイショウ</t>
    </rPh>
    <rPh sb="4" eb="6">
      <t>ケイヒ</t>
    </rPh>
    <rPh sb="11" eb="13">
      <t>イナイ</t>
    </rPh>
    <phoneticPr fontId="3"/>
  </si>
  <si>
    <t>１００万円</t>
    <rPh sb="3" eb="5">
      <t>マンエン</t>
    </rPh>
    <phoneticPr fontId="3"/>
  </si>
  <si>
    <t>３万円</t>
    <rPh sb="1" eb="3">
      <t>マンエン</t>
    </rPh>
    <phoneticPr fontId="3"/>
  </si>
  <si>
    <t>９万円</t>
    <rPh sb="1" eb="3">
      <t>マンエン</t>
    </rPh>
    <phoneticPr fontId="3"/>
  </si>
  <si>
    <t>５０万円</t>
    <rPh sb="2" eb="4">
      <t>マンエン</t>
    </rPh>
    <phoneticPr fontId="3"/>
  </si>
  <si>
    <t>様式第６号</t>
    <rPh sb="0" eb="2">
      <t>ヨウシキ</t>
    </rPh>
    <rPh sb="2" eb="3">
      <t>ダイ</t>
    </rPh>
    <rPh sb="4" eb="5">
      <t>ゴウ</t>
    </rPh>
    <phoneticPr fontId="3"/>
  </si>
  <si>
    <t>仙台市温室効果ガス削減設備導入支援補助金 工事前写真</t>
    <rPh sb="21" eb="23">
      <t>コウジ</t>
    </rPh>
    <rPh sb="23" eb="24">
      <t>マエ</t>
    </rPh>
    <rPh sb="24" eb="26">
      <t>シャシン</t>
    </rPh>
    <phoneticPr fontId="3"/>
  </si>
  <si>
    <t>設備を設置する建物の外観写真
貼り付け位置</t>
    <phoneticPr fontId="3"/>
  </si>
  <si>
    <t>設備の設置予定場所の現況写真
貼り付け位置</t>
    <phoneticPr fontId="3"/>
  </si>
  <si>
    <t>仙台市温室効果ガス削減設備導入支援補助金 貸与料金の算定根拠明細書</t>
    <phoneticPr fontId="3"/>
  </si>
  <si>
    <t>様式第７号</t>
    <rPh sb="0" eb="2">
      <t>ヨウシキ</t>
    </rPh>
    <rPh sb="2" eb="3">
      <t>ダイ</t>
    </rPh>
    <rPh sb="4" eb="5">
      <t>ゴウ</t>
    </rPh>
    <phoneticPr fontId="3"/>
  </si>
  <si>
    <t>＜リース事業者＞</t>
    <phoneticPr fontId="3"/>
  </si>
  <si>
    <t>＜賃借人＞</t>
    <rPh sb="1" eb="4">
      <t>チンシャクニン</t>
    </rPh>
    <phoneticPr fontId="3"/>
  </si>
  <si>
    <t>ファイナンスリース契約予定期間：</t>
    <phoneticPr fontId="3"/>
  </si>
  <si>
    <t>工事価格〔税抜〕</t>
    <rPh sb="0" eb="2">
      <t>コウジ</t>
    </rPh>
    <phoneticPr fontId="3"/>
  </si>
  <si>
    <t>消費税〔①×0.1〕</t>
    <phoneticPr fontId="3"/>
  </si>
  <si>
    <t>小計〔①＋②〕</t>
    <rPh sb="0" eb="2">
      <t>ショウケイ</t>
    </rPh>
    <phoneticPr fontId="3"/>
  </si>
  <si>
    <t>合計〔③＋④－⑤〕</t>
    <rPh sb="0" eb="2">
      <t>ゴウケイ</t>
    </rPh>
    <phoneticPr fontId="3"/>
  </si>
  <si>
    <t>・様式第１４号</t>
    <rPh sb="1" eb="3">
      <t>ヨウシキ</t>
    </rPh>
    <rPh sb="3" eb="4">
      <t>ダイ</t>
    </rPh>
    <rPh sb="6" eb="7">
      <t>ゴウ</t>
    </rPh>
    <phoneticPr fontId="3"/>
  </si>
  <si>
    <t>・様式第１５号</t>
    <rPh sb="1" eb="3">
      <t>ヨウシキ</t>
    </rPh>
    <rPh sb="3" eb="4">
      <t>ダイ</t>
    </rPh>
    <rPh sb="6" eb="7">
      <t>ゴウ</t>
    </rPh>
    <phoneticPr fontId="3"/>
  </si>
  <si>
    <t>・領収書等、補助対象設備の設置費用負担をし</t>
    <rPh sb="6" eb="8">
      <t>ホジョ</t>
    </rPh>
    <rPh sb="8" eb="10">
      <t>タイショウ</t>
    </rPh>
    <rPh sb="10" eb="12">
      <t>セツビ</t>
    </rPh>
    <rPh sb="13" eb="15">
      <t>セッチ</t>
    </rPh>
    <rPh sb="15" eb="17">
      <t>ヒヨウ</t>
    </rPh>
    <rPh sb="17" eb="19">
      <t>フタン</t>
    </rPh>
    <phoneticPr fontId="3"/>
  </si>
  <si>
    <t>　たことが分かるもの</t>
    <phoneticPr fontId="3"/>
  </si>
  <si>
    <t>補助事業に係る工事請負契約書の</t>
    <rPh sb="0" eb="2">
      <t>ホジョ</t>
    </rPh>
    <rPh sb="2" eb="4">
      <t>ジギョウ</t>
    </rPh>
    <rPh sb="5" eb="6">
      <t>カカ</t>
    </rPh>
    <rPh sb="7" eb="9">
      <t>コウジ</t>
    </rPh>
    <rPh sb="9" eb="11">
      <t>ウケオイ</t>
    </rPh>
    <rPh sb="11" eb="14">
      <t>ケイヤクショ</t>
    </rPh>
    <phoneticPr fontId="3"/>
  </si>
  <si>
    <t>写し</t>
    <rPh sb="0" eb="1">
      <t>ウツ</t>
    </rPh>
    <phoneticPr fontId="3"/>
  </si>
  <si>
    <t>・申請者の氏名、住所、工事場所、押印、契約</t>
    <rPh sb="1" eb="4">
      <t>シンセイシャ</t>
    </rPh>
    <rPh sb="5" eb="7">
      <t>シメイ</t>
    </rPh>
    <rPh sb="8" eb="10">
      <t>ジュウショ</t>
    </rPh>
    <rPh sb="11" eb="13">
      <t>コウジ</t>
    </rPh>
    <rPh sb="13" eb="15">
      <t>バショ</t>
    </rPh>
    <rPh sb="16" eb="18">
      <t>オウイン</t>
    </rPh>
    <rPh sb="19" eb="21">
      <t>ケイヤク</t>
    </rPh>
    <phoneticPr fontId="3"/>
  </si>
  <si>
    <t>　日等を確認できること</t>
    <rPh sb="1" eb="2">
      <t>ビ</t>
    </rPh>
    <rPh sb="2" eb="3">
      <t>トウ</t>
    </rPh>
    <rPh sb="4" eb="6">
      <t>カクニン</t>
    </rPh>
    <phoneticPr fontId="3"/>
  </si>
  <si>
    <t>補助事業により導入した設備の設</t>
    <rPh sb="11" eb="13">
      <t>セツビ</t>
    </rPh>
    <rPh sb="14" eb="15">
      <t>セツ</t>
    </rPh>
    <phoneticPr fontId="3"/>
  </si>
  <si>
    <t>置状態が確認できる写真等</t>
    <phoneticPr fontId="3"/>
  </si>
  <si>
    <t>・様式第１６号</t>
    <phoneticPr fontId="3"/>
  </si>
  <si>
    <t>事務所等の設置を確認できる書類</t>
    <rPh sb="0" eb="2">
      <t>ジム</t>
    </rPh>
    <rPh sb="2" eb="3">
      <t>ショ</t>
    </rPh>
    <rPh sb="3" eb="4">
      <t>トウ</t>
    </rPh>
    <rPh sb="5" eb="7">
      <t>セッチ</t>
    </rPh>
    <rPh sb="8" eb="10">
      <t>カクニン</t>
    </rPh>
    <rPh sb="13" eb="15">
      <t>ショルイ</t>
    </rPh>
    <phoneticPr fontId="3"/>
  </si>
  <si>
    <t>申請者が中小企業者等であって、新たに設置す</t>
    <rPh sb="0" eb="3">
      <t>シンセイシャ</t>
    </rPh>
    <rPh sb="4" eb="6">
      <t>チュウショウ</t>
    </rPh>
    <rPh sb="6" eb="8">
      <t>キギョウ</t>
    </rPh>
    <rPh sb="8" eb="9">
      <t>シャ</t>
    </rPh>
    <rPh sb="9" eb="10">
      <t>トウ</t>
    </rPh>
    <rPh sb="15" eb="16">
      <t>アラ</t>
    </rPh>
    <rPh sb="18" eb="20">
      <t>セッチ</t>
    </rPh>
    <phoneticPr fontId="3"/>
  </si>
  <si>
    <t>る事業所等に補助対象設備を導入する場合のみ</t>
    <rPh sb="1" eb="4">
      <t>ジギョウショ</t>
    </rPh>
    <rPh sb="4" eb="5">
      <t>トウ</t>
    </rPh>
    <rPh sb="6" eb="8">
      <t>ホジョ</t>
    </rPh>
    <rPh sb="8" eb="10">
      <t>タイショウ</t>
    </rPh>
    <rPh sb="10" eb="12">
      <t>セツビ</t>
    </rPh>
    <rPh sb="13" eb="15">
      <t>ドウニュウ</t>
    </rPh>
    <rPh sb="17" eb="19">
      <t>バアイ</t>
    </rPh>
    <phoneticPr fontId="3"/>
  </si>
  <si>
    <t>提出が必要です。</t>
    <rPh sb="0" eb="2">
      <t>テイシュツ</t>
    </rPh>
    <rPh sb="3" eb="5">
      <t>ヒツヨウ</t>
    </rPh>
    <phoneticPr fontId="3"/>
  </si>
  <si>
    <t>・事業所開設案内の広告等</t>
    <rPh sb="1" eb="4">
      <t>ジギョウショ</t>
    </rPh>
    <rPh sb="4" eb="6">
      <t>カイセツ</t>
    </rPh>
    <rPh sb="6" eb="8">
      <t>アンナイ</t>
    </rPh>
    <rPh sb="9" eb="11">
      <t>コウコク</t>
    </rPh>
    <rPh sb="11" eb="12">
      <t>トウ</t>
    </rPh>
    <phoneticPr fontId="3"/>
  </si>
  <si>
    <t>開業を確認できる書類</t>
    <rPh sb="0" eb="2">
      <t>カイギョウ</t>
    </rPh>
    <rPh sb="3" eb="5">
      <t>カクニン</t>
    </rPh>
    <rPh sb="8" eb="10">
      <t>ショルイ</t>
    </rPh>
    <phoneticPr fontId="3"/>
  </si>
  <si>
    <t>申請者が新規創業者の場合のみ提出が必要です。</t>
    <rPh sb="0" eb="3">
      <t>シンセイシャ</t>
    </rPh>
    <rPh sb="4" eb="6">
      <t>シンキ</t>
    </rPh>
    <rPh sb="6" eb="9">
      <t>ソウギョウシャ</t>
    </rPh>
    <rPh sb="10" eb="12">
      <t>バアイ</t>
    </rPh>
    <rPh sb="14" eb="16">
      <t>テイシュツ</t>
    </rPh>
    <rPh sb="17" eb="19">
      <t>ヒツヨウ</t>
    </rPh>
    <phoneticPr fontId="3"/>
  </si>
  <si>
    <t>・開業等届出書や事業所開設案内の広告等</t>
    <rPh sb="1" eb="3">
      <t>カイギョウ</t>
    </rPh>
    <rPh sb="3" eb="4">
      <t>トウ</t>
    </rPh>
    <rPh sb="4" eb="7">
      <t>トドケデショ</t>
    </rPh>
    <rPh sb="8" eb="11">
      <t>ジギョウショ</t>
    </rPh>
    <rPh sb="11" eb="13">
      <t>カイセツ</t>
    </rPh>
    <rPh sb="13" eb="15">
      <t>アンナイ</t>
    </rPh>
    <rPh sb="16" eb="18">
      <t>コウコク</t>
    </rPh>
    <rPh sb="18" eb="19">
      <t>トウ</t>
    </rPh>
    <phoneticPr fontId="3"/>
  </si>
  <si>
    <t>補助対象設備の賃借契約書の写し</t>
    <rPh sb="0" eb="2">
      <t>ホジョ</t>
    </rPh>
    <rPh sb="2" eb="4">
      <t>タイショウ</t>
    </rPh>
    <rPh sb="4" eb="6">
      <t>セツビ</t>
    </rPh>
    <rPh sb="7" eb="9">
      <t>チンシャク</t>
    </rPh>
    <rPh sb="9" eb="11">
      <t>ケイヤク</t>
    </rPh>
    <rPh sb="11" eb="12">
      <t>ショ</t>
    </rPh>
    <rPh sb="13" eb="14">
      <t>ウツ</t>
    </rPh>
    <phoneticPr fontId="3"/>
  </si>
  <si>
    <t>仙台市温室効果ガス削減設備導入支援補助金 工事後写真</t>
    <rPh sb="21" eb="23">
      <t>コウジ</t>
    </rPh>
    <rPh sb="23" eb="24">
      <t>アト</t>
    </rPh>
    <rPh sb="24" eb="26">
      <t>シャシン</t>
    </rPh>
    <phoneticPr fontId="3"/>
  </si>
  <si>
    <t>様式第１５号</t>
    <rPh sb="0" eb="2">
      <t>ヨウシキ</t>
    </rPh>
    <rPh sb="2" eb="3">
      <t>ダイ</t>
    </rPh>
    <rPh sb="5" eb="6">
      <t>ゴウ</t>
    </rPh>
    <phoneticPr fontId="3"/>
  </si>
  <si>
    <t>仙台市温室効果ガス削減設備導入支援補助金実績報告書</t>
    <phoneticPr fontId="3"/>
  </si>
  <si>
    <t>２　補助対象設備</t>
    <rPh sb="2" eb="4">
      <t>ほじょ</t>
    </rPh>
    <rPh sb="4" eb="6">
      <t>たいしょう</t>
    </rPh>
    <rPh sb="6" eb="8">
      <t>せつび</t>
    </rPh>
    <phoneticPr fontId="4" type="Hiragana" alignment="center"/>
  </si>
  <si>
    <t>３　事業完了日</t>
    <rPh sb="2" eb="4">
      <t>じぎょう</t>
    </rPh>
    <rPh sb="4" eb="7">
      <t>かんりょうび</t>
    </rPh>
    <phoneticPr fontId="4" type="Hiragana" alignment="center"/>
  </si>
  <si>
    <t>４　添付書類</t>
    <rPh sb="2" eb="4">
      <t>てんぷ</t>
    </rPh>
    <rPh sb="4" eb="6">
      <t>しょるい</t>
    </rPh>
    <phoneticPr fontId="4" type="Hiragana" alignment="center"/>
  </si>
  <si>
    <t>(1) 収支決算書（様式第１５号）</t>
    <phoneticPr fontId="4" type="Hiragana" alignment="center"/>
  </si>
  <si>
    <t>(2) 補助対象経費の支払いを証する書類の写し</t>
    <phoneticPr fontId="4" type="Hiragana" alignment="center"/>
  </si>
  <si>
    <t>(3) 補助事業に係る工事請負契約書の写し</t>
    <rPh sb="4" eb="6">
      <t>ほじょ</t>
    </rPh>
    <phoneticPr fontId="4" type="Hiragana" alignment="center"/>
  </si>
  <si>
    <t>(4) 補助事業により導入した設備の設置状態が確認できる写真</t>
    <phoneticPr fontId="4" type="Hiragana" alignment="center"/>
  </si>
  <si>
    <t>　　（様式第１６号）</t>
    <phoneticPr fontId="4" type="Hiragana" alignment="center"/>
  </si>
  <si>
    <t>(5) 申請者が中小企業者等であって、新たに設置する事業所等</t>
    <phoneticPr fontId="4" type="Hiragana" alignment="center"/>
  </si>
  <si>
    <t>　に補助対象設備を導入する場合は、事業所等の設置を確認で</t>
    <phoneticPr fontId="4" type="Hiragana" alignment="center"/>
  </si>
  <si>
    <t>　きる書類</t>
    <phoneticPr fontId="4" type="Hiragana" alignment="center"/>
  </si>
  <si>
    <t>(6) 申請者が新規創業者の場合にあっては、開業を確認できる</t>
    <phoneticPr fontId="4" type="Hiragana" alignment="center"/>
  </si>
  <si>
    <t>　書類</t>
    <phoneticPr fontId="4" type="Hiragana" alignment="center"/>
  </si>
  <si>
    <t>(7) リース事業者の場合、補助対象設備の賃借契約書の写し</t>
    <phoneticPr fontId="4" type="Hiragana" alignment="center"/>
  </si>
  <si>
    <t>５　補助対象設備の設置場所</t>
    <phoneticPr fontId="3" type="Hiragana" alignment="center"/>
  </si>
  <si>
    <t>６　補助事業実施期間</t>
    <rPh sb="2" eb="4">
      <t>ホジョ</t>
    </rPh>
    <rPh sb="4" eb="6">
      <t>ジギョウ</t>
    </rPh>
    <rPh sb="6" eb="8">
      <t>ジッシ</t>
    </rPh>
    <rPh sb="8" eb="10">
      <t>キカン</t>
    </rPh>
    <phoneticPr fontId="3"/>
  </si>
  <si>
    <t>事業着手日</t>
    <rPh sb="0" eb="2">
      <t>ジギョウ</t>
    </rPh>
    <rPh sb="2" eb="4">
      <t>チャクシュ</t>
    </rPh>
    <rPh sb="4" eb="5">
      <t>ビ</t>
    </rPh>
    <phoneticPr fontId="3"/>
  </si>
  <si>
    <t>事業完了日</t>
    <rPh sb="0" eb="2">
      <t>ジギョウ</t>
    </rPh>
    <rPh sb="2" eb="4">
      <t>カンリョウ</t>
    </rPh>
    <rPh sb="4" eb="5">
      <t>ビ</t>
    </rPh>
    <phoneticPr fontId="3"/>
  </si>
  <si>
    <t>７　リース契約期間（申請者がリース事業者の場合のみ記入してください。）</t>
    <rPh sb="5" eb="7">
      <t>ケイヤク</t>
    </rPh>
    <rPh sb="7" eb="9">
      <t>キカン</t>
    </rPh>
    <rPh sb="10" eb="13">
      <t>シンセイシャ</t>
    </rPh>
    <rPh sb="17" eb="20">
      <t>ジギョウシャ</t>
    </rPh>
    <rPh sb="21" eb="23">
      <t>バアイ</t>
    </rPh>
    <rPh sb="25" eb="27">
      <t>キニュウ</t>
    </rPh>
    <phoneticPr fontId="3"/>
  </si>
  <si>
    <t>契約日</t>
    <rPh sb="0" eb="2">
      <t>ケイヤク</t>
    </rPh>
    <rPh sb="2" eb="3">
      <t>ビ</t>
    </rPh>
    <phoneticPr fontId="3"/>
  </si>
  <si>
    <t>満了日</t>
    <rPh sb="0" eb="2">
      <t>マンリョウ</t>
    </rPh>
    <rPh sb="2" eb="3">
      <t>ビ</t>
    </rPh>
    <phoneticPr fontId="3"/>
  </si>
  <si>
    <t>７　補助事業により導入する設備の概要</t>
    <rPh sb="2" eb="4">
      <t>ホジョ</t>
    </rPh>
    <rPh sb="4" eb="6">
      <t>ジギョウ</t>
    </rPh>
    <rPh sb="9" eb="11">
      <t>ドウニュウ</t>
    </rPh>
    <rPh sb="13" eb="15">
      <t>セツビ</t>
    </rPh>
    <rPh sb="16" eb="18">
      <t>ガイヨウ</t>
    </rPh>
    <phoneticPr fontId="3"/>
  </si>
  <si>
    <t>９　補助事業による二酸化炭素排出量等の削減効果（年間）</t>
    <phoneticPr fontId="3" type="Hiragana" alignment="center"/>
  </si>
  <si>
    <t>１０　契約書の金額内訳</t>
    <rPh sb="3" eb="6">
      <t>けいやくしょ</t>
    </rPh>
    <phoneticPr fontId="3" type="Hiragana" alignment="center"/>
  </si>
  <si>
    <t>※①補助対象経費(税抜)の金額は、下記１１の①の金額と一致すること。</t>
    <phoneticPr fontId="3" type="Hiragana" alignment="center"/>
  </si>
  <si>
    <t>※複数の工事契約を行った場合はその合計額を記載し、備考欄に契約ごとの金額を記載すること。</t>
    <phoneticPr fontId="3" type="Hiragana" alignment="center"/>
  </si>
  <si>
    <t>１１　補助金交付請求額の算定</t>
    <rPh sb="8" eb="10">
      <t>せいきゅう</t>
    </rPh>
    <phoneticPr fontId="3" type="Hiragana" alignment="center"/>
  </si>
  <si>
    <t>補助金交付請求額</t>
    <rPh sb="5" eb="7">
      <t>せいきゅう</t>
    </rPh>
    <phoneticPr fontId="3" type="Hiragana" alignment="center"/>
  </si>
  <si>
    <t>※①の金額は、上記９の①、及び様式第３号 収支予算書の「２　支出」の小計の金額と一致すること。</t>
    <phoneticPr fontId="3" type="Hiragana" alignment="center"/>
  </si>
  <si>
    <t>※②の金額は、様式第３号 収支予算書の「１　収入」の「他補助金」の金額の合計と一致すること。</t>
    <phoneticPr fontId="3" type="Hiragana" alignment="center"/>
  </si>
  <si>
    <t>※①の金額は、上記１０の①、及び様式第１５号 収支決算書の「２　支出」の小計の金額と一致すること。</t>
    <phoneticPr fontId="3" type="Hiragana" alignment="center"/>
  </si>
  <si>
    <t>※②の金額は、様式第１５号 収支決算書の「１　収入」の「他補助金」の金額の合計と一致すること。</t>
    <phoneticPr fontId="3" type="Hiragana" alignment="center"/>
  </si>
  <si>
    <t>補助金交付請求額</t>
    <rPh sb="0" eb="3">
      <t>ホジョキン</t>
    </rPh>
    <rPh sb="3" eb="5">
      <t>コウフ</t>
    </rPh>
    <rPh sb="5" eb="7">
      <t>セイキュウ</t>
    </rPh>
    <rPh sb="7" eb="8">
      <t>ガク</t>
    </rPh>
    <phoneticPr fontId="3"/>
  </si>
  <si>
    <t>　補助対象設備ごとの交付する補助金の額は、以下のとおりです（補助金の額の千円未満の端数は切り捨て）。
　なお、複数の補助対象設備を請求することも可能ですが、一事業者あたりの補助上限額は１００万円となります。また、同一年度内に請求できるのは、１事業者につき１回のみです。</t>
    <rPh sb="1" eb="3">
      <t>ホジョ</t>
    </rPh>
    <rPh sb="3" eb="5">
      <t>タイショウ</t>
    </rPh>
    <rPh sb="5" eb="7">
      <t>セツビ</t>
    </rPh>
    <rPh sb="10" eb="12">
      <t>コウフ</t>
    </rPh>
    <rPh sb="14" eb="16">
      <t>ホジョ</t>
    </rPh>
    <rPh sb="16" eb="17">
      <t>キン</t>
    </rPh>
    <rPh sb="18" eb="19">
      <t>ガク</t>
    </rPh>
    <rPh sb="21" eb="23">
      <t>イカ</t>
    </rPh>
    <rPh sb="65" eb="67">
      <t>セイキュウ</t>
    </rPh>
    <rPh sb="112" eb="114">
      <t>セイキュウ</t>
    </rPh>
    <phoneticPr fontId="3"/>
  </si>
  <si>
    <t>決算額</t>
    <rPh sb="0" eb="2">
      <t>ケッサン</t>
    </rPh>
    <rPh sb="2" eb="3">
      <t>ガク</t>
    </rPh>
    <phoneticPr fontId="3"/>
  </si>
  <si>
    <t>※小計の金額は、様式第１４号　実績報告書の「１０　契約書の金額内訳」の①、及び「１１ 補助金交付</t>
    <phoneticPr fontId="3"/>
  </si>
  <si>
    <t>　請求額の算定」の①の金額と一致すること</t>
    <phoneticPr fontId="3"/>
  </si>
  <si>
    <t>※複数の工事契約を行った場合はその合計額を記載し、備考欄に契約ごとの金額を記載すること。</t>
    <phoneticPr fontId="3"/>
  </si>
  <si>
    <t>仙台市温室効果ガス削減設備導入支援補助金交付請求書</t>
    <phoneticPr fontId="3"/>
  </si>
  <si>
    <t>様式第１８号</t>
    <rPh sb="0" eb="2">
      <t>ヨウシキ</t>
    </rPh>
    <rPh sb="2" eb="3">
      <t>ダイ</t>
    </rPh>
    <rPh sb="5" eb="6">
      <t>ゴウ</t>
    </rPh>
    <phoneticPr fontId="3"/>
  </si>
  <si>
    <t>・様式第１０号</t>
    <rPh sb="1" eb="3">
      <t>ヨウシキ</t>
    </rPh>
    <rPh sb="3" eb="4">
      <t>ダイ</t>
    </rPh>
    <rPh sb="6" eb="7">
      <t>ゴウ</t>
    </rPh>
    <phoneticPr fontId="3"/>
  </si>
  <si>
    <t>・様式第１１号</t>
    <rPh sb="1" eb="3">
      <t>ヨウシキ</t>
    </rPh>
    <rPh sb="3" eb="4">
      <t>ダイ</t>
    </rPh>
    <rPh sb="6" eb="7">
      <t>ゴウ</t>
    </rPh>
    <phoneticPr fontId="3"/>
  </si>
  <si>
    <t>・様式第１３号</t>
    <phoneticPr fontId="3"/>
  </si>
  <si>
    <t>・様式第１９号</t>
    <phoneticPr fontId="3"/>
  </si>
  <si>
    <t>様式第１０号</t>
    <rPh sb="0" eb="2">
      <t>ヨウシキ</t>
    </rPh>
    <rPh sb="2" eb="3">
      <t>ダイ</t>
    </rPh>
    <rPh sb="5" eb="6">
      <t>ゴウ</t>
    </rPh>
    <phoneticPr fontId="3"/>
  </si>
  <si>
    <t>仙台市温室効果ガス削減設備導入支援補助金変更承認申請書</t>
    <phoneticPr fontId="3"/>
  </si>
  <si>
    <t>４　変更の理由</t>
    <rPh sb="2" eb="4">
      <t>へんこう</t>
    </rPh>
    <rPh sb="5" eb="7">
      <t>りゆう</t>
    </rPh>
    <phoneticPr fontId="4" type="Hiragana" alignment="center"/>
  </si>
  <si>
    <t>３　変更の内容</t>
    <rPh sb="2" eb="4">
      <t>へんこう</t>
    </rPh>
    <rPh sb="5" eb="7">
      <t>ないよう</t>
    </rPh>
    <phoneticPr fontId="4" type="Hiragana" alignment="center"/>
  </si>
  <si>
    <t>仙台市温室効果ガス削減設備導入支援補助金中止（廃止）承認申請書</t>
    <phoneticPr fontId="3"/>
  </si>
  <si>
    <t>３　中止(廃止)の理由</t>
    <rPh sb="2" eb="4">
      <t>ちゅうし</t>
    </rPh>
    <rPh sb="5" eb="7">
      <t>はいし</t>
    </rPh>
    <rPh sb="9" eb="11">
      <t>りゆう</t>
    </rPh>
    <phoneticPr fontId="4" type="Hiragana" alignment="center"/>
  </si>
  <si>
    <t>　　中止の期間及び
４　　再開の時期
　　（廃止の時期）</t>
    <rPh sb="2" eb="4">
      <t>ちゅうし</t>
    </rPh>
    <rPh sb="5" eb="7">
      <t>きかん</t>
    </rPh>
    <rPh sb="7" eb="8">
      <t>およ</t>
    </rPh>
    <rPh sb="13" eb="15">
      <t>さいかい</t>
    </rPh>
    <rPh sb="16" eb="18">
      <t>じき</t>
    </rPh>
    <rPh sb="22" eb="24">
      <t>はいし</t>
    </rPh>
    <rPh sb="25" eb="27">
      <t>じき</t>
    </rPh>
    <phoneticPr fontId="4" type="Hiragana" alignment="center"/>
  </si>
  <si>
    <t>仙台市温室効果ガス削減設備導入支援補助金交付申請取下書</t>
    <phoneticPr fontId="3"/>
  </si>
  <si>
    <t>４　申請年月日</t>
    <rPh sb="2" eb="4">
      <t>しんせい</t>
    </rPh>
    <rPh sb="4" eb="7">
      <t>ねんがっぴ</t>
    </rPh>
    <phoneticPr fontId="4" type="Hiragana" alignment="center"/>
  </si>
  <si>
    <t>様式第１９号</t>
    <rPh sb="0" eb="2">
      <t>ヨウシキ</t>
    </rPh>
    <rPh sb="2" eb="3">
      <t>ダイ</t>
    </rPh>
    <rPh sb="5" eb="6">
      <t>ゴウ</t>
    </rPh>
    <phoneticPr fontId="3"/>
  </si>
  <si>
    <t>仙台市温室効果ガス削減設備導入支援補助金財産処分承認申請書</t>
    <rPh sb="0" eb="3">
      <t>センダイシ</t>
    </rPh>
    <rPh sb="3" eb="5">
      <t>オンシツ</t>
    </rPh>
    <rPh sb="5" eb="7">
      <t>コウカ</t>
    </rPh>
    <rPh sb="9" eb="11">
      <t>サクゲン</t>
    </rPh>
    <rPh sb="11" eb="13">
      <t>セツビ</t>
    </rPh>
    <rPh sb="13" eb="15">
      <t>ドウニュウ</t>
    </rPh>
    <rPh sb="15" eb="17">
      <t>シエン</t>
    </rPh>
    <rPh sb="17" eb="20">
      <t>ホジョキン</t>
    </rPh>
    <rPh sb="20" eb="22">
      <t>ザイサン</t>
    </rPh>
    <rPh sb="22" eb="24">
      <t>ショブン</t>
    </rPh>
    <rPh sb="24" eb="26">
      <t>ショウニン</t>
    </rPh>
    <rPh sb="26" eb="29">
      <t>シンセイショ</t>
    </rPh>
    <phoneticPr fontId="3"/>
  </si>
  <si>
    <t>２　処分しようとする
　　補助対象設備</t>
    <rPh sb="2" eb="4">
      <t>しょぶん</t>
    </rPh>
    <rPh sb="13" eb="15">
      <t>ほじょ</t>
    </rPh>
    <rPh sb="15" eb="17">
      <t>たいしょう</t>
    </rPh>
    <rPh sb="17" eb="19">
      <t>せつび</t>
    </rPh>
    <phoneticPr fontId="4" type="Hiragana" alignment="center"/>
  </si>
  <si>
    <t>３　処分の内容</t>
    <rPh sb="2" eb="4">
      <t>しょぶん</t>
    </rPh>
    <rPh sb="5" eb="7">
      <t>ないよう</t>
    </rPh>
    <phoneticPr fontId="4" type="Hiragana" alignment="center"/>
  </si>
  <si>
    <t>４　処分しようとする
　　理由</t>
    <rPh sb="2" eb="4">
      <t>しょぶん</t>
    </rPh>
    <rPh sb="13" eb="15">
      <t>りゆう</t>
    </rPh>
    <phoneticPr fontId="4" type="Hiragana" alignment="center"/>
  </si>
  <si>
    <t>５　その他必要な事項</t>
    <rPh sb="4" eb="5">
      <t>た</t>
    </rPh>
    <rPh sb="5" eb="7">
      <t>ひつよう</t>
    </rPh>
    <rPh sb="8" eb="10">
      <t>じこう</t>
    </rPh>
    <phoneticPr fontId="4" type="Hiragana" alignment="center"/>
  </si>
  <si>
    <t>様式第２０号</t>
    <rPh sb="0" eb="2">
      <t>ヨウシキ</t>
    </rPh>
    <rPh sb="2" eb="3">
      <t>ダイ</t>
    </rPh>
    <rPh sb="5" eb="6">
      <t>ゴウ</t>
    </rPh>
    <phoneticPr fontId="3"/>
  </si>
  <si>
    <t>仙台市温室効果ガス削減設備導入支援補助金契約解除承認申請書</t>
    <phoneticPr fontId="3"/>
  </si>
  <si>
    <t>３　契約解除の内容</t>
    <rPh sb="2" eb="4">
      <t>けいやく</t>
    </rPh>
    <rPh sb="4" eb="6">
      <t>かいじょ</t>
    </rPh>
    <rPh sb="7" eb="9">
      <t>ないよう</t>
    </rPh>
    <phoneticPr fontId="4" type="Hiragana" alignment="center"/>
  </si>
  <si>
    <t>４　契約解除の理由</t>
    <rPh sb="2" eb="4">
      <t>けいやく</t>
    </rPh>
    <rPh sb="4" eb="6">
      <t>かいじょ</t>
    </rPh>
    <rPh sb="7" eb="9">
      <t>りゆう</t>
    </rPh>
    <rPh sb="8" eb="9">
      <t>しょり</t>
    </rPh>
    <phoneticPr fontId="4" type="Hiragana" alignment="center"/>
  </si>
  <si>
    <t>￥</t>
    <phoneticPr fontId="3"/>
  </si>
  <si>
    <t>・様式第２０号</t>
    <phoneticPr fontId="3"/>
  </si>
  <si>
    <t>補助金契約解除承認申請書</t>
    <phoneticPr fontId="3"/>
  </si>
  <si>
    <t>計画書に記載した設備に関する対策の実施年度</t>
    <rPh sb="8" eb="10">
      <t>せつび</t>
    </rPh>
    <phoneticPr fontId="3" type="Hiragana" alignment="center"/>
  </si>
  <si>
    <t>４　補助対象経費</t>
    <phoneticPr fontId="4" type="Hiragana" alignment="center"/>
  </si>
  <si>
    <t>５　補助金交付申請額</t>
    <rPh sb="2" eb="5">
      <t>ほじょきん</t>
    </rPh>
    <rPh sb="5" eb="7">
      <t>こうふ</t>
    </rPh>
    <rPh sb="7" eb="9">
      <t>しんせい</t>
    </rPh>
    <rPh sb="9" eb="10">
      <t>がく</t>
    </rPh>
    <phoneticPr fontId="4" type="Hiragana" alignment="center"/>
  </si>
  <si>
    <t>６　添付書類</t>
    <phoneticPr fontId="4" type="Hiragana" alignment="center"/>
  </si>
  <si>
    <t>７　市税納付状況確認</t>
    <phoneticPr fontId="4" type="Hiragana" alignment="center"/>
  </si>
  <si>
    <t>※「設備の種類」が４つ以上の場合は、こちらに入力してください。</t>
    <rPh sb="2" eb="4">
      <t>セツビ</t>
    </rPh>
    <rPh sb="5" eb="7">
      <t>シュルイ</t>
    </rPh>
    <rPh sb="11" eb="13">
      <t>イジョウ</t>
    </rPh>
    <rPh sb="14" eb="16">
      <t>バアイ</t>
    </rPh>
    <rPh sb="22" eb="24">
      <t>ニュウリョク</t>
    </rPh>
    <phoneticPr fontId="3"/>
  </si>
  <si>
    <t>補助金交付申請額 算定表</t>
    <rPh sb="0" eb="3">
      <t>ホジョキン</t>
    </rPh>
    <rPh sb="3" eb="5">
      <t>コウフ</t>
    </rPh>
    <rPh sb="5" eb="7">
      <t>シンセイ</t>
    </rPh>
    <rPh sb="7" eb="8">
      <t>ガク</t>
    </rPh>
    <rPh sb="9" eb="11">
      <t>サンテイ</t>
    </rPh>
    <rPh sb="11" eb="12">
      <t>ヒョウ</t>
    </rPh>
    <phoneticPr fontId="3"/>
  </si>
  <si>
    <t>３　補助対象設備を設置
　　する建物の所在地</t>
    <phoneticPr fontId="3"/>
  </si>
  <si>
    <t>２　申請者の住所</t>
    <phoneticPr fontId="3"/>
  </si>
  <si>
    <t>１　申請者の氏名</t>
    <phoneticPr fontId="3"/>
  </si>
  <si>
    <t>４　補助対象設備の種類</t>
    <phoneticPr fontId="3"/>
  </si>
  <si>
    <t>※こちらのシートで補助金交付申請額を算出してください。</t>
    <rPh sb="9" eb="12">
      <t>ホジョキン</t>
    </rPh>
    <rPh sb="12" eb="14">
      <t>コウフ</t>
    </rPh>
    <rPh sb="14" eb="16">
      <t>シンセイ</t>
    </rPh>
    <rPh sb="16" eb="17">
      <t>ガク</t>
    </rPh>
    <rPh sb="18" eb="20">
      <t>サンシュツ</t>
    </rPh>
    <phoneticPr fontId="3"/>
  </si>
  <si>
    <t>※「設備の種類」が４つ以上の場合は、別紙３に入力してください。</t>
    <rPh sb="2" eb="4">
      <t>せつび</t>
    </rPh>
    <rPh sb="5" eb="7">
      <t>しゅるい</t>
    </rPh>
    <rPh sb="11" eb="13">
      <t>いじょう</t>
    </rPh>
    <rPh sb="14" eb="16">
      <t>ばあい</t>
    </rPh>
    <rPh sb="18" eb="20">
      <t>べっし</t>
    </rPh>
    <rPh sb="22" eb="24">
      <t>にゅうりょく</t>
    </rPh>
    <phoneticPr fontId="3" type="Hiragana" alignment="center"/>
  </si>
  <si>
    <t>１　見積書の金額内訳</t>
    <rPh sb="2" eb="5">
      <t>ミツモリショ</t>
    </rPh>
    <rPh sb="6" eb="8">
      <t>キンガク</t>
    </rPh>
    <rPh sb="8" eb="10">
      <t>ウチワケ</t>
    </rPh>
    <phoneticPr fontId="3"/>
  </si>
  <si>
    <r>
      <t>補助対象経費</t>
    </r>
    <r>
      <rPr>
        <sz val="10"/>
        <color theme="1"/>
        <rFont val="ＭＳ 明朝"/>
        <family val="1"/>
        <charset val="128"/>
      </rPr>
      <t>〔税抜〕</t>
    </r>
    <rPh sb="0" eb="2">
      <t>ホジョ</t>
    </rPh>
    <rPh sb="2" eb="4">
      <t>タイショウ</t>
    </rPh>
    <rPh sb="4" eb="6">
      <t>ケイヒ</t>
    </rPh>
    <rPh sb="7" eb="8">
      <t>ゼイ</t>
    </rPh>
    <rPh sb="8" eb="9">
      <t>ヌ</t>
    </rPh>
    <phoneticPr fontId="3"/>
  </si>
  <si>
    <r>
      <t>補助対象外経費</t>
    </r>
    <r>
      <rPr>
        <sz val="10"/>
        <color theme="1"/>
        <rFont val="ＭＳ 明朝"/>
        <family val="1"/>
        <charset val="128"/>
      </rPr>
      <t>〔税抜〕</t>
    </r>
    <rPh sb="0" eb="2">
      <t>ホジョ</t>
    </rPh>
    <rPh sb="2" eb="4">
      <t>タイショウ</t>
    </rPh>
    <rPh sb="4" eb="5">
      <t>ガイ</t>
    </rPh>
    <rPh sb="5" eb="7">
      <t>ケイヒ</t>
    </rPh>
    <rPh sb="8" eb="9">
      <t>ゼイ</t>
    </rPh>
    <rPh sb="9" eb="10">
      <t>ヌ</t>
    </rPh>
    <phoneticPr fontId="3"/>
  </si>
  <si>
    <t>２　補助金交付申請額の算定</t>
    <rPh sb="2" eb="5">
      <t>ホジョキン</t>
    </rPh>
    <rPh sb="5" eb="7">
      <t>コウフ</t>
    </rPh>
    <rPh sb="7" eb="9">
      <t>シンセイ</t>
    </rPh>
    <rPh sb="9" eb="10">
      <t>ガク</t>
    </rPh>
    <rPh sb="11" eb="13">
      <t>サンテイ</t>
    </rPh>
    <phoneticPr fontId="3"/>
  </si>
  <si>
    <t>円</t>
    <rPh sb="0" eb="1">
      <t>エン</t>
    </rPh>
    <phoneticPr fontId="3"/>
  </si>
  <si>
    <t>合計額</t>
    <rPh sb="0" eb="2">
      <t>ゴウケイ</t>
    </rPh>
    <rPh sb="2" eb="3">
      <t>ガク</t>
    </rPh>
    <phoneticPr fontId="3"/>
  </si>
  <si>
    <t>補助対象経費×補助率</t>
    <rPh sb="0" eb="2">
      <t>ホジョ</t>
    </rPh>
    <rPh sb="2" eb="4">
      <t>タイショウ</t>
    </rPh>
    <rPh sb="4" eb="6">
      <t>ケイヒ</t>
    </rPh>
    <rPh sb="7" eb="10">
      <t>ホジョリツ</t>
    </rPh>
    <phoneticPr fontId="3"/>
  </si>
  <si>
    <t>補助金交付申請額</t>
    <rPh sb="0" eb="2">
      <t>ホジョ</t>
    </rPh>
    <rPh sb="3" eb="5">
      <t>コウフ</t>
    </rPh>
    <rPh sb="5" eb="7">
      <t>シンセイ</t>
    </rPh>
    <rPh sb="7" eb="8">
      <t>ガク</t>
    </rPh>
    <phoneticPr fontId="3"/>
  </si>
  <si>
    <t>（裏面）</t>
    <rPh sb="1" eb="3">
      <t>リメン</t>
    </rPh>
    <phoneticPr fontId="3"/>
  </si>
  <si>
    <t>※補助率については、裏面をご確認ください。</t>
    <rPh sb="1" eb="4">
      <t>ホジョリツ</t>
    </rPh>
    <rPh sb="10" eb="12">
      <t>リメン</t>
    </rPh>
    <rPh sb="14" eb="16">
      <t>カクニン</t>
    </rPh>
    <phoneticPr fontId="3"/>
  </si>
  <si>
    <t>補助金交付請求額 算定表</t>
    <rPh sb="0" eb="3">
      <t>ホジョキン</t>
    </rPh>
    <rPh sb="3" eb="5">
      <t>コウフ</t>
    </rPh>
    <rPh sb="5" eb="7">
      <t>セイキュウ</t>
    </rPh>
    <rPh sb="7" eb="8">
      <t>ガク</t>
    </rPh>
    <rPh sb="9" eb="11">
      <t>サンテイ</t>
    </rPh>
    <rPh sb="11" eb="12">
      <t>ヒョウ</t>
    </rPh>
    <phoneticPr fontId="3"/>
  </si>
  <si>
    <t>１　契約書の金額内訳</t>
    <rPh sb="2" eb="5">
      <t>ケイヤクショ</t>
    </rPh>
    <rPh sb="6" eb="8">
      <t>キンガク</t>
    </rPh>
    <rPh sb="8" eb="10">
      <t>ウチワケ</t>
    </rPh>
    <phoneticPr fontId="3"/>
  </si>
  <si>
    <t>２　補助金交付請求額の算定</t>
    <rPh sb="2" eb="5">
      <t>ホジョキン</t>
    </rPh>
    <rPh sb="5" eb="7">
      <t>コウフ</t>
    </rPh>
    <rPh sb="7" eb="9">
      <t>セイキュウ</t>
    </rPh>
    <rPh sb="9" eb="10">
      <t>ガク</t>
    </rPh>
    <rPh sb="11" eb="13">
      <t>サンテイ</t>
    </rPh>
    <phoneticPr fontId="3"/>
  </si>
  <si>
    <t>補助金交付請求額</t>
    <rPh sb="0" eb="2">
      <t>ホジョ</t>
    </rPh>
    <rPh sb="3" eb="5">
      <t>コウフ</t>
    </rPh>
    <rPh sb="5" eb="7">
      <t>セイキュウ</t>
    </rPh>
    <rPh sb="7" eb="8">
      <t>ガク</t>
    </rPh>
    <phoneticPr fontId="3"/>
  </si>
  <si>
    <t>銀行名を入力</t>
    <rPh sb="0" eb="3">
      <t>ギンコウメイ</t>
    </rPh>
    <rPh sb="4" eb="6">
      <t>ニュウリョク</t>
    </rPh>
    <phoneticPr fontId="3"/>
  </si>
  <si>
    <t>支店名等を入力</t>
    <rPh sb="0" eb="3">
      <t>シテンメイ</t>
    </rPh>
    <rPh sb="3" eb="4">
      <t>トウ</t>
    </rPh>
    <rPh sb="5" eb="7">
      <t>ニュウリョク</t>
    </rPh>
    <phoneticPr fontId="3"/>
  </si>
  <si>
    <t>交付決定番号</t>
    <rPh sb="0" eb="2">
      <t>こうふ</t>
    </rPh>
    <rPh sb="2" eb="4">
      <t>けってい</t>
    </rPh>
    <rPh sb="4" eb="6">
      <t>ばんごう</t>
    </rPh>
    <phoneticPr fontId="4" type="Hiragana" alignment="center"/>
  </si>
  <si>
    <t>個人</t>
    <rPh sb="0" eb="2">
      <t>こじん</t>
    </rPh>
    <phoneticPr fontId="3" type="Hiragana" alignment="center"/>
  </si>
  <si>
    <t>法人等</t>
    <rPh sb="0" eb="2">
      <t>ほうじん</t>
    </rPh>
    <rPh sb="2" eb="3">
      <t>とう</t>
    </rPh>
    <phoneticPr fontId="3" type="Hiragana" alignment="center"/>
  </si>
  <si>
    <t>←交付決定通知に記載された「交付年月日」と「番号」を入力してください。</t>
    <rPh sb="1" eb="3">
      <t>こうふ</t>
    </rPh>
    <rPh sb="3" eb="5">
      <t>けってい</t>
    </rPh>
    <rPh sb="5" eb="7">
      <t>つうち</t>
    </rPh>
    <rPh sb="8" eb="10">
      <t>きさい</t>
    </rPh>
    <rPh sb="14" eb="16">
      <t>こうふ</t>
    </rPh>
    <rPh sb="16" eb="19">
      <t>ねんがっぴ</t>
    </rPh>
    <rPh sb="22" eb="24">
      <t>ばんごう</t>
    </rPh>
    <rPh sb="26" eb="28">
      <t>にゅうりょく</t>
    </rPh>
    <phoneticPr fontId="4" type="Hiragana" alignment="center"/>
  </si>
  <si>
    <t>←交付額確定通知に記載された「交付年月日」と「番号」を入力してください。</t>
    <rPh sb="3" eb="4">
      <t>ガク</t>
    </rPh>
    <rPh sb="4" eb="6">
      <t>カクテイ</t>
    </rPh>
    <phoneticPr fontId="3"/>
  </si>
  <si>
    <t>日</t>
    <rPh sb="0" eb="1">
      <t>にち</t>
    </rPh>
    <phoneticPr fontId="4" type="Hiragana" alignment="center"/>
  </si>
  <si>
    <t>年</t>
    <rPh sb="0" eb="1">
      <t>ねん</t>
    </rPh>
    <phoneticPr fontId="4" type="Hiragana" alignment="center"/>
  </si>
  <si>
    <t>令和</t>
    <rPh sb="0" eb="2">
      <t>れいわ</t>
    </rPh>
    <phoneticPr fontId="4" type="Hiragana" alignment="center"/>
  </si>
  <si>
    <t>日</t>
    <rPh sb="0" eb="1">
      <t>にち</t>
    </rPh>
    <phoneticPr fontId="3" type="Hiragana" alignment="center"/>
  </si>
  <si>
    <t>年</t>
    <rPh sb="0" eb="1">
      <t>ねん</t>
    </rPh>
    <phoneticPr fontId="3" type="Hiragana" alignment="center"/>
  </si>
  <si>
    <t>月</t>
    <rPh sb="0" eb="1">
      <t>がつ</t>
    </rPh>
    <phoneticPr fontId="3" type="Hiragana" alignment="center"/>
  </si>
  <si>
    <t>令和</t>
    <rPh sb="0" eb="2">
      <t>れいわ</t>
    </rPh>
    <phoneticPr fontId="3" type="Hiragana" alignment="center"/>
  </si>
  <si>
    <t>月</t>
    <rPh sb="0" eb="1">
      <t>がつ</t>
    </rPh>
    <phoneticPr fontId="4" type="Hiragana" alignment="center"/>
  </si>
  <si>
    <t>８　補助事業により導入した設備の概要</t>
    <phoneticPr fontId="3" type="Hiragana" alignment="center"/>
  </si>
  <si>
    <t>８　補助事業により導入した設備の概要</t>
    <rPh sb="2" eb="4">
      <t>ホジョ</t>
    </rPh>
    <rPh sb="4" eb="6">
      <t>ジギョウ</t>
    </rPh>
    <rPh sb="9" eb="11">
      <t>ドウニュウ</t>
    </rPh>
    <rPh sb="13" eb="15">
      <t>セツビ</t>
    </rPh>
    <rPh sb="16" eb="18">
      <t>ガイヨウ</t>
    </rPh>
    <phoneticPr fontId="3"/>
  </si>
  <si>
    <t>交付決定年月日</t>
    <rPh sb="0" eb="2">
      <t>こうふ</t>
    </rPh>
    <rPh sb="2" eb="4">
      <t>けってい</t>
    </rPh>
    <rPh sb="4" eb="7">
      <t>ねんがっぴ</t>
    </rPh>
    <phoneticPr fontId="4" type="Hiragana" alignment="center"/>
  </si>
  <si>
    <t>交付確定年月日</t>
    <rPh sb="0" eb="2">
      <t>こうふ</t>
    </rPh>
    <rPh sb="2" eb="4">
      <t>かくてい</t>
    </rPh>
    <rPh sb="4" eb="7">
      <t>ねんがっぴ</t>
    </rPh>
    <phoneticPr fontId="4" type="Hiragana" alignment="center"/>
  </si>
  <si>
    <t>交付確定番号</t>
    <rPh sb="0" eb="2">
      <t>こうふ</t>
    </rPh>
    <rPh sb="2" eb="4">
      <t>かくてい</t>
    </rPh>
    <rPh sb="4" eb="6">
      <t>ばんごう</t>
    </rPh>
    <phoneticPr fontId="4" type="Hiragana" alignment="center"/>
  </si>
  <si>
    <t>日</t>
    <rPh sb="0" eb="1">
      <t>ニチ</t>
    </rPh>
    <phoneticPr fontId="3"/>
  </si>
  <si>
    <t>月</t>
    <rPh sb="0" eb="1">
      <t>ガツ</t>
    </rPh>
    <phoneticPr fontId="3"/>
  </si>
  <si>
    <t>年</t>
    <rPh sb="0" eb="1">
      <t>ネン</t>
    </rPh>
    <phoneticPr fontId="3"/>
  </si>
  <si>
    <t>令和</t>
    <rPh sb="0" eb="2">
      <t>レイワ</t>
    </rPh>
    <phoneticPr fontId="3"/>
  </si>
  <si>
    <t>年度</t>
    <rPh sb="0" eb="2">
      <t>ねんど</t>
    </rPh>
    <phoneticPr fontId="3" type="Hiragana" alignment="center"/>
  </si>
  <si>
    <t>メーカー等</t>
  </si>
  <si>
    <t>※「設備の種類」が４つを超える場合は、４つ以降を別紙１に入力してください。</t>
    <rPh sb="2" eb="4">
      <t>せつび</t>
    </rPh>
    <rPh sb="5" eb="7">
      <t>しゅるい</t>
    </rPh>
    <rPh sb="12" eb="13">
      <t>こ</t>
    </rPh>
    <rPh sb="15" eb="17">
      <t>ばあい</t>
    </rPh>
    <rPh sb="21" eb="23">
      <t>いこう</t>
    </rPh>
    <rPh sb="24" eb="26">
      <t>べっし</t>
    </rPh>
    <rPh sb="28" eb="30">
      <t>にゅうりょく</t>
    </rPh>
    <phoneticPr fontId="3" type="Hiragana" alignment="center"/>
  </si>
  <si>
    <t>※国、県及びその他の補助金を様式第３号に入力してください。</t>
    <rPh sb="1" eb="2">
      <t>くに</t>
    </rPh>
    <rPh sb="3" eb="4">
      <t>けん</t>
    </rPh>
    <rPh sb="4" eb="5">
      <t>およ</t>
    </rPh>
    <rPh sb="8" eb="9">
      <t>た</t>
    </rPh>
    <rPh sb="10" eb="13">
      <t>ほじょきん</t>
    </rPh>
    <rPh sb="14" eb="16">
      <t>ようしき</t>
    </rPh>
    <rPh sb="16" eb="17">
      <t>だい</t>
    </rPh>
    <rPh sb="18" eb="19">
      <t>ごう</t>
    </rPh>
    <rPh sb="20" eb="22">
      <t>にゅうりょく</t>
    </rPh>
    <phoneticPr fontId="3" type="Hiragana" alignment="center"/>
  </si>
  <si>
    <t>※４つ以上の設備は、こちらに入力してください。</t>
    <rPh sb="3" eb="5">
      <t>イジョウ</t>
    </rPh>
    <rPh sb="6" eb="8">
      <t>セツビ</t>
    </rPh>
    <rPh sb="14" eb="16">
      <t>ニュウリョク</t>
    </rPh>
    <phoneticPr fontId="3"/>
  </si>
  <si>
    <t>年月日</t>
    <rPh sb="0" eb="3">
      <t>ネンガッピ</t>
    </rPh>
    <phoneticPr fontId="3"/>
  </si>
  <si>
    <t>第３条第１項</t>
    <phoneticPr fontId="3"/>
  </si>
  <si>
    <t>第１０条</t>
    <phoneticPr fontId="3"/>
  </si>
  <si>
    <t>交付要綱</t>
    <phoneticPr fontId="3"/>
  </si>
  <si>
    <t>補助金等交付規則</t>
    <phoneticPr fontId="3"/>
  </si>
  <si>
    <t>電気</t>
    <rPh sb="0" eb="2">
      <t>デンキ</t>
    </rPh>
    <phoneticPr fontId="3"/>
  </si>
  <si>
    <t>都市ガス</t>
    <rPh sb="0" eb="2">
      <t>トシ</t>
    </rPh>
    <phoneticPr fontId="3"/>
  </si>
  <si>
    <t>LPG(kg)</t>
    <phoneticPr fontId="3"/>
  </si>
  <si>
    <t>LPG(㎥)</t>
    <phoneticPr fontId="3"/>
  </si>
  <si>
    <t>灯油</t>
    <rPh sb="0" eb="2">
      <t>トウユ</t>
    </rPh>
    <phoneticPr fontId="3"/>
  </si>
  <si>
    <t>Ａ重油</t>
    <rPh sb="1" eb="3">
      <t>ジュウユ</t>
    </rPh>
    <phoneticPr fontId="3"/>
  </si>
  <si>
    <t>小数点処理</t>
    <rPh sb="0" eb="3">
      <t>ショウスウテン</t>
    </rPh>
    <rPh sb="3" eb="5">
      <t>ショリ</t>
    </rPh>
    <phoneticPr fontId="3"/>
  </si>
  <si>
    <t>補助金等交付規則施行要領</t>
    <phoneticPr fontId="3"/>
  </si>
  <si>
    <t>第３条第２項</t>
    <phoneticPr fontId="3"/>
  </si>
  <si>
    <t>第１２条</t>
    <phoneticPr fontId="3"/>
  </si>
  <si>
    <t>第１４条</t>
    <phoneticPr fontId="3"/>
  </si>
  <si>
    <t>※国、県及びその他の補助金を様式第１５号に入力してください。</t>
    <phoneticPr fontId="4" type="Hiragana" alignment="center"/>
  </si>
  <si>
    <t>※別紙４シートに入力してください。</t>
    <rPh sb="1" eb="3">
      <t>べっし</t>
    </rPh>
    <rPh sb="8" eb="10">
      <t>にゅうりょく</t>
    </rPh>
    <phoneticPr fontId="3" type="Hiragana" alignment="center"/>
  </si>
  <si>
    <t>小数点以下を切り上げる場合、チェックしてください</t>
    <phoneticPr fontId="3" type="Hiragana" alignment="center"/>
  </si>
  <si>
    <t>小数点以下を切り上げる場合、チェックしてください</t>
    <phoneticPr fontId="3"/>
  </si>
  <si>
    <t>第１７条第２項</t>
    <phoneticPr fontId="3"/>
  </si>
  <si>
    <t>第１号　交付申請書</t>
    <rPh sb="0" eb="1">
      <t>ダイ</t>
    </rPh>
    <rPh sb="2" eb="3">
      <t>ゴウ</t>
    </rPh>
    <rPh sb="4" eb="6">
      <t>コウフ</t>
    </rPh>
    <rPh sb="6" eb="9">
      <t>シンセイショ</t>
    </rPh>
    <phoneticPr fontId="3"/>
  </si>
  <si>
    <t>第２号　補助事業計画書</t>
    <rPh sb="0" eb="1">
      <t>ダイ</t>
    </rPh>
    <rPh sb="2" eb="3">
      <t>ゴウ</t>
    </rPh>
    <rPh sb="4" eb="6">
      <t>ホジョ</t>
    </rPh>
    <rPh sb="6" eb="8">
      <t>ジギョウ</t>
    </rPh>
    <rPh sb="8" eb="11">
      <t>ケイカクショ</t>
    </rPh>
    <phoneticPr fontId="3"/>
  </si>
  <si>
    <t>第３号　収支予算書</t>
    <rPh sb="0" eb="1">
      <t>ダイ</t>
    </rPh>
    <rPh sb="2" eb="3">
      <t>ゴウ</t>
    </rPh>
    <rPh sb="4" eb="6">
      <t>シュウシ</t>
    </rPh>
    <rPh sb="6" eb="9">
      <t>ヨサンショ</t>
    </rPh>
    <phoneticPr fontId="3"/>
  </si>
  <si>
    <t>第５号　誓約書</t>
    <rPh sb="0" eb="1">
      <t>ダイ</t>
    </rPh>
    <rPh sb="2" eb="3">
      <t>ゴウ</t>
    </rPh>
    <rPh sb="4" eb="7">
      <t>セイヤクショ</t>
    </rPh>
    <phoneticPr fontId="3"/>
  </si>
  <si>
    <t>第７号　貸与料金の算定根拠明細書</t>
    <rPh sb="0" eb="1">
      <t>ダイ</t>
    </rPh>
    <rPh sb="2" eb="3">
      <t>ゴウ</t>
    </rPh>
    <rPh sb="4" eb="6">
      <t>タイヨ</t>
    </rPh>
    <rPh sb="6" eb="8">
      <t>リョウキン</t>
    </rPh>
    <rPh sb="9" eb="11">
      <t>サンテイ</t>
    </rPh>
    <rPh sb="11" eb="13">
      <t>コンキョ</t>
    </rPh>
    <rPh sb="13" eb="16">
      <t>メイサイショ</t>
    </rPh>
    <phoneticPr fontId="3"/>
  </si>
  <si>
    <t>第１４号　実績報告書</t>
    <rPh sb="0" eb="1">
      <t>ダイ</t>
    </rPh>
    <rPh sb="3" eb="4">
      <t>ゴウ</t>
    </rPh>
    <rPh sb="5" eb="7">
      <t>ジッセキ</t>
    </rPh>
    <rPh sb="7" eb="10">
      <t>ホウコクショ</t>
    </rPh>
    <phoneticPr fontId="3"/>
  </si>
  <si>
    <t>第１５号　収支決算書</t>
    <rPh sb="0" eb="1">
      <t>ダイ</t>
    </rPh>
    <rPh sb="3" eb="4">
      <t>ゴウ</t>
    </rPh>
    <rPh sb="5" eb="7">
      <t>シュウシ</t>
    </rPh>
    <rPh sb="7" eb="9">
      <t>ケッサン</t>
    </rPh>
    <rPh sb="9" eb="10">
      <t>ショ</t>
    </rPh>
    <phoneticPr fontId="3"/>
  </si>
  <si>
    <t>第１８号　交付請求書</t>
    <rPh sb="0" eb="1">
      <t>ダイ</t>
    </rPh>
    <rPh sb="3" eb="4">
      <t>ゴウ</t>
    </rPh>
    <rPh sb="5" eb="7">
      <t>コウフ</t>
    </rPh>
    <rPh sb="7" eb="10">
      <t>セイキュウショ</t>
    </rPh>
    <phoneticPr fontId="3"/>
  </si>
  <si>
    <t>交付申請関係</t>
    <rPh sb="0" eb="2">
      <t>コウフ</t>
    </rPh>
    <rPh sb="2" eb="4">
      <t>シンセイ</t>
    </rPh>
    <rPh sb="4" eb="6">
      <t>カンケイ</t>
    </rPh>
    <phoneticPr fontId="3"/>
  </si>
  <si>
    <t>実績報告関係</t>
    <rPh sb="0" eb="2">
      <t>ジッセキ</t>
    </rPh>
    <rPh sb="2" eb="4">
      <t>ホウコク</t>
    </rPh>
    <rPh sb="4" eb="6">
      <t>カンケイ</t>
    </rPh>
    <phoneticPr fontId="3"/>
  </si>
  <si>
    <t>その他様式</t>
    <rPh sb="2" eb="3">
      <t>タ</t>
    </rPh>
    <rPh sb="3" eb="5">
      <t>ヨウシキ</t>
    </rPh>
    <phoneticPr fontId="3"/>
  </si>
  <si>
    <t>第１０号　変更承認申請書</t>
    <rPh sb="0" eb="1">
      <t>ダイ</t>
    </rPh>
    <rPh sb="3" eb="4">
      <t>ゴウ</t>
    </rPh>
    <rPh sb="5" eb="7">
      <t>ヘンコウ</t>
    </rPh>
    <rPh sb="7" eb="9">
      <t>ショウニン</t>
    </rPh>
    <rPh sb="9" eb="12">
      <t>シンセイショ</t>
    </rPh>
    <phoneticPr fontId="3"/>
  </si>
  <si>
    <t>第５条第１項第１号</t>
    <phoneticPr fontId="3"/>
  </si>
  <si>
    <t>第１２条第２項</t>
    <phoneticPr fontId="3"/>
  </si>
  <si>
    <t>第１１号　中止（廃止）承認申請書</t>
    <rPh sb="0" eb="1">
      <t>ダイ</t>
    </rPh>
    <rPh sb="3" eb="4">
      <t>ゴウ</t>
    </rPh>
    <rPh sb="5" eb="7">
      <t>チュウシ</t>
    </rPh>
    <rPh sb="8" eb="10">
      <t>ハイシ</t>
    </rPh>
    <rPh sb="11" eb="13">
      <t>ショウニン</t>
    </rPh>
    <rPh sb="13" eb="16">
      <t>シンセイショ</t>
    </rPh>
    <phoneticPr fontId="3"/>
  </si>
  <si>
    <t>第５条第１項第２号</t>
    <phoneticPr fontId="3"/>
  </si>
  <si>
    <t>第１２条第３項</t>
    <phoneticPr fontId="3"/>
  </si>
  <si>
    <t>第１３号　交付申請取下書</t>
    <rPh sb="0" eb="1">
      <t>ダイ</t>
    </rPh>
    <rPh sb="3" eb="4">
      <t>ゴウ</t>
    </rPh>
    <rPh sb="5" eb="7">
      <t>コウフ</t>
    </rPh>
    <rPh sb="7" eb="9">
      <t>シンセイ</t>
    </rPh>
    <rPh sb="9" eb="11">
      <t>トリサ</t>
    </rPh>
    <rPh sb="11" eb="12">
      <t>ショ</t>
    </rPh>
    <phoneticPr fontId="3"/>
  </si>
  <si>
    <t>第７条第１項</t>
    <phoneticPr fontId="3"/>
  </si>
  <si>
    <t>第１３条</t>
    <phoneticPr fontId="3"/>
  </si>
  <si>
    <t>第２０条</t>
    <rPh sb="0" eb="1">
      <t>ダイ</t>
    </rPh>
    <rPh sb="3" eb="4">
      <t>ジョウ</t>
    </rPh>
    <phoneticPr fontId="3"/>
  </si>
  <si>
    <t>第２１条第２項</t>
    <rPh sb="0" eb="1">
      <t>ダイ</t>
    </rPh>
    <rPh sb="3" eb="4">
      <t>ジョウ</t>
    </rPh>
    <rPh sb="4" eb="5">
      <t>ダイ</t>
    </rPh>
    <rPh sb="6" eb="7">
      <t>コウ</t>
    </rPh>
    <phoneticPr fontId="3"/>
  </si>
  <si>
    <t>第１９号　財産処分承認申請書</t>
    <rPh sb="0" eb="1">
      <t>ダイ</t>
    </rPh>
    <rPh sb="3" eb="4">
      <t>ゴウ</t>
    </rPh>
    <rPh sb="5" eb="7">
      <t>ザイサン</t>
    </rPh>
    <rPh sb="7" eb="9">
      <t>ショブン</t>
    </rPh>
    <rPh sb="9" eb="11">
      <t>ショウニン</t>
    </rPh>
    <rPh sb="11" eb="14">
      <t>シンセイショ</t>
    </rPh>
    <phoneticPr fontId="3"/>
  </si>
  <si>
    <t>第２０号　契約解除承認申請書</t>
    <rPh sb="0" eb="1">
      <t>ダイ</t>
    </rPh>
    <rPh sb="3" eb="4">
      <t>ゴウ</t>
    </rPh>
    <rPh sb="5" eb="7">
      <t>ケイヤク</t>
    </rPh>
    <rPh sb="7" eb="9">
      <t>カイジョ</t>
    </rPh>
    <rPh sb="9" eb="11">
      <t>ショウニン</t>
    </rPh>
    <rPh sb="11" eb="14">
      <t>シンセイショ</t>
    </rPh>
    <phoneticPr fontId="3"/>
  </si>
  <si>
    <t>第２２条第２項</t>
    <rPh sb="0" eb="1">
      <t>ダイ</t>
    </rPh>
    <rPh sb="3" eb="4">
      <t>ジョウ</t>
    </rPh>
    <rPh sb="4" eb="5">
      <t>ダイ</t>
    </rPh>
    <rPh sb="6" eb="7">
      <t>コウ</t>
    </rPh>
    <phoneticPr fontId="3"/>
  </si>
  <si>
    <t>交付確定年月日</t>
    <rPh sb="2" eb="4">
      <t>カクテイ</t>
    </rPh>
    <rPh sb="4" eb="7">
      <t>ネンガッピ</t>
    </rPh>
    <phoneticPr fontId="3"/>
  </si>
  <si>
    <t>交付決定年月日</t>
    <rPh sb="2" eb="4">
      <t>ケッテイ</t>
    </rPh>
    <rPh sb="4" eb="7">
      <t>ネンガッピ</t>
    </rPh>
    <phoneticPr fontId="3"/>
  </si>
  <si>
    <t>年度基準</t>
    <rPh sb="0" eb="2">
      <t>ネンド</t>
    </rPh>
    <rPh sb="2" eb="4">
      <t>キジュン</t>
    </rPh>
    <phoneticPr fontId="3"/>
  </si>
  <si>
    <t>　　　　</t>
    <phoneticPr fontId="3"/>
  </si>
  <si>
    <t>　　　　</t>
    <phoneticPr fontId="4" type="Hiragana" alignment="center"/>
  </si>
  <si>
    <t>リース判定</t>
    <rPh sb="3" eb="5">
      <t>ハンテイ</t>
    </rPh>
    <phoneticPr fontId="3"/>
  </si>
  <si>
    <t>※法人または任意団体の場合、口座名義に法人名または任意団体名が必要です。</t>
    <phoneticPr fontId="3" type="Hiragana" alignment="center"/>
  </si>
  <si>
    <t>※別紙２シートに入力すると表示されます。</t>
    <rPh sb="1" eb="3">
      <t>べっし</t>
    </rPh>
    <rPh sb="8" eb="10">
      <t>にゅうりょく</t>
    </rPh>
    <rPh sb="13" eb="15">
      <t>ひょうじ</t>
    </rPh>
    <phoneticPr fontId="4" type="Hiragana" alignment="center"/>
  </si>
  <si>
    <t>※別紙２シートに入力すると表示されます。</t>
    <rPh sb="1" eb="3">
      <t>べっし</t>
    </rPh>
    <rPh sb="8" eb="10">
      <t>にゅうりょく</t>
    </rPh>
    <rPh sb="13" eb="15">
      <t>ひょうじ</t>
    </rPh>
    <phoneticPr fontId="3" type="Hiragana" alignment="center"/>
  </si>
  <si>
    <t>西暦年度</t>
    <rPh sb="0" eb="2">
      <t>セイレキ</t>
    </rPh>
    <rPh sb="2" eb="4">
      <t>ネンド</t>
    </rPh>
    <phoneticPr fontId="3"/>
  </si>
  <si>
    <t>和暦年度</t>
    <rPh sb="0" eb="2">
      <t>ワレキ</t>
    </rPh>
    <rPh sb="2" eb="4">
      <t>ネンド</t>
    </rPh>
    <phoneticPr fontId="3"/>
  </si>
  <si>
    <t>・申請者がリース事業者の場合、リース事業者</t>
    <phoneticPr fontId="3"/>
  </si>
  <si>
    <t>　及び賃借人のもの</t>
    <phoneticPr fontId="3"/>
  </si>
  <si>
    <t>(7) 暴力団員に該当しないことの誓約書（申請者がリース事業者</t>
    <phoneticPr fontId="4" type="Hiragana" alignment="center"/>
  </si>
  <si>
    <t>(9) その他市長が必要と認める書類</t>
    <phoneticPr fontId="4" type="Hiragana" alignment="center"/>
  </si>
  <si>
    <t>　の場合、リース事業者及び賃借人のもの）（様式第５号）</t>
    <phoneticPr fontId="4" type="Hiragana" alignment="center"/>
  </si>
  <si>
    <t>賃借人の住所又は所在地</t>
    <rPh sb="0" eb="3">
      <t>チンシャクニン</t>
    </rPh>
    <phoneticPr fontId="3"/>
  </si>
  <si>
    <t>賃借人の氏名又は名称　</t>
    <rPh sb="0" eb="3">
      <t>チンシャクニン</t>
    </rPh>
    <phoneticPr fontId="3"/>
  </si>
  <si>
    <t>※申請者がリース事業者の場合、賃借人の住所等を入力してください。</t>
    <rPh sb="1" eb="4">
      <t>シンセイシャ</t>
    </rPh>
    <rPh sb="8" eb="11">
      <t>ジギョウシャ</t>
    </rPh>
    <rPh sb="12" eb="14">
      <t>バアイ</t>
    </rPh>
    <rPh sb="15" eb="18">
      <t>チンシャクニン</t>
    </rPh>
    <rPh sb="19" eb="21">
      <t>ジュウショ</t>
    </rPh>
    <rPh sb="21" eb="22">
      <t>トウ</t>
    </rPh>
    <rPh sb="23" eb="25">
      <t>ニュウリョク</t>
    </rPh>
    <phoneticPr fontId="3"/>
  </si>
  <si>
    <t>本市以外の補助金の交付決定又は</t>
    <rPh sb="0" eb="2">
      <t>ホンシ</t>
    </rPh>
    <rPh sb="2" eb="4">
      <t>イガイ</t>
    </rPh>
    <rPh sb="13" eb="14">
      <t>マタ</t>
    </rPh>
    <phoneticPr fontId="3"/>
  </si>
  <si>
    <t>確定通知などの写し</t>
    <phoneticPr fontId="3"/>
  </si>
  <si>
    <t>(8) 本市以外の補助金の交付決定又は確定通知等の写し</t>
    <rPh sb="4" eb="6">
      <t>ほんし</t>
    </rPh>
    <rPh sb="6" eb="8">
      <t>いがい</t>
    </rPh>
    <rPh sb="9" eb="12">
      <t>ほじょきん</t>
    </rPh>
    <rPh sb="13" eb="15">
      <t>こうふ</t>
    </rPh>
    <rPh sb="15" eb="17">
      <t>けってい</t>
    </rPh>
    <rPh sb="17" eb="18">
      <t>また</t>
    </rPh>
    <rPh sb="19" eb="21">
      <t>かくてい</t>
    </rPh>
    <rPh sb="21" eb="23">
      <t>つうち</t>
    </rPh>
    <rPh sb="23" eb="24">
      <t>とう</t>
    </rPh>
    <rPh sb="25" eb="26">
      <t>うつ</t>
    </rPh>
    <phoneticPr fontId="4" type="Hiragana" alignment="center"/>
  </si>
  <si>
    <t>１　申請者の区分</t>
    <rPh sb="2" eb="5">
      <t>しんせいしゃ</t>
    </rPh>
    <rPh sb="6" eb="8">
      <t>くぶん</t>
    </rPh>
    <phoneticPr fontId="4" type="Hiragana" alignment="center"/>
  </si>
  <si>
    <t>※小計の金額は、様式第２号 事業計画書の「９ 見積書の金額内訳」の①、及び「１０ 補助金</t>
    <phoneticPr fontId="3"/>
  </si>
  <si>
    <t>　交付申請額の算定」の①の金額と一致すること。</t>
    <phoneticPr fontId="3"/>
  </si>
  <si>
    <t>契約額</t>
    <rPh sb="0" eb="2">
      <t>けいやく</t>
    </rPh>
    <rPh sb="2" eb="3">
      <t>がく</t>
    </rPh>
    <phoneticPr fontId="3" type="Hiragana" alignment="center"/>
  </si>
  <si>
    <t>※他補助金（国、県及びその他）がある場合は、備考欄にその名称を記載すること。</t>
    <phoneticPr fontId="3"/>
  </si>
  <si>
    <t>３　補助決定額</t>
    <rPh sb="4" eb="6">
      <t>けってい</t>
    </rPh>
    <phoneticPr fontId="4" type="Hiragana" alignment="center"/>
  </si>
  <si>
    <t>「設置工事の完了」「補助対象経費の支払い（領収書の受領）」の全てが完了する日を記載</t>
    <phoneticPr fontId="4" type="Hiragana" alignment="center"/>
  </si>
  <si>
    <t>５　不服のある交付の　
　　決定内容又は決定　　
　　に付された条件及
　　びその理由</t>
    <rPh sb="2" eb="4">
      <t>ふふく</t>
    </rPh>
    <rPh sb="7" eb="9">
      <t>こうふ</t>
    </rPh>
    <rPh sb="14" eb="16">
      <t>けってい</t>
    </rPh>
    <rPh sb="16" eb="18">
      <t>ないよう</t>
    </rPh>
    <rPh sb="18" eb="19">
      <t>また</t>
    </rPh>
    <rPh sb="20" eb="22">
      <t>けってい</t>
    </rPh>
    <rPh sb="28" eb="29">
      <t>ふ</t>
    </rPh>
    <rPh sb="32" eb="34">
      <t>じょうけん</t>
    </rPh>
    <rPh sb="34" eb="35">
      <t>およ</t>
    </rPh>
    <rPh sb="41" eb="43">
      <t>りゆう</t>
    </rPh>
    <phoneticPr fontId="4" type="Hiragana" alignment="center"/>
  </si>
  <si>
    <t>※複数写真を掲載する場合は、印刷範囲を広げて使用してください。</t>
    <rPh sb="1" eb="3">
      <t>フクスウ</t>
    </rPh>
    <rPh sb="3" eb="5">
      <t>シャシン</t>
    </rPh>
    <rPh sb="6" eb="8">
      <t>ケイサイ</t>
    </rPh>
    <rPh sb="10" eb="12">
      <t>バアイ</t>
    </rPh>
    <rPh sb="14" eb="16">
      <t>インサツ</t>
    </rPh>
    <rPh sb="16" eb="18">
      <t>ハンイ</t>
    </rPh>
    <rPh sb="19" eb="20">
      <t>ヒロ</t>
    </rPh>
    <rPh sb="22" eb="24">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</si>
</sst>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BNum3]ggge&quot;年&quot;m&quot;月&quot;d&quot;日&quot;"/>
    <numFmt numFmtId="177" formatCode="[DBNum3]#,##0"/>
    <numFmt numFmtId="178" formatCode="[DBNum3]#0"/>
    <numFmt numFmtId="179" formatCode="[DBNum3]000"/>
    <numFmt numFmtId="180" formatCode="[DBNum3]0000"/>
    <numFmt numFmtId="181" formatCode="[$-411]ggge&quot;年&quot;m&quot;月&quot;d&quot;日&quot;;@"/>
    <numFmt numFmtId="182" formatCode="&quot;フリガナ　&quot;@"/>
    <numFmt numFmtId="183" formatCode="[DBNum3]0"/>
    <numFmt numFmtId="184" formatCode="[$-411]ge\.m\.d;@"/>
  </numFmts>
  <fonts count="24" x14ac:knownFonts="1">
    <font>
      <sz val="11"/>
      <color theme="1"/>
      <name val="游ゴシック"/>
      <family val="2"/>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6"/>
      <name val="ＭＳ 明朝"/>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vertAlign val="subscript"/>
      <sz val="12"/>
      <color theme="1"/>
      <name val="ＭＳ 明朝"/>
      <family val="1"/>
      <charset val="128"/>
    </font>
    <font>
      <b/>
      <sz val="12"/>
      <color theme="1"/>
      <name val="ＭＳ 明朝"/>
      <family val="1"/>
      <charset val="128"/>
    </font>
    <font>
      <sz val="28"/>
      <color theme="1"/>
      <name val="ＭＳ 明朝"/>
      <family val="1"/>
      <charset val="128"/>
    </font>
    <font>
      <sz val="13.5"/>
      <color theme="1"/>
      <name val="ＭＳ 明朝"/>
      <family val="1"/>
      <charset val="128"/>
    </font>
    <font>
      <u/>
      <sz val="12"/>
      <color theme="1"/>
      <name val="ＭＳ 明朝"/>
      <family val="1"/>
      <charset val="128"/>
    </font>
    <font>
      <u/>
      <sz val="12"/>
      <color rgb="FFFF0000"/>
      <name val="ＭＳ 明朝"/>
      <family val="1"/>
      <charset val="128"/>
    </font>
    <font>
      <sz val="20"/>
      <color theme="1"/>
      <name val="ＭＳ 明朝"/>
      <family val="1"/>
      <charset val="128"/>
    </font>
    <font>
      <sz val="10.5"/>
      <color theme="1"/>
      <name val="ＭＳ 明朝"/>
      <family val="1"/>
      <charset val="128"/>
    </font>
    <font>
      <u/>
      <sz val="22"/>
      <color theme="0" tint="-0.499984740745262"/>
      <name val="ＭＳ 明朝"/>
      <family val="1"/>
      <charset val="128"/>
    </font>
    <font>
      <sz val="12"/>
      <color theme="0" tint="-0.34998626667073579"/>
      <name val="ＭＳ 明朝"/>
      <family val="1"/>
      <charset val="128"/>
    </font>
    <font>
      <u/>
      <sz val="11"/>
      <color theme="10"/>
      <name val="游ゴシック"/>
      <family val="2"/>
      <scheme val="minor"/>
    </font>
    <font>
      <u/>
      <sz val="12"/>
      <color theme="10"/>
      <name val="ＭＳ 明朝"/>
      <family val="1"/>
      <charset val="128"/>
    </font>
    <font>
      <sz val="11"/>
      <color theme="1"/>
      <name val="メイリオ"/>
      <family val="3"/>
      <charset val="128"/>
    </font>
    <font>
      <sz val="12"/>
      <color theme="0"/>
      <name val="BIZ UDゴシック"/>
      <family val="3"/>
      <charset val="128"/>
    </font>
    <font>
      <sz val="11"/>
      <color theme="0"/>
      <name val="BIZ UDゴシック"/>
      <family val="3"/>
      <charset val="128"/>
    </font>
    <font>
      <sz val="12"/>
      <color theme="0"/>
      <name val="BIZ UDP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CCFF"/>
        <bgColor indexed="64"/>
      </patternFill>
    </fill>
  </fills>
  <borders count="141">
    <border>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medium">
        <color auto="1"/>
      </left>
      <right/>
      <top style="thin">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top style="double">
        <color auto="1"/>
      </top>
      <bottom style="medium">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thin">
        <color auto="1"/>
      </top>
      <bottom/>
      <diagonal/>
    </border>
    <border>
      <left/>
      <right style="thin">
        <color auto="1"/>
      </right>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s>
  <cellStyleXfs count="3">
    <xf numFmtId="0" fontId="0" fillId="0" borderId="0"/>
    <xf numFmtId="38" fontId="1" fillId="0" borderId="0" applyFont="0" applyFill="0" applyBorder="0" applyAlignment="0" applyProtection="0">
      <alignment vertical="center"/>
    </xf>
    <xf numFmtId="0" fontId="18" fillId="0" borderId="0" applyNumberFormat="0" applyFill="0" applyBorder="0" applyAlignment="0" applyProtection="0"/>
  </cellStyleXfs>
  <cellXfs count="725">
    <xf numFmtId="0" fontId="0" fillId="0" borderId="0" xfId="0"/>
    <xf numFmtId="0" fontId="5"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right" vertical="center"/>
    </xf>
    <xf numFmtId="0" fontId="5" fillId="2" borderId="32" xfId="0" applyFont="1" applyFill="1" applyBorder="1" applyAlignment="1">
      <alignment vertical="center"/>
    </xf>
    <xf numFmtId="0" fontId="5" fillId="2" borderId="33" xfId="0" applyFont="1" applyFill="1" applyBorder="1" applyAlignment="1">
      <alignment vertical="center"/>
    </xf>
    <xf numFmtId="0" fontId="5" fillId="2" borderId="35" xfId="0" applyFont="1" applyFill="1" applyBorder="1" applyAlignment="1">
      <alignment vertical="center"/>
    </xf>
    <xf numFmtId="0" fontId="5" fillId="2" borderId="34" xfId="0" applyFont="1" applyFill="1" applyBorder="1" applyAlignment="1">
      <alignment vertical="center"/>
    </xf>
    <xf numFmtId="0" fontId="5" fillId="2" borderId="29" xfId="0" applyFont="1" applyFill="1" applyBorder="1" applyAlignment="1">
      <alignment vertical="center"/>
    </xf>
    <xf numFmtId="0" fontId="5" fillId="2" borderId="3" xfId="0" applyFont="1" applyFill="1" applyBorder="1" applyAlignment="1">
      <alignment vertical="center"/>
    </xf>
    <xf numFmtId="0" fontId="5" fillId="2" borderId="30" xfId="0" applyFont="1" applyFill="1" applyBorder="1" applyAlignment="1">
      <alignment vertical="center"/>
    </xf>
    <xf numFmtId="0" fontId="5" fillId="2" borderId="42" xfId="0" applyFont="1" applyFill="1" applyBorder="1" applyAlignment="1">
      <alignment vertical="center"/>
    </xf>
    <xf numFmtId="0" fontId="5" fillId="2" borderId="43" xfId="0" applyFont="1" applyFill="1" applyBorder="1" applyAlignment="1">
      <alignment vertical="center"/>
    </xf>
    <xf numFmtId="0" fontId="5" fillId="2" borderId="46" xfId="0" applyFont="1" applyFill="1" applyBorder="1" applyAlignment="1">
      <alignment vertical="center"/>
    </xf>
    <xf numFmtId="0" fontId="5" fillId="2" borderId="52" xfId="0" applyFont="1" applyFill="1" applyBorder="1" applyAlignment="1">
      <alignment vertical="center"/>
    </xf>
    <xf numFmtId="0" fontId="5" fillId="2" borderId="58" xfId="0" applyFont="1" applyFill="1" applyBorder="1" applyAlignment="1">
      <alignment vertical="center"/>
    </xf>
    <xf numFmtId="0" fontId="6" fillId="2" borderId="33" xfId="0" applyFont="1" applyFill="1" applyBorder="1" applyAlignment="1">
      <alignment horizontal="center" vertical="center"/>
    </xf>
    <xf numFmtId="0" fontId="6" fillId="2" borderId="50"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vertical="center"/>
    </xf>
    <xf numFmtId="0" fontId="6" fillId="2" borderId="30" xfId="0" applyFont="1" applyFill="1" applyBorder="1" applyAlignment="1">
      <alignment horizontal="center" vertical="center"/>
    </xf>
    <xf numFmtId="0" fontId="6" fillId="2" borderId="42" xfId="0" applyFont="1" applyFill="1" applyBorder="1" applyAlignment="1">
      <alignment horizontal="center" vertical="center"/>
    </xf>
    <xf numFmtId="0" fontId="5" fillId="2" borderId="0" xfId="0" applyFont="1" applyFill="1" applyAlignment="1">
      <alignment horizontal="center"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2" borderId="27" xfId="0" applyFont="1" applyFill="1" applyBorder="1" applyAlignment="1">
      <alignment vertical="center"/>
    </xf>
    <xf numFmtId="0" fontId="5" fillId="2" borderId="28" xfId="0" applyFont="1" applyFill="1" applyBorder="1" applyAlignment="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1" xfId="0" applyFont="1" applyFill="1" applyBorder="1" applyAlignment="1">
      <alignment vertical="center"/>
    </xf>
    <xf numFmtId="0" fontId="5" fillId="2" borderId="3" xfId="0" applyFont="1" applyFill="1" applyBorder="1" applyAlignment="1">
      <alignment vertical="center"/>
    </xf>
    <xf numFmtId="0" fontId="5" fillId="0" borderId="0" xfId="0" applyFont="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8"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0" xfId="0" applyFont="1" applyFill="1" applyAlignment="1">
      <alignment vertical="center"/>
    </xf>
    <xf numFmtId="0" fontId="5" fillId="3" borderId="0" xfId="0" applyFont="1" applyFill="1" applyAlignment="1">
      <alignment horizontal="center" vertical="center"/>
    </xf>
    <xf numFmtId="0" fontId="13" fillId="3" borderId="0" xfId="0" applyFont="1" applyFill="1" applyAlignment="1">
      <alignment vertical="center"/>
    </xf>
    <xf numFmtId="0" fontId="6" fillId="2" borderId="0" xfId="0" applyFont="1" applyFill="1" applyAlignment="1">
      <alignment horizontal="right" vertical="center"/>
    </xf>
    <xf numFmtId="0" fontId="5" fillId="2" borderId="0" xfId="0" applyFont="1" applyFill="1" applyAlignment="1" applyProtection="1">
      <alignment vertical="center"/>
    </xf>
    <xf numFmtId="0" fontId="5" fillId="2" borderId="38" xfId="0" applyFont="1" applyFill="1" applyBorder="1" applyAlignment="1" applyProtection="1">
      <alignment horizontal="center" vertical="center"/>
    </xf>
    <xf numFmtId="0" fontId="5" fillId="2" borderId="63" xfId="0" applyFont="1" applyFill="1" applyBorder="1" applyAlignment="1" applyProtection="1">
      <alignment horizontal="center" vertical="center"/>
    </xf>
    <xf numFmtId="0" fontId="5" fillId="2" borderId="64" xfId="0" applyFont="1" applyFill="1" applyBorder="1" applyAlignment="1" applyProtection="1">
      <alignment horizontal="center" vertical="center"/>
    </xf>
    <xf numFmtId="0" fontId="5" fillId="2" borderId="69" xfId="0" applyFont="1" applyFill="1" applyBorder="1" applyAlignment="1" applyProtection="1">
      <alignment horizontal="center" vertical="center"/>
    </xf>
    <xf numFmtId="0" fontId="5" fillId="2" borderId="74" xfId="0" applyFont="1" applyFill="1" applyBorder="1" applyAlignment="1" applyProtection="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vertical="center"/>
    </xf>
    <xf numFmtId="0" fontId="5" fillId="0" borderId="0" xfId="0" applyFont="1" applyAlignment="1">
      <alignment horizontal="center" vertical="center"/>
    </xf>
    <xf numFmtId="0" fontId="5" fillId="2" borderId="4" xfId="0" applyFont="1" applyFill="1" applyBorder="1" applyAlignment="1">
      <alignment vertical="center"/>
    </xf>
    <xf numFmtId="0" fontId="2" fillId="2" borderId="0" xfId="0" applyFont="1" applyFill="1" applyAlignment="1">
      <alignment vertical="center"/>
    </xf>
    <xf numFmtId="56" fontId="5" fillId="0" borderId="0" xfId="0" applyNumberFormat="1"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5" fillId="2" borderId="34"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5" fillId="2" borderId="0" xfId="0" applyFont="1" applyFill="1" applyAlignment="1">
      <alignment horizontal="right" vertical="center"/>
    </xf>
    <xf numFmtId="38" fontId="5" fillId="0" borderId="0" xfId="1" applyFont="1" applyAlignment="1">
      <alignment vertical="center"/>
    </xf>
    <xf numFmtId="0" fontId="5" fillId="0" borderId="0" xfId="0" applyFont="1" applyFill="1" applyAlignment="1">
      <alignment vertical="center"/>
    </xf>
    <xf numFmtId="0" fontId="5" fillId="3" borderId="0" xfId="0" applyFont="1" applyFill="1" applyAlignment="1">
      <alignment horizontal="center" vertical="center"/>
    </xf>
    <xf numFmtId="0" fontId="5" fillId="2" borderId="28" xfId="0" applyFont="1" applyFill="1" applyBorder="1" applyAlignment="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0" fontId="5" fillId="2" borderId="0" xfId="0" applyFont="1" applyFill="1" applyBorder="1" applyAlignment="1" applyProtection="1">
      <alignment horizontal="center" vertical="center"/>
      <protection locked="0"/>
    </xf>
    <xf numFmtId="0" fontId="5" fillId="3" borderId="28" xfId="0" applyFont="1" applyFill="1" applyBorder="1" applyAlignment="1">
      <alignment vertical="center"/>
    </xf>
    <xf numFmtId="0" fontId="5" fillId="3" borderId="0" xfId="0" applyFont="1" applyFill="1" applyBorder="1" applyAlignment="1">
      <alignment vertical="center"/>
    </xf>
    <xf numFmtId="0" fontId="5" fillId="3" borderId="62" xfId="0" applyFont="1" applyFill="1" applyBorder="1" applyAlignment="1">
      <alignment vertical="center"/>
    </xf>
    <xf numFmtId="0" fontId="5" fillId="2" borderId="0" xfId="0" applyFont="1" applyFill="1" applyBorder="1" applyAlignment="1">
      <alignment vertical="center"/>
    </xf>
    <xf numFmtId="0" fontId="5" fillId="2" borderId="39"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5" fillId="2" borderId="43" xfId="0" applyFont="1" applyFill="1" applyBorder="1" applyAlignment="1">
      <alignment vertical="center"/>
    </xf>
    <xf numFmtId="0" fontId="5" fillId="3" borderId="28" xfId="0" applyFont="1" applyFill="1" applyBorder="1" applyAlignment="1">
      <alignment vertical="center"/>
    </xf>
    <xf numFmtId="0" fontId="5" fillId="3" borderId="0" xfId="0" applyFont="1" applyFill="1" applyBorder="1" applyAlignment="1">
      <alignment vertical="center"/>
    </xf>
    <xf numFmtId="0" fontId="5" fillId="3" borderId="62" xfId="0" applyFont="1" applyFill="1" applyBorder="1" applyAlignment="1">
      <alignment vertical="center"/>
    </xf>
    <xf numFmtId="0" fontId="5" fillId="3" borderId="1" xfId="0" applyFont="1" applyFill="1" applyBorder="1" applyAlignment="1">
      <alignment vertical="center"/>
    </xf>
    <xf numFmtId="0" fontId="5" fillId="2" borderId="0" xfId="0" applyFont="1" applyFill="1" applyAlignment="1">
      <alignment horizontal="center"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2" borderId="27" xfId="0" applyFont="1" applyFill="1" applyBorder="1" applyAlignment="1">
      <alignment vertical="center"/>
    </xf>
    <xf numFmtId="0" fontId="5" fillId="2" borderId="28" xfId="0" applyFont="1" applyFill="1" applyBorder="1" applyAlignment="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0" fontId="5" fillId="2" borderId="39" xfId="0" applyFont="1" applyFill="1" applyBorder="1" applyAlignment="1">
      <alignment vertical="center"/>
    </xf>
    <xf numFmtId="0" fontId="5" fillId="2" borderId="43" xfId="0" applyFont="1" applyFill="1" applyBorder="1" applyAlignment="1">
      <alignment vertical="center"/>
    </xf>
    <xf numFmtId="0" fontId="5" fillId="3" borderId="17" xfId="0" applyFont="1" applyFill="1" applyBorder="1" applyAlignment="1" applyProtection="1">
      <alignment horizontal="center" vertical="center"/>
      <protection locked="0"/>
    </xf>
    <xf numFmtId="0" fontId="2" fillId="0" borderId="0" xfId="0" applyFont="1" applyAlignment="1">
      <alignment vertical="center"/>
    </xf>
    <xf numFmtId="0" fontId="5" fillId="2" borderId="89" xfId="0" applyFont="1" applyFill="1" applyBorder="1" applyAlignment="1">
      <alignment vertical="center"/>
    </xf>
    <xf numFmtId="0" fontId="5" fillId="2" borderId="0" xfId="0" applyFont="1" applyFill="1" applyBorder="1" applyAlignment="1">
      <alignment horizontal="center" vertical="center"/>
    </xf>
    <xf numFmtId="38" fontId="5" fillId="2" borderId="0" xfId="1" applyFont="1" applyFill="1" applyBorder="1" applyAlignment="1">
      <alignment vertical="center"/>
    </xf>
    <xf numFmtId="0" fontId="5" fillId="2" borderId="0" xfId="0" applyFont="1" applyFill="1" applyAlignment="1">
      <alignment horizontal="right" vertical="center"/>
    </xf>
    <xf numFmtId="0" fontId="5" fillId="2" borderId="10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6" xfId="0" applyFont="1" applyFill="1" applyBorder="1" applyAlignment="1">
      <alignment vertical="center"/>
    </xf>
    <xf numFmtId="0" fontId="5" fillId="2" borderId="44" xfId="0" applyFont="1" applyFill="1" applyBorder="1" applyAlignment="1">
      <alignment vertical="center"/>
    </xf>
    <xf numFmtId="0" fontId="5" fillId="2" borderId="39" xfId="0" applyFont="1" applyFill="1" applyBorder="1" applyAlignment="1" applyProtection="1">
      <alignment vertical="center"/>
    </xf>
    <xf numFmtId="0" fontId="5" fillId="2" borderId="25"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180" fontId="5" fillId="2" borderId="26" xfId="0" applyNumberFormat="1" applyFont="1" applyFill="1" applyBorder="1" applyAlignment="1" applyProtection="1">
      <alignment vertical="center"/>
    </xf>
    <xf numFmtId="0" fontId="5" fillId="2" borderId="27" xfId="0" applyFont="1" applyFill="1" applyBorder="1" applyAlignment="1" applyProtection="1">
      <alignment vertical="center"/>
    </xf>
    <xf numFmtId="0" fontId="5" fillId="2" borderId="44" xfId="0" applyFont="1" applyFill="1" applyBorder="1" applyAlignment="1">
      <alignment vertical="center" shrinkToFit="1"/>
    </xf>
    <xf numFmtId="0" fontId="5" fillId="2" borderId="46" xfId="0" applyFont="1" applyFill="1" applyBorder="1" applyAlignment="1">
      <alignment vertical="center" shrinkToFit="1"/>
    </xf>
    <xf numFmtId="0" fontId="5" fillId="2" borderId="40" xfId="0" applyFont="1" applyFill="1" applyBorder="1" applyAlignment="1">
      <alignment horizontal="center" vertical="center"/>
    </xf>
    <xf numFmtId="0" fontId="5" fillId="2" borderId="40" xfId="0" applyFont="1" applyFill="1" applyBorder="1" applyAlignment="1" applyProtection="1">
      <alignment horizontal="center" vertical="center" wrapText="1"/>
    </xf>
    <xf numFmtId="0" fontId="5" fillId="2" borderId="0" xfId="0" applyFont="1" applyFill="1" applyAlignment="1" applyProtection="1">
      <alignment horizontal="center" vertical="center" wrapText="1"/>
    </xf>
    <xf numFmtId="0" fontId="5" fillId="2" borderId="25" xfId="0" applyFont="1" applyFill="1" applyBorder="1" applyAlignment="1">
      <alignment horizontal="center" vertical="center"/>
    </xf>
    <xf numFmtId="0" fontId="5" fillId="2" borderId="116" xfId="0" applyFont="1" applyFill="1" applyBorder="1" applyAlignment="1">
      <alignment vertical="center"/>
    </xf>
    <xf numFmtId="0" fontId="5" fillId="2" borderId="117" xfId="0" applyFont="1" applyFill="1" applyBorder="1" applyAlignment="1">
      <alignment vertical="center"/>
    </xf>
    <xf numFmtId="0" fontId="5" fillId="2" borderId="122" xfId="0" applyFont="1" applyFill="1" applyBorder="1" applyAlignment="1">
      <alignment vertical="center"/>
    </xf>
    <xf numFmtId="0" fontId="5" fillId="2" borderId="123" xfId="0" applyFont="1" applyFill="1" applyBorder="1" applyAlignment="1">
      <alignment vertical="center"/>
    </xf>
    <xf numFmtId="0" fontId="5" fillId="2" borderId="128" xfId="0" applyFont="1" applyFill="1" applyBorder="1" applyAlignment="1">
      <alignment vertical="center"/>
    </xf>
    <xf numFmtId="0" fontId="5" fillId="2" borderId="129" xfId="0" applyFont="1" applyFill="1" applyBorder="1" applyAlignment="1">
      <alignment vertical="center"/>
    </xf>
    <xf numFmtId="38" fontId="17" fillId="0" borderId="0" xfId="1" applyFont="1" applyAlignment="1">
      <alignment vertical="center"/>
    </xf>
    <xf numFmtId="0" fontId="5" fillId="2" borderId="26" xfId="0" applyFont="1" applyFill="1" applyBorder="1" applyAlignment="1" applyProtection="1">
      <alignment vertical="center"/>
    </xf>
    <xf numFmtId="0" fontId="5" fillId="2" borderId="0" xfId="0" applyFont="1" applyFill="1" applyAlignment="1" applyProtection="1">
      <alignment vertical="center"/>
    </xf>
    <xf numFmtId="181" fontId="5" fillId="0" borderId="0" xfId="0" applyNumberFormat="1" applyFont="1" applyAlignment="1" applyProtection="1">
      <alignment vertical="center"/>
    </xf>
    <xf numFmtId="0" fontId="5" fillId="0" borderId="0" xfId="0" applyFont="1" applyAlignment="1" applyProtection="1">
      <alignment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2" fillId="2" borderId="89" xfId="0" applyFont="1" applyFill="1" applyBorder="1" applyAlignment="1" applyProtection="1">
      <alignment vertical="center"/>
    </xf>
    <xf numFmtId="0" fontId="2" fillId="0" borderId="0" xfId="0" applyFont="1" applyFill="1" applyBorder="1" applyAlignment="1" applyProtection="1">
      <alignment vertical="center"/>
    </xf>
    <xf numFmtId="0" fontId="5" fillId="2" borderId="87" xfId="0" applyFont="1" applyFill="1" applyBorder="1" applyAlignment="1" applyProtection="1">
      <alignment vertical="center"/>
    </xf>
    <xf numFmtId="0" fontId="5" fillId="2" borderId="88" xfId="0" applyFont="1" applyFill="1" applyBorder="1" applyAlignment="1" applyProtection="1">
      <alignment vertical="center"/>
    </xf>
    <xf numFmtId="0" fontId="5" fillId="2" borderId="45" xfId="0" applyFont="1" applyFill="1" applyBorder="1" applyAlignment="1" applyProtection="1">
      <alignment vertical="center"/>
    </xf>
    <xf numFmtId="0" fontId="5" fillId="2" borderId="46" xfId="0" applyFont="1" applyFill="1" applyBorder="1" applyAlignment="1" applyProtection="1">
      <alignment vertical="center"/>
    </xf>
    <xf numFmtId="0" fontId="5" fillId="2" borderId="0" xfId="0" applyFont="1" applyFill="1" applyBorder="1" applyAlignment="1">
      <alignment vertical="center"/>
    </xf>
    <xf numFmtId="0" fontId="5" fillId="2" borderId="61" xfId="0" applyFont="1" applyFill="1" applyBorder="1" applyAlignment="1">
      <alignment vertical="center"/>
    </xf>
    <xf numFmtId="0" fontId="5" fillId="2" borderId="0" xfId="0" applyFont="1" applyFill="1" applyAlignment="1">
      <alignment horizontal="right" vertical="center"/>
    </xf>
    <xf numFmtId="0" fontId="5" fillId="2" borderId="43" xfId="0" applyFont="1" applyFill="1" applyBorder="1" applyAlignment="1">
      <alignment vertical="center"/>
    </xf>
    <xf numFmtId="0" fontId="5" fillId="2" borderId="0" xfId="0" applyFont="1" applyFill="1" applyAlignment="1">
      <alignment horizontal="distributed" vertical="center"/>
    </xf>
    <xf numFmtId="0" fontId="5" fillId="2" borderId="0" xfId="0" applyFont="1" applyFill="1" applyBorder="1" applyAlignment="1">
      <alignment horizontal="right" vertical="center"/>
    </xf>
    <xf numFmtId="177" fontId="9" fillId="2" borderId="0" xfId="0" applyNumberFormat="1" applyFont="1" applyFill="1" applyBorder="1" applyAlignment="1">
      <alignment vertical="center"/>
    </xf>
    <xf numFmtId="0" fontId="5" fillId="2" borderId="0" xfId="0" applyFont="1" applyFill="1" applyBorder="1" applyAlignment="1" applyProtection="1">
      <alignment vertical="center" shrinkToFit="1"/>
    </xf>
    <xf numFmtId="0" fontId="6" fillId="2" borderId="0" xfId="0" applyFont="1" applyFill="1" applyBorder="1" applyAlignment="1">
      <alignment vertical="center"/>
    </xf>
    <xf numFmtId="0" fontId="5" fillId="2" borderId="0" xfId="0" applyFont="1" applyFill="1" applyAlignment="1">
      <alignment horizontal="center" vertical="center"/>
    </xf>
    <xf numFmtId="0" fontId="5" fillId="2" borderId="31" xfId="0" applyFont="1" applyFill="1" applyBorder="1" applyAlignment="1">
      <alignment vertical="center"/>
    </xf>
    <xf numFmtId="0" fontId="5" fillId="2" borderId="0" xfId="0" applyFont="1" applyFill="1" applyAlignment="1" applyProtection="1">
      <alignment vertical="center"/>
    </xf>
    <xf numFmtId="0" fontId="5" fillId="2" borderId="0" xfId="0" applyFont="1" applyFill="1" applyAlignment="1" applyProtection="1">
      <alignment horizontal="right" vertical="center"/>
    </xf>
    <xf numFmtId="178" fontId="7" fillId="3" borderId="98" xfId="0" applyNumberFormat="1" applyFont="1" applyFill="1" applyBorder="1" applyAlignment="1" applyProtection="1">
      <alignment horizontal="center" vertical="center" shrinkToFit="1"/>
      <protection locked="0"/>
    </xf>
    <xf numFmtId="176" fontId="2" fillId="2" borderId="98" xfId="0" applyNumberFormat="1" applyFont="1" applyFill="1" applyBorder="1" applyAlignment="1" applyProtection="1">
      <alignment horizontal="center" vertical="center" shrinkToFit="1"/>
    </xf>
    <xf numFmtId="176" fontId="2" fillId="2" borderId="138" xfId="0" applyNumberFormat="1" applyFont="1" applyFill="1" applyBorder="1" applyAlignment="1" applyProtection="1">
      <alignment horizontal="center" vertical="center" shrinkToFit="1"/>
    </xf>
    <xf numFmtId="176" fontId="2" fillId="2" borderId="99" xfId="0" applyNumberFormat="1" applyFont="1" applyFill="1" applyBorder="1" applyAlignment="1" applyProtection="1">
      <alignment horizontal="center" vertical="center" shrinkToFit="1"/>
    </xf>
    <xf numFmtId="178" fontId="5" fillId="2" borderId="0" xfId="0" applyNumberFormat="1" applyFont="1" applyFill="1" applyAlignment="1" applyProtection="1">
      <alignment vertical="center"/>
    </xf>
    <xf numFmtId="178" fontId="2" fillId="2" borderId="0" xfId="0" applyNumberFormat="1" applyFont="1" applyFill="1" applyBorder="1" applyAlignment="1" applyProtection="1">
      <alignment horizontal="right" vertical="center"/>
    </xf>
    <xf numFmtId="178" fontId="7" fillId="3" borderId="0" xfId="0" applyNumberFormat="1" applyFont="1" applyFill="1" applyBorder="1" applyAlignment="1" applyProtection="1">
      <alignment horizontal="center" vertical="center" shrinkToFit="1"/>
      <protection locked="0"/>
    </xf>
    <xf numFmtId="178" fontId="2" fillId="2" borderId="0" xfId="0" applyNumberFormat="1" applyFont="1" applyFill="1" applyBorder="1" applyAlignment="1" applyProtection="1">
      <alignment horizontal="center" vertical="center"/>
    </xf>
    <xf numFmtId="176" fontId="2" fillId="2" borderId="31" xfId="0" applyNumberFormat="1" applyFont="1" applyFill="1" applyBorder="1" applyAlignment="1" applyProtection="1">
      <alignment horizontal="center" vertical="center"/>
    </xf>
    <xf numFmtId="176" fontId="2" fillId="2" borderId="32" xfId="0" applyNumberFormat="1" applyFont="1" applyFill="1" applyBorder="1" applyAlignment="1" applyProtection="1">
      <alignment horizontal="center" vertical="center"/>
    </xf>
    <xf numFmtId="178" fontId="7" fillId="3" borderId="31" xfId="0" applyNumberFormat="1"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xf>
    <xf numFmtId="0" fontId="2" fillId="2" borderId="98" xfId="0" applyNumberFormat="1" applyFont="1" applyFill="1" applyBorder="1" applyAlignment="1" applyProtection="1">
      <alignment horizontal="center" vertical="center" shrinkToFit="1"/>
    </xf>
    <xf numFmtId="0" fontId="2" fillId="2" borderId="138" xfId="0" applyNumberFormat="1" applyFont="1" applyFill="1" applyBorder="1" applyAlignment="1" applyProtection="1">
      <alignment horizontal="center" vertical="center" shrinkToFit="1"/>
    </xf>
    <xf numFmtId="178" fontId="7" fillId="0" borderId="98" xfId="0" applyNumberFormat="1" applyFont="1" applyBorder="1" applyAlignment="1" applyProtection="1">
      <alignment horizontal="center" vertical="center" shrinkToFit="1"/>
      <protection locked="0"/>
    </xf>
    <xf numFmtId="178" fontId="7" fillId="2" borderId="98" xfId="0" applyNumberFormat="1" applyFont="1" applyFill="1" applyBorder="1" applyAlignment="1" applyProtection="1">
      <alignment horizontal="center" vertical="center" shrinkToFit="1"/>
    </xf>
    <xf numFmtId="178" fontId="2" fillId="0" borderId="0" xfId="0" applyNumberFormat="1" applyFont="1" applyFill="1" applyBorder="1" applyAlignment="1" applyProtection="1">
      <alignment horizontal="center" vertical="center" shrinkToFit="1"/>
      <protection locked="0"/>
    </xf>
    <xf numFmtId="0" fontId="21" fillId="0" borderId="0" xfId="0" applyFont="1" applyAlignment="1">
      <alignment vertical="center"/>
    </xf>
    <xf numFmtId="0" fontId="22" fillId="2" borderId="0" xfId="0" applyFont="1" applyFill="1" applyAlignment="1">
      <alignment vertical="center"/>
    </xf>
    <xf numFmtId="0" fontId="20" fillId="0" borderId="0" xfId="0" applyFont="1" applyAlignment="1">
      <alignment vertical="center"/>
    </xf>
    <xf numFmtId="0" fontId="17" fillId="0" borderId="0" xfId="0" applyFont="1" applyAlignment="1" applyProtection="1">
      <alignment vertical="center"/>
    </xf>
    <xf numFmtId="0" fontId="21" fillId="0" borderId="0" xfId="0" applyFont="1" applyAlignment="1" applyProtection="1">
      <alignment vertical="center"/>
    </xf>
    <xf numFmtId="176" fontId="2" fillId="2" borderId="0" xfId="0" applyNumberFormat="1" applyFont="1" applyFill="1" applyBorder="1" applyAlignment="1" applyProtection="1">
      <alignment horizontal="center" vertical="center"/>
    </xf>
    <xf numFmtId="176" fontId="2" fillId="2" borderId="0" xfId="0" applyNumberFormat="1" applyFont="1" applyFill="1" applyBorder="1" applyAlignment="1" applyProtection="1">
      <alignment horizontal="right" vertical="center"/>
    </xf>
    <xf numFmtId="0" fontId="20" fillId="2" borderId="31" xfId="0" applyFont="1" applyFill="1" applyBorder="1" applyAlignment="1">
      <alignment vertical="center"/>
    </xf>
    <xf numFmtId="0" fontId="20" fillId="2" borderId="17" xfId="0" applyFont="1" applyFill="1" applyBorder="1" applyAlignment="1">
      <alignment vertical="center"/>
    </xf>
    <xf numFmtId="0" fontId="20" fillId="2" borderId="20" xfId="0" applyFont="1" applyFill="1" applyBorder="1" applyAlignment="1">
      <alignment vertical="center"/>
    </xf>
    <xf numFmtId="0" fontId="20" fillId="2" borderId="136" xfId="0" applyFont="1" applyFill="1" applyBorder="1" applyAlignment="1">
      <alignment vertical="center"/>
    </xf>
    <xf numFmtId="0" fontId="20" fillId="2" borderId="34" xfId="0" applyFont="1" applyFill="1" applyBorder="1" applyAlignment="1">
      <alignment vertical="center"/>
    </xf>
    <xf numFmtId="0" fontId="20" fillId="0" borderId="0" xfId="0" applyFont="1" applyBorder="1" applyAlignment="1">
      <alignment vertical="center"/>
    </xf>
    <xf numFmtId="0" fontId="20" fillId="0" borderId="87" xfId="0" applyFont="1" applyFill="1" applyBorder="1" applyAlignment="1">
      <alignment vertical="center"/>
    </xf>
    <xf numFmtId="0" fontId="20" fillId="2" borderId="36" xfId="0" applyFont="1" applyFill="1" applyBorder="1" applyAlignment="1">
      <alignment vertical="center"/>
    </xf>
    <xf numFmtId="0" fontId="20" fillId="2" borderId="113" xfId="0" applyFont="1" applyFill="1" applyBorder="1" applyAlignment="1">
      <alignment horizontal="center" vertical="center"/>
    </xf>
    <xf numFmtId="0" fontId="20" fillId="2" borderId="119" xfId="0" applyFont="1" applyFill="1" applyBorder="1" applyAlignment="1">
      <alignment horizontal="center" vertical="center"/>
    </xf>
    <xf numFmtId="0" fontId="20" fillId="2" borderId="125" xfId="0" applyFont="1" applyFill="1" applyBorder="1" applyAlignment="1">
      <alignment horizontal="center" vertical="center"/>
    </xf>
    <xf numFmtId="0" fontId="20" fillId="5" borderId="36" xfId="0" applyFont="1" applyFill="1" applyBorder="1" applyAlignment="1">
      <alignment vertical="center"/>
    </xf>
    <xf numFmtId="0" fontId="20" fillId="5" borderId="31" xfId="0" applyFont="1" applyFill="1" applyBorder="1" applyAlignment="1">
      <alignment horizontal="center" vertical="center"/>
    </xf>
    <xf numFmtId="0" fontId="20" fillId="5" borderId="136" xfId="0" applyFont="1" applyFill="1" applyBorder="1" applyAlignment="1">
      <alignment vertical="center"/>
    </xf>
    <xf numFmtId="0" fontId="20" fillId="5" borderId="34" xfId="0" applyFont="1" applyFill="1" applyBorder="1" applyAlignment="1">
      <alignment vertical="center"/>
    </xf>
    <xf numFmtId="0" fontId="20" fillId="5" borderId="17" xfId="0" applyFont="1" applyFill="1" applyBorder="1" applyAlignment="1">
      <alignment vertical="center"/>
    </xf>
    <xf numFmtId="0" fontId="20" fillId="5" borderId="113" xfId="0" applyFont="1" applyFill="1" applyBorder="1" applyAlignment="1">
      <alignment horizontal="center" vertical="center"/>
    </xf>
    <xf numFmtId="0" fontId="20" fillId="5" borderId="20" xfId="0" applyFont="1" applyFill="1" applyBorder="1" applyAlignment="1">
      <alignment vertical="center"/>
    </xf>
    <xf numFmtId="0" fontId="20" fillId="5" borderId="125" xfId="0" applyFont="1" applyFill="1" applyBorder="1" applyAlignment="1">
      <alignment horizontal="center" vertical="center"/>
    </xf>
    <xf numFmtId="0" fontId="20" fillId="5" borderId="119"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23" xfId="0" applyFont="1" applyFill="1" applyBorder="1" applyAlignment="1">
      <alignment vertical="center"/>
    </xf>
    <xf numFmtId="0" fontId="20" fillId="5" borderId="12" xfId="0" applyFont="1" applyFill="1" applyBorder="1" applyAlignment="1">
      <alignment horizontal="center" vertical="center"/>
    </xf>
    <xf numFmtId="0" fontId="20" fillId="4" borderId="31" xfId="0" applyFont="1" applyFill="1" applyBorder="1" applyAlignment="1">
      <alignment vertical="center"/>
    </xf>
    <xf numFmtId="0" fontId="20" fillId="4" borderId="17" xfId="0" applyFont="1" applyFill="1" applyBorder="1" applyAlignment="1">
      <alignment vertical="center"/>
    </xf>
    <xf numFmtId="0" fontId="20" fillId="4" borderId="113" xfId="0" applyFont="1" applyFill="1" applyBorder="1" applyAlignment="1">
      <alignment horizontal="center" vertical="center"/>
    </xf>
    <xf numFmtId="0" fontId="20" fillId="4" borderId="119" xfId="0" applyFont="1" applyFill="1" applyBorder="1" applyAlignment="1">
      <alignment horizontal="center" vertical="center"/>
    </xf>
    <xf numFmtId="0" fontId="20" fillId="4" borderId="23" xfId="0" applyFont="1" applyFill="1" applyBorder="1" applyAlignment="1">
      <alignment vertical="center"/>
    </xf>
    <xf numFmtId="0" fontId="20" fillId="4" borderId="32" xfId="0" applyFont="1" applyFill="1" applyBorder="1" applyAlignment="1">
      <alignment horizontal="center" vertical="center" shrinkToFit="1"/>
    </xf>
    <xf numFmtId="0" fontId="20" fillId="5" borderId="32" xfId="0" applyFont="1" applyFill="1" applyBorder="1" applyAlignment="1">
      <alignment horizontal="center" vertical="center" shrinkToFit="1"/>
    </xf>
    <xf numFmtId="0" fontId="20" fillId="5" borderId="35" xfId="0" applyFont="1" applyFill="1" applyBorder="1" applyAlignment="1">
      <alignment horizontal="center" vertical="center" shrinkToFit="1"/>
    </xf>
    <xf numFmtId="0" fontId="20" fillId="0" borderId="130" xfId="0" applyFont="1" applyFill="1" applyBorder="1" applyAlignment="1">
      <alignment horizontal="center" vertical="center" shrinkToFit="1"/>
    </xf>
    <xf numFmtId="0" fontId="20" fillId="0" borderId="132" xfId="0" applyFont="1" applyFill="1" applyBorder="1" applyAlignment="1">
      <alignment horizontal="center" vertical="center" shrinkToFit="1"/>
    </xf>
    <xf numFmtId="0" fontId="20" fillId="0" borderId="13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2" borderId="32" xfId="0" applyFont="1" applyFill="1" applyBorder="1" applyAlignment="1">
      <alignment horizontal="center" vertical="center" shrinkToFit="1"/>
    </xf>
    <xf numFmtId="0" fontId="20" fillId="2" borderId="35" xfId="0" applyFont="1" applyFill="1" applyBorder="1" applyAlignment="1">
      <alignment horizontal="center" vertical="center" shrinkToFit="1"/>
    </xf>
    <xf numFmtId="0" fontId="20" fillId="0" borderId="135" xfId="0" applyFont="1" applyFill="1" applyBorder="1" applyAlignment="1">
      <alignment horizontal="center" vertical="center" shrinkToFit="1"/>
    </xf>
    <xf numFmtId="0" fontId="20" fillId="6" borderId="86" xfId="0" applyFont="1" applyFill="1" applyBorder="1" applyAlignment="1">
      <alignment vertical="center"/>
    </xf>
    <xf numFmtId="0" fontId="20" fillId="6" borderId="31" xfId="0" applyFont="1" applyFill="1" applyBorder="1" applyAlignment="1">
      <alignment vertical="center"/>
    </xf>
    <xf numFmtId="0" fontId="20" fillId="6" borderId="32" xfId="0" applyFont="1" applyFill="1" applyBorder="1" applyAlignment="1">
      <alignment horizontal="center" vertical="center" shrinkToFit="1"/>
    </xf>
    <xf numFmtId="0" fontId="20" fillId="6" borderId="17" xfId="0" applyFont="1" applyFill="1" applyBorder="1" applyAlignment="1">
      <alignment vertical="center"/>
    </xf>
    <xf numFmtId="0" fontId="20" fillId="6" borderId="113" xfId="0" applyFont="1" applyFill="1" applyBorder="1" applyAlignment="1">
      <alignment horizontal="center" vertical="center"/>
    </xf>
    <xf numFmtId="0" fontId="20" fillId="6" borderId="119" xfId="0" applyFont="1" applyFill="1" applyBorder="1" applyAlignment="1">
      <alignment horizontal="center" vertical="center"/>
    </xf>
    <xf numFmtId="0" fontId="20" fillId="6" borderId="23" xfId="0" applyFont="1" applyFill="1" applyBorder="1" applyAlignment="1">
      <alignment vertical="center"/>
    </xf>
    <xf numFmtId="0" fontId="20" fillId="6" borderId="134" xfId="0" applyFont="1" applyFill="1" applyBorder="1" applyAlignment="1">
      <alignment horizontal="center" vertical="center"/>
    </xf>
    <xf numFmtId="0" fontId="20" fillId="7" borderId="86" xfId="0" applyFont="1" applyFill="1" applyBorder="1" applyAlignment="1">
      <alignment vertical="center"/>
    </xf>
    <xf numFmtId="0" fontId="20" fillId="7" borderId="31" xfId="0" applyFont="1" applyFill="1" applyBorder="1" applyAlignment="1">
      <alignment vertical="center"/>
    </xf>
    <xf numFmtId="0" fontId="20" fillId="7" borderId="32" xfId="0" applyFont="1" applyFill="1" applyBorder="1" applyAlignment="1">
      <alignment horizontal="center" vertical="center" shrinkToFit="1"/>
    </xf>
    <xf numFmtId="0" fontId="20" fillId="7" borderId="17" xfId="0" applyFont="1" applyFill="1" applyBorder="1" applyAlignment="1">
      <alignment vertical="center"/>
    </xf>
    <xf numFmtId="0" fontId="20" fillId="7" borderId="113" xfId="0" applyFont="1" applyFill="1" applyBorder="1" applyAlignment="1">
      <alignment horizontal="center" vertical="center"/>
    </xf>
    <xf numFmtId="0" fontId="20" fillId="7" borderId="119" xfId="0" applyFont="1" applyFill="1" applyBorder="1" applyAlignment="1">
      <alignment horizontal="center" vertical="center"/>
    </xf>
    <xf numFmtId="0" fontId="20" fillId="7" borderId="23" xfId="0" applyFont="1" applyFill="1" applyBorder="1" applyAlignment="1">
      <alignment vertical="center"/>
    </xf>
    <xf numFmtId="0" fontId="20" fillId="7" borderId="134" xfId="0" applyFont="1" applyFill="1" applyBorder="1" applyAlignment="1">
      <alignment horizontal="center" vertical="center"/>
    </xf>
    <xf numFmtId="0" fontId="20" fillId="4" borderId="36" xfId="0" applyFont="1" applyFill="1" applyBorder="1" applyAlignment="1">
      <alignment vertical="center"/>
    </xf>
    <xf numFmtId="0" fontId="20" fillId="4" borderId="34" xfId="0" applyFont="1" applyFill="1" applyBorder="1" applyAlignment="1">
      <alignment vertical="center"/>
    </xf>
    <xf numFmtId="0" fontId="20" fillId="4" borderId="35" xfId="0" applyFont="1" applyFill="1" applyBorder="1" applyAlignment="1">
      <alignment horizontal="center" vertical="center" shrinkToFit="1"/>
    </xf>
    <xf numFmtId="0" fontId="20" fillId="4" borderId="136" xfId="0" applyFont="1" applyFill="1" applyBorder="1" applyAlignment="1">
      <alignment vertical="center"/>
    </xf>
    <xf numFmtId="0" fontId="20" fillId="4" borderId="20" xfId="0" applyFont="1" applyFill="1" applyBorder="1" applyAlignment="1">
      <alignment vertical="center"/>
    </xf>
    <xf numFmtId="0" fontId="20" fillId="4" borderId="125" xfId="0" applyFont="1" applyFill="1" applyBorder="1" applyAlignment="1">
      <alignment horizontal="center" vertical="center"/>
    </xf>
    <xf numFmtId="0" fontId="20" fillId="4" borderId="113" xfId="0" applyFont="1" applyFill="1" applyBorder="1" applyAlignment="1">
      <alignment vertical="center"/>
    </xf>
    <xf numFmtId="0" fontId="20" fillId="4" borderId="119" xfId="0" applyFont="1" applyFill="1" applyBorder="1" applyAlignment="1">
      <alignment vertical="center"/>
    </xf>
    <xf numFmtId="0" fontId="20" fillId="4" borderId="125" xfId="0" applyFont="1" applyFill="1" applyBorder="1" applyAlignment="1">
      <alignment vertical="center"/>
    </xf>
    <xf numFmtId="0" fontId="20" fillId="4" borderId="134" xfId="0" applyFont="1" applyFill="1" applyBorder="1" applyAlignment="1">
      <alignment vertical="center"/>
    </xf>
    <xf numFmtId="0" fontId="20" fillId="2" borderId="23" xfId="0" applyFont="1" applyFill="1" applyBorder="1" applyAlignment="1">
      <alignment vertical="center"/>
    </xf>
    <xf numFmtId="0" fontId="20" fillId="2" borderId="12" xfId="0" applyFont="1" applyFill="1" applyBorder="1" applyAlignment="1">
      <alignment horizontal="center" vertical="center"/>
    </xf>
    <xf numFmtId="0" fontId="5" fillId="2" borderId="0" xfId="0" applyFont="1" applyFill="1" applyAlignment="1">
      <alignment horizontal="right" vertical="center"/>
    </xf>
    <xf numFmtId="0" fontId="5" fillId="2" borderId="28" xfId="0" applyFont="1" applyFill="1" applyBorder="1" applyAlignment="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0" fontId="23" fillId="0" borderId="0" xfId="0" applyFont="1" applyAlignment="1">
      <alignment vertical="center"/>
    </xf>
    <xf numFmtId="0" fontId="7" fillId="2" borderId="0" xfId="0" applyFont="1" applyFill="1" applyAlignment="1">
      <alignment vertical="center"/>
    </xf>
    <xf numFmtId="0" fontId="5" fillId="2" borderId="44" xfId="0" applyNumberFormat="1" applyFont="1" applyFill="1" applyBorder="1" applyAlignment="1" applyProtection="1">
      <alignment vertical="center"/>
    </xf>
    <xf numFmtId="0" fontId="5" fillId="2" borderId="45" xfId="0" applyNumberFormat="1" applyFont="1" applyFill="1" applyBorder="1" applyAlignment="1" applyProtection="1">
      <alignment vertical="center"/>
    </xf>
    <xf numFmtId="0" fontId="2" fillId="2" borderId="45" xfId="0" applyNumberFormat="1" applyFont="1" applyFill="1" applyBorder="1" applyAlignment="1" applyProtection="1">
      <alignment horizontal="right" vertical="center"/>
    </xf>
    <xf numFmtId="178" fontId="7" fillId="3" borderId="45" xfId="0" applyNumberFormat="1" applyFont="1" applyFill="1" applyBorder="1" applyAlignment="1" applyProtection="1">
      <alignment horizontal="center" vertical="center" shrinkToFit="1"/>
      <protection locked="0"/>
    </xf>
    <xf numFmtId="0" fontId="2" fillId="2" borderId="45" xfId="0" applyNumberFormat="1" applyFont="1" applyFill="1" applyBorder="1" applyAlignment="1" applyProtection="1">
      <alignment vertical="center"/>
    </xf>
    <xf numFmtId="0" fontId="5" fillId="2" borderId="46" xfId="0" applyNumberFormat="1" applyFont="1" applyFill="1" applyBorder="1" applyAlignment="1" applyProtection="1">
      <alignment vertical="center"/>
    </xf>
    <xf numFmtId="184" fontId="20" fillId="7" borderId="130" xfId="0" applyNumberFormat="1" applyFont="1" applyFill="1" applyBorder="1" applyAlignment="1" applyProtection="1">
      <alignment horizontal="center" vertical="center" shrinkToFit="1"/>
      <protection locked="0"/>
    </xf>
    <xf numFmtId="0" fontId="20" fillId="7" borderId="131" xfId="0" applyFont="1" applyFill="1" applyBorder="1" applyAlignment="1" applyProtection="1">
      <alignment horizontal="center" vertical="center" shrinkToFit="1"/>
      <protection locked="0"/>
    </xf>
    <xf numFmtId="0" fontId="20" fillId="7" borderId="135" xfId="0" applyFont="1" applyFill="1" applyBorder="1" applyAlignment="1" applyProtection="1">
      <alignment horizontal="center" vertical="center" shrinkToFit="1"/>
      <protection locked="0"/>
    </xf>
    <xf numFmtId="0" fontId="20" fillId="5" borderId="132" xfId="0" applyFont="1" applyFill="1" applyBorder="1" applyAlignment="1" applyProtection="1">
      <alignment horizontal="center" vertical="center" shrinkToFit="1"/>
      <protection locked="0"/>
    </xf>
    <xf numFmtId="0" fontId="20" fillId="5" borderId="10" xfId="0" applyFont="1" applyFill="1" applyBorder="1" applyAlignment="1" applyProtection="1">
      <alignment horizontal="center" vertical="center" shrinkToFit="1"/>
      <protection locked="0"/>
    </xf>
    <xf numFmtId="0" fontId="20" fillId="5" borderId="13" xfId="0" applyFont="1" applyFill="1" applyBorder="1" applyAlignment="1" applyProtection="1">
      <alignment horizontal="center" vertical="center" shrinkToFit="1"/>
      <protection locked="0"/>
    </xf>
    <xf numFmtId="0" fontId="20" fillId="2" borderId="13" xfId="0" applyFont="1" applyFill="1" applyBorder="1" applyAlignment="1" applyProtection="1">
      <alignment horizontal="center" vertical="center" shrinkToFit="1"/>
      <protection locked="0"/>
    </xf>
    <xf numFmtId="0" fontId="20" fillId="2" borderId="132" xfId="0" applyFont="1" applyFill="1" applyBorder="1" applyAlignment="1" applyProtection="1">
      <alignment horizontal="center" vertical="center" shrinkToFit="1"/>
      <protection locked="0"/>
    </xf>
    <xf numFmtId="184" fontId="20" fillId="2" borderId="130" xfId="0" applyNumberFormat="1" applyFont="1" applyFill="1" applyBorder="1" applyAlignment="1" applyProtection="1">
      <alignment horizontal="center" vertical="center" shrinkToFit="1"/>
      <protection locked="0"/>
    </xf>
    <xf numFmtId="0" fontId="20" fillId="2" borderId="131" xfId="0" applyFont="1" applyFill="1" applyBorder="1" applyAlignment="1" applyProtection="1">
      <alignment horizontal="center" vertical="center" shrinkToFit="1"/>
      <protection locked="0"/>
    </xf>
    <xf numFmtId="184" fontId="20" fillId="6" borderId="130" xfId="0" applyNumberFormat="1" applyFont="1" applyFill="1" applyBorder="1" applyAlignment="1" applyProtection="1">
      <alignment horizontal="center" vertical="center" shrinkToFit="1"/>
      <protection locked="0"/>
    </xf>
    <xf numFmtId="0" fontId="20" fillId="6" borderId="131" xfId="0" applyFont="1" applyFill="1" applyBorder="1" applyAlignment="1" applyProtection="1">
      <alignment horizontal="center" vertical="center" shrinkToFit="1"/>
      <protection locked="0"/>
    </xf>
    <xf numFmtId="184" fontId="20" fillId="4" borderId="130" xfId="0" applyNumberFormat="1" applyFont="1" applyFill="1" applyBorder="1" applyAlignment="1" applyProtection="1">
      <alignment horizontal="center" vertical="center" shrinkToFit="1"/>
      <protection locked="0"/>
    </xf>
    <xf numFmtId="0" fontId="20" fillId="4" borderId="131" xfId="0" applyFont="1" applyFill="1" applyBorder="1" applyAlignment="1" applyProtection="1">
      <alignment horizontal="center" vertical="center" shrinkToFit="1"/>
      <protection locked="0"/>
    </xf>
    <xf numFmtId="0" fontId="5" fillId="3" borderId="44" xfId="0" applyFont="1" applyFill="1" applyBorder="1" applyAlignment="1">
      <alignment vertical="center"/>
    </xf>
    <xf numFmtId="0" fontId="5" fillId="3" borderId="45" xfId="0" applyFont="1" applyFill="1" applyBorder="1" applyAlignment="1">
      <alignment vertical="center"/>
    </xf>
    <xf numFmtId="0" fontId="5" fillId="3" borderId="47" xfId="0" applyFont="1" applyFill="1" applyBorder="1" applyAlignment="1">
      <alignment vertical="center"/>
    </xf>
    <xf numFmtId="0" fontId="5" fillId="3" borderId="46" xfId="0" applyFont="1" applyFill="1" applyBorder="1" applyAlignment="1">
      <alignment vertical="center"/>
    </xf>
    <xf numFmtId="0" fontId="5" fillId="3" borderId="42" xfId="0" applyFont="1" applyFill="1" applyBorder="1" applyAlignment="1">
      <alignment vertical="center"/>
    </xf>
    <xf numFmtId="0" fontId="5" fillId="3" borderId="40" xfId="0" applyFont="1" applyFill="1" applyBorder="1" applyAlignment="1">
      <alignment vertical="center"/>
    </xf>
    <xf numFmtId="0" fontId="5" fillId="3" borderId="61" xfId="0" applyFont="1" applyFill="1" applyBorder="1" applyAlignment="1">
      <alignment vertical="center"/>
    </xf>
    <xf numFmtId="0" fontId="5" fillId="3" borderId="43" xfId="0" applyFont="1" applyFill="1" applyBorder="1" applyAlignment="1">
      <alignment vertical="center"/>
    </xf>
    <xf numFmtId="0" fontId="5" fillId="3" borderId="25" xfId="0" applyFont="1" applyFill="1" applyBorder="1" applyAlignment="1">
      <alignment vertical="center"/>
    </xf>
    <xf numFmtId="0" fontId="5" fillId="3" borderId="26" xfId="0" applyFont="1" applyFill="1" applyBorder="1" applyAlignment="1">
      <alignment vertical="center"/>
    </xf>
    <xf numFmtId="0" fontId="5" fillId="3" borderId="41" xfId="0" applyFont="1" applyFill="1" applyBorder="1" applyAlignment="1">
      <alignment vertical="center"/>
    </xf>
    <xf numFmtId="0" fontId="19" fillId="3" borderId="25" xfId="2" applyFont="1" applyFill="1" applyBorder="1" applyAlignment="1" applyProtection="1">
      <alignment vertical="center"/>
      <protection locked="0"/>
    </xf>
    <xf numFmtId="0" fontId="19" fillId="3" borderId="26" xfId="2" applyFont="1" applyFill="1" applyBorder="1" applyAlignment="1" applyProtection="1">
      <alignment vertical="center"/>
      <protection locked="0"/>
    </xf>
    <xf numFmtId="0" fontId="19" fillId="3" borderId="27" xfId="2" applyFont="1" applyFill="1" applyBorder="1" applyAlignment="1" applyProtection="1">
      <alignment vertical="center"/>
      <protection locked="0"/>
    </xf>
    <xf numFmtId="0" fontId="5" fillId="3" borderId="28" xfId="0" applyFont="1" applyFill="1" applyBorder="1" applyAlignment="1">
      <alignment vertical="center"/>
    </xf>
    <xf numFmtId="0" fontId="5" fillId="3" borderId="0" xfId="0" applyFont="1" applyFill="1" applyBorder="1" applyAlignment="1">
      <alignment vertical="center"/>
    </xf>
    <xf numFmtId="0" fontId="5" fillId="3" borderId="62" xfId="0" applyFont="1" applyFill="1" applyBorder="1" applyAlignment="1">
      <alignment vertical="center"/>
    </xf>
    <xf numFmtId="0" fontId="5" fillId="3" borderId="1" xfId="0" applyFont="1" applyFill="1" applyBorder="1" applyAlignment="1">
      <alignment vertical="center"/>
    </xf>
    <xf numFmtId="0" fontId="5" fillId="3" borderId="27" xfId="0" applyFont="1" applyFill="1" applyBorder="1" applyAlignment="1">
      <alignment vertical="center"/>
    </xf>
    <xf numFmtId="0" fontId="5" fillId="3" borderId="33" xfId="0" applyFont="1" applyFill="1" applyBorder="1" applyAlignment="1">
      <alignment vertical="center"/>
    </xf>
    <xf numFmtId="0" fontId="5" fillId="3" borderId="34" xfId="0" applyFont="1" applyFill="1" applyBorder="1" applyAlignment="1">
      <alignment vertical="center"/>
    </xf>
    <xf numFmtId="0" fontId="5" fillId="3" borderId="39" xfId="0" applyFont="1" applyFill="1" applyBorder="1" applyAlignment="1">
      <alignment vertical="center"/>
    </xf>
    <xf numFmtId="0" fontId="19" fillId="3" borderId="33" xfId="2" applyFont="1" applyFill="1" applyBorder="1" applyAlignment="1" applyProtection="1">
      <alignment vertical="center"/>
      <protection locked="0"/>
    </xf>
    <xf numFmtId="0" fontId="19" fillId="3" borderId="34" xfId="2" applyFont="1" applyFill="1" applyBorder="1" applyAlignment="1" applyProtection="1">
      <alignment vertical="center"/>
      <protection locked="0"/>
    </xf>
    <xf numFmtId="0" fontId="19" fillId="3" borderId="35" xfId="2" applyFont="1" applyFill="1" applyBorder="1" applyAlignment="1" applyProtection="1">
      <alignment vertical="center"/>
      <protection locked="0"/>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7" xfId="0" applyFont="1" applyFill="1" applyBorder="1" applyAlignment="1">
      <alignmen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0" borderId="139"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2" borderId="0" xfId="0" applyFont="1" applyFill="1" applyAlignment="1">
      <alignment horizontal="center"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5" fillId="2" borderId="0" xfId="0" applyFont="1" applyFill="1" applyAlignment="1">
      <alignment vertical="center" wrapText="1"/>
    </xf>
    <xf numFmtId="0" fontId="5" fillId="2" borderId="0" xfId="0" applyFont="1" applyFill="1" applyAlignment="1">
      <alignment horizontal="distributed" vertical="center"/>
    </xf>
    <xf numFmtId="0" fontId="5" fillId="3" borderId="0" xfId="0" applyFont="1" applyFill="1" applyAlignment="1" applyProtection="1">
      <alignment vertical="center" shrinkToFit="1"/>
      <protection locked="0"/>
    </xf>
    <xf numFmtId="179" fontId="5" fillId="3" borderId="0" xfId="0" applyNumberFormat="1" applyFont="1" applyFill="1" applyAlignment="1" applyProtection="1">
      <alignment horizontal="center" vertical="center"/>
      <protection locked="0"/>
    </xf>
    <xf numFmtId="180" fontId="5" fillId="3" borderId="0" xfId="0" applyNumberFormat="1" applyFont="1" applyFill="1" applyAlignment="1" applyProtection="1">
      <alignment horizontal="center" vertical="center"/>
      <protection locked="0"/>
    </xf>
    <xf numFmtId="0" fontId="5" fillId="3" borderId="34" xfId="0" applyFont="1" applyFill="1" applyBorder="1" applyAlignment="1" applyProtection="1">
      <alignment vertical="center" shrinkToFit="1"/>
      <protection locked="0"/>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94" xfId="0" applyFont="1" applyFill="1" applyBorder="1" applyAlignment="1">
      <alignment vertical="center"/>
    </xf>
    <xf numFmtId="0" fontId="5" fillId="2" borderId="95" xfId="0" applyFont="1" applyFill="1" applyBorder="1" applyAlignment="1">
      <alignmen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5" fillId="2" borderId="44" xfId="0" applyFont="1" applyFill="1" applyBorder="1" applyAlignment="1" applyProtection="1">
      <alignment horizontal="center" vertical="center"/>
    </xf>
    <xf numFmtId="0" fontId="5" fillId="2" borderId="45" xfId="0" applyFont="1" applyFill="1" applyBorder="1" applyAlignment="1" applyProtection="1">
      <alignment horizontal="center" vertical="center"/>
    </xf>
    <xf numFmtId="0" fontId="5" fillId="2" borderId="96" xfId="0" applyFont="1" applyFill="1" applyBorder="1" applyAlignment="1" applyProtection="1">
      <alignment horizontal="center" vertical="center"/>
    </xf>
    <xf numFmtId="0" fontId="5" fillId="2" borderId="87" xfId="0" applyFont="1" applyFill="1" applyBorder="1" applyAlignment="1" applyProtection="1">
      <alignment horizontal="center"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2" borderId="27" xfId="0" applyFont="1" applyFill="1" applyBorder="1" applyAlignment="1">
      <alignment vertical="center"/>
    </xf>
    <xf numFmtId="0" fontId="5" fillId="2" borderId="28" xfId="0" applyFont="1" applyFill="1" applyBorder="1" applyAlignment="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0" fontId="5" fillId="2" borderId="16" xfId="0" applyFont="1" applyFill="1" applyBorder="1" applyAlignment="1">
      <alignment vertical="center"/>
    </xf>
    <xf numFmtId="0" fontId="5" fillId="2" borderId="23" xfId="0" applyFont="1" applyFill="1" applyBorder="1" applyAlignment="1">
      <alignment vertical="center"/>
    </xf>
    <xf numFmtId="0" fontId="5" fillId="2" borderId="24" xfId="0" applyFont="1" applyFill="1" applyBorder="1" applyAlignment="1">
      <alignment vertical="center"/>
    </xf>
    <xf numFmtId="177" fontId="5" fillId="2" borderId="34" xfId="1" applyNumberFormat="1" applyFont="1" applyFill="1" applyBorder="1" applyAlignment="1" applyProtection="1">
      <alignment horizontal="right" vertical="center"/>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2" xfId="0" applyFont="1" applyFill="1" applyBorder="1" applyAlignment="1">
      <alignment vertical="center"/>
    </xf>
    <xf numFmtId="0" fontId="5" fillId="2" borderId="8" xfId="0" quotePrefix="1"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vertical="center" wrapText="1"/>
    </xf>
    <xf numFmtId="0" fontId="5" fillId="2" borderId="12" xfId="0" applyFont="1" applyFill="1" applyBorder="1" applyAlignment="1">
      <alignment vertical="center" wrapText="1"/>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177" fontId="5" fillId="2" borderId="65" xfId="0" applyNumberFormat="1" applyFont="1" applyFill="1" applyBorder="1" applyAlignment="1" applyProtection="1">
      <alignment horizontal="right" vertical="center"/>
    </xf>
    <xf numFmtId="177" fontId="5" fillId="2" borderId="51" xfId="0" applyNumberFormat="1" applyFont="1" applyFill="1" applyBorder="1" applyAlignment="1" applyProtection="1">
      <alignment horizontal="right" vertical="center"/>
    </xf>
    <xf numFmtId="177" fontId="5" fillId="2" borderId="57" xfId="0" applyNumberFormat="1" applyFont="1" applyFill="1" applyBorder="1" applyAlignment="1" applyProtection="1">
      <alignment horizontal="right" vertical="center"/>
    </xf>
    <xf numFmtId="0" fontId="5" fillId="2" borderId="38" xfId="0" applyFont="1" applyFill="1" applyBorder="1" applyAlignment="1">
      <alignment vertical="center"/>
    </xf>
    <xf numFmtId="0" fontId="5" fillId="2" borderId="34" xfId="0" applyFont="1" applyFill="1" applyBorder="1" applyAlignment="1">
      <alignment vertical="center"/>
    </xf>
    <xf numFmtId="0" fontId="5" fillId="2" borderId="39" xfId="0" applyFont="1" applyFill="1" applyBorder="1" applyAlignment="1">
      <alignment vertical="center"/>
    </xf>
    <xf numFmtId="177" fontId="5" fillId="2" borderId="34" xfId="0" applyNumberFormat="1" applyFont="1" applyFill="1" applyBorder="1" applyAlignment="1" applyProtection="1">
      <alignment vertical="center"/>
    </xf>
    <xf numFmtId="0" fontId="5" fillId="2" borderId="60" xfId="0" applyFont="1" applyFill="1" applyBorder="1" applyAlignment="1">
      <alignment vertical="center"/>
    </xf>
    <xf numFmtId="0" fontId="5" fillId="2" borderId="40" xfId="0" applyFont="1" applyFill="1" applyBorder="1" applyAlignment="1">
      <alignment vertical="center"/>
    </xf>
    <xf numFmtId="0" fontId="5" fillId="2" borderId="61" xfId="0" applyFont="1" applyFill="1" applyBorder="1" applyAlignment="1">
      <alignment vertical="center"/>
    </xf>
    <xf numFmtId="177" fontId="9" fillId="2" borderId="40" xfId="0" applyNumberFormat="1" applyFont="1" applyFill="1" applyBorder="1" applyAlignment="1" applyProtection="1">
      <alignment vertical="center"/>
    </xf>
    <xf numFmtId="0" fontId="6" fillId="0" borderId="67" xfId="0" applyFont="1" applyBorder="1" applyAlignment="1" applyProtection="1">
      <alignment vertical="center"/>
      <protection locked="0"/>
    </xf>
    <xf numFmtId="0" fontId="6" fillId="0" borderId="68" xfId="0" applyFont="1" applyBorder="1" applyAlignment="1" applyProtection="1">
      <alignment vertical="center"/>
      <protection locked="0"/>
    </xf>
    <xf numFmtId="0" fontId="7" fillId="2" borderId="49" xfId="0" applyFont="1" applyFill="1" applyBorder="1" applyAlignment="1">
      <alignment vertical="center"/>
    </xf>
    <xf numFmtId="0" fontId="7" fillId="2" borderId="53" xfId="0" applyFont="1" applyFill="1" applyBorder="1" applyAlignment="1">
      <alignment vertical="center"/>
    </xf>
    <xf numFmtId="0" fontId="7" fillId="2" borderId="55" xfId="0" applyFont="1" applyFill="1" applyBorder="1" applyAlignment="1">
      <alignment vertical="center" wrapText="1"/>
    </xf>
    <xf numFmtId="0" fontId="7" fillId="2" borderId="59" xfId="0" applyFont="1" applyFill="1" applyBorder="1" applyAlignment="1">
      <alignment vertical="center" wrapText="1"/>
    </xf>
    <xf numFmtId="0" fontId="5" fillId="2" borderId="36" xfId="0" applyFont="1" applyFill="1" applyBorder="1" applyAlignment="1">
      <alignment vertical="center"/>
    </xf>
    <xf numFmtId="0" fontId="5" fillId="2" borderId="31" xfId="0" applyFont="1" applyFill="1" applyBorder="1" applyAlignment="1">
      <alignment vertical="center"/>
    </xf>
    <xf numFmtId="0" fontId="5" fillId="2" borderId="37" xfId="0" applyFont="1" applyFill="1" applyBorder="1" applyAlignment="1">
      <alignment vertical="center"/>
    </xf>
    <xf numFmtId="177" fontId="5" fillId="2" borderId="31" xfId="0" applyNumberFormat="1" applyFont="1" applyFill="1" applyBorder="1" applyAlignment="1" applyProtection="1">
      <alignment vertical="center"/>
    </xf>
    <xf numFmtId="0" fontId="5" fillId="2" borderId="108"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6"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5" fillId="3" borderId="15" xfId="0" applyFont="1" applyFill="1" applyBorder="1" applyAlignment="1" applyProtection="1">
      <alignment vertical="center"/>
      <protection locked="0"/>
    </xf>
    <xf numFmtId="0" fontId="5" fillId="3" borderId="16" xfId="0" applyFont="1" applyFill="1" applyBorder="1" applyAlignment="1" applyProtection="1">
      <alignment vertical="center"/>
      <protection locked="0"/>
    </xf>
    <xf numFmtId="0" fontId="5" fillId="3" borderId="18"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2" fillId="0" borderId="97" xfId="0" applyFont="1" applyFill="1" applyBorder="1" applyAlignment="1" applyProtection="1">
      <alignment vertical="center"/>
      <protection locked="0"/>
    </xf>
    <xf numFmtId="0" fontId="2" fillId="0" borderId="98" xfId="0" applyFont="1" applyFill="1" applyBorder="1" applyAlignment="1" applyProtection="1">
      <alignment vertical="center"/>
      <protection locked="0"/>
    </xf>
    <xf numFmtId="0" fontId="2" fillId="0" borderId="99" xfId="0" applyFont="1" applyFill="1" applyBorder="1" applyAlignment="1" applyProtection="1">
      <alignment vertical="center"/>
      <protection locked="0"/>
    </xf>
    <xf numFmtId="0" fontId="2" fillId="0" borderId="30" xfId="0" applyFont="1" applyFill="1" applyBorder="1" applyAlignment="1" applyProtection="1">
      <alignment vertical="center"/>
      <protection locked="0"/>
    </xf>
    <xf numFmtId="0" fontId="2" fillId="0" borderId="31" xfId="0" applyFont="1" applyFill="1" applyBorder="1" applyAlignment="1" applyProtection="1">
      <alignment vertical="center"/>
      <protection locked="0"/>
    </xf>
    <xf numFmtId="0" fontId="2" fillId="0" borderId="32" xfId="0" applyFont="1" applyFill="1" applyBorder="1" applyAlignment="1" applyProtection="1">
      <alignment vertical="center"/>
      <protection locked="0"/>
    </xf>
    <xf numFmtId="0" fontId="2" fillId="0" borderId="33" xfId="0" applyFont="1" applyFill="1" applyBorder="1" applyAlignment="1" applyProtection="1">
      <alignment vertical="center"/>
      <protection locked="0"/>
    </xf>
    <xf numFmtId="0" fontId="2" fillId="0" borderId="3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5" fillId="3" borderId="40" xfId="0" applyFont="1" applyFill="1" applyBorder="1" applyAlignment="1" applyProtection="1">
      <alignment vertical="center" wrapText="1" shrinkToFit="1"/>
      <protection locked="0"/>
    </xf>
    <xf numFmtId="0" fontId="5" fillId="3" borderId="43" xfId="0" applyFont="1" applyFill="1" applyBorder="1" applyAlignment="1" applyProtection="1">
      <alignment vertical="center" wrapText="1" shrinkToFit="1"/>
      <protection locked="0"/>
    </xf>
    <xf numFmtId="176" fontId="2" fillId="2" borderId="97" xfId="0" applyNumberFormat="1" applyFont="1" applyFill="1" applyBorder="1" applyAlignment="1" applyProtection="1">
      <alignment horizontal="center" vertical="center" shrinkToFit="1"/>
    </xf>
    <xf numFmtId="176" fontId="2" fillId="2" borderId="98" xfId="0" applyNumberFormat="1" applyFont="1" applyFill="1" applyBorder="1" applyAlignment="1" applyProtection="1">
      <alignment horizontal="center" vertical="center" shrinkToFit="1"/>
    </xf>
    <xf numFmtId="176" fontId="2" fillId="2" borderId="31" xfId="0" applyNumberFormat="1" applyFont="1" applyFill="1" applyBorder="1" applyAlignment="1" applyProtection="1">
      <alignment horizontal="center" vertical="center"/>
    </xf>
    <xf numFmtId="0" fontId="5" fillId="2" borderId="26" xfId="0" applyFont="1" applyFill="1" applyBorder="1" applyAlignment="1" applyProtection="1">
      <alignment horizontal="left" vertical="center"/>
    </xf>
    <xf numFmtId="0" fontId="5" fillId="2" borderId="27" xfId="0" applyFont="1" applyFill="1" applyBorder="1" applyAlignment="1" applyProtection="1">
      <alignment horizontal="left" vertical="center"/>
    </xf>
    <xf numFmtId="0" fontId="5" fillId="2" borderId="45" xfId="0" applyFont="1" applyFill="1" applyBorder="1" applyAlignment="1" applyProtection="1">
      <alignment horizontal="left" vertical="center"/>
    </xf>
    <xf numFmtId="0" fontId="5" fillId="2" borderId="46" xfId="0" applyFont="1" applyFill="1" applyBorder="1" applyAlignment="1" applyProtection="1">
      <alignment horizontal="left" vertical="center"/>
    </xf>
    <xf numFmtId="178" fontId="5" fillId="3" borderId="26" xfId="0" applyNumberFormat="1" applyFont="1" applyFill="1" applyBorder="1" applyAlignment="1" applyProtection="1">
      <alignment horizontal="center" vertical="center"/>
      <protection locked="0"/>
    </xf>
    <xf numFmtId="178" fontId="5" fillId="3" borderId="45" xfId="0" applyNumberFormat="1" applyFont="1" applyFill="1" applyBorder="1" applyAlignment="1" applyProtection="1">
      <alignment horizontal="center" vertical="center"/>
      <protection locked="0"/>
    </xf>
    <xf numFmtId="0" fontId="5" fillId="2" borderId="26" xfId="0" applyFont="1" applyFill="1" applyBorder="1" applyAlignment="1" applyProtection="1">
      <alignment horizontal="right" vertical="center"/>
    </xf>
    <xf numFmtId="0" fontId="5" fillId="2" borderId="45" xfId="0" applyFont="1" applyFill="1" applyBorder="1" applyAlignment="1" applyProtection="1">
      <alignment horizontal="right" vertical="center"/>
    </xf>
    <xf numFmtId="0" fontId="5" fillId="2" borderId="7" xfId="0" applyFont="1" applyFill="1" applyBorder="1" applyAlignment="1">
      <alignment horizontal="center" vertical="center"/>
    </xf>
    <xf numFmtId="0" fontId="5" fillId="2" borderId="5" xfId="0" quotePrefix="1" applyFont="1" applyFill="1" applyBorder="1" applyAlignment="1">
      <alignment horizontal="center" vertical="center"/>
    </xf>
    <xf numFmtId="0" fontId="2" fillId="0" borderId="42" xfId="0" applyFont="1" applyFill="1" applyBorder="1" applyAlignment="1" applyProtection="1">
      <alignment vertical="center"/>
      <protection locked="0"/>
    </xf>
    <xf numFmtId="0" fontId="2" fillId="0" borderId="40" xfId="0" applyFont="1" applyFill="1" applyBorder="1" applyAlignment="1" applyProtection="1">
      <alignment vertical="center"/>
      <protection locked="0"/>
    </xf>
    <xf numFmtId="0" fontId="2" fillId="0" borderId="43" xfId="0" applyFont="1" applyFill="1" applyBorder="1" applyAlignment="1" applyProtection="1">
      <alignment vertical="center"/>
      <protection locked="0"/>
    </xf>
    <xf numFmtId="0" fontId="5" fillId="2" borderId="81" xfId="0" applyFont="1" applyFill="1" applyBorder="1" applyAlignment="1" applyProtection="1">
      <alignment horizontal="center" vertical="center"/>
    </xf>
    <xf numFmtId="0" fontId="5" fillId="2" borderId="82" xfId="0" applyFont="1" applyFill="1" applyBorder="1" applyAlignment="1" applyProtection="1">
      <alignment horizontal="center" vertical="center"/>
    </xf>
    <xf numFmtId="0" fontId="5" fillId="2" borderId="18" xfId="0" applyFont="1" applyFill="1" applyBorder="1" applyAlignment="1">
      <alignment horizontal="center" vertical="center"/>
    </xf>
    <xf numFmtId="0" fontId="5" fillId="3" borderId="9"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21" xfId="0" applyFont="1" applyFill="1" applyBorder="1" applyAlignment="1" applyProtection="1">
      <alignment vertical="center"/>
      <protection locked="0"/>
    </xf>
    <xf numFmtId="0" fontId="5" fillId="3" borderId="22" xfId="0" applyFont="1" applyFill="1" applyBorder="1" applyAlignment="1" applyProtection="1">
      <alignment vertical="center"/>
      <protection locked="0"/>
    </xf>
    <xf numFmtId="177" fontId="5" fillId="0" borderId="84" xfId="1" applyNumberFormat="1" applyFont="1" applyBorder="1" applyAlignment="1" applyProtection="1">
      <alignment vertical="center"/>
      <protection locked="0"/>
    </xf>
    <xf numFmtId="177" fontId="5" fillId="0" borderId="85" xfId="1" applyNumberFormat="1" applyFont="1" applyBorder="1" applyAlignment="1" applyProtection="1">
      <alignment vertical="center"/>
      <protection locked="0"/>
    </xf>
    <xf numFmtId="0" fontId="5" fillId="2" borderId="24" xfId="0" applyFont="1" applyFill="1" applyBorder="1" applyAlignment="1">
      <alignment horizontal="center" vertical="center"/>
    </xf>
    <xf numFmtId="0" fontId="5" fillId="3" borderId="24" xfId="0" applyFont="1" applyFill="1" applyBorder="1" applyAlignment="1" applyProtection="1">
      <alignment vertical="center"/>
      <protection locked="0"/>
    </xf>
    <xf numFmtId="0" fontId="5" fillId="3" borderId="100" xfId="0" applyFont="1" applyFill="1" applyBorder="1" applyAlignment="1" applyProtection="1">
      <alignment vertical="center"/>
      <protection locked="0"/>
    </xf>
    <xf numFmtId="0" fontId="5" fillId="2" borderId="6" xfId="0" applyFont="1" applyFill="1" applyBorder="1" applyAlignment="1">
      <alignment horizontal="center" vertical="center" wrapText="1"/>
    </xf>
    <xf numFmtId="177" fontId="5" fillId="3" borderId="84" xfId="1" applyNumberFormat="1" applyFont="1" applyFill="1" applyBorder="1" applyAlignment="1" applyProtection="1">
      <alignment vertical="center"/>
      <protection locked="0"/>
    </xf>
    <xf numFmtId="177" fontId="5" fillId="3" borderId="85" xfId="1" applyNumberFormat="1" applyFont="1" applyFill="1" applyBorder="1" applyAlignment="1" applyProtection="1">
      <alignment vertical="center"/>
      <protection locked="0"/>
    </xf>
    <xf numFmtId="0" fontId="5" fillId="2" borderId="85" xfId="0" applyFont="1" applyFill="1" applyBorder="1" applyAlignment="1">
      <alignment vertical="center"/>
    </xf>
    <xf numFmtId="0" fontId="5" fillId="2" borderId="93" xfId="0" applyFont="1" applyFill="1" applyBorder="1" applyAlignment="1">
      <alignment vertical="center"/>
    </xf>
    <xf numFmtId="0" fontId="5" fillId="2" borderId="101" xfId="0" applyFont="1" applyFill="1" applyBorder="1" applyAlignment="1">
      <alignment vertical="center"/>
    </xf>
    <xf numFmtId="0" fontId="5" fillId="2" borderId="0" xfId="0" applyFont="1" applyFill="1" applyAlignment="1">
      <alignment horizontal="right" vertical="center"/>
    </xf>
    <xf numFmtId="0" fontId="5" fillId="2" borderId="42" xfId="0" applyFont="1" applyFill="1" applyBorder="1" applyAlignment="1">
      <alignment horizontal="center" vertical="center"/>
    </xf>
    <xf numFmtId="0" fontId="5" fillId="2" borderId="106" xfId="0" applyFont="1" applyFill="1" applyBorder="1" applyAlignment="1">
      <alignment vertical="center"/>
    </xf>
    <xf numFmtId="0" fontId="5" fillId="2" borderId="107" xfId="0" applyFont="1" applyFill="1" applyBorder="1" applyAlignment="1">
      <alignment vertical="center"/>
    </xf>
    <xf numFmtId="177" fontId="5" fillId="2" borderId="105" xfId="1" applyNumberFormat="1" applyFont="1" applyFill="1" applyBorder="1" applyAlignment="1">
      <alignment vertical="center"/>
    </xf>
    <xf numFmtId="177" fontId="5" fillId="2" borderId="106" xfId="1" applyNumberFormat="1" applyFont="1" applyFill="1" applyBorder="1" applyAlignment="1">
      <alignment vertical="center"/>
    </xf>
    <xf numFmtId="177" fontId="5" fillId="0" borderId="102" xfId="1" applyNumberFormat="1" applyFont="1" applyBorder="1" applyAlignment="1" applyProtection="1">
      <alignment vertical="center"/>
      <protection locked="0"/>
    </xf>
    <xf numFmtId="177" fontId="5" fillId="0" borderId="103" xfId="1" applyNumberFormat="1" applyFont="1" applyBorder="1" applyAlignment="1" applyProtection="1">
      <alignment vertical="center"/>
      <protection locked="0"/>
    </xf>
    <xf numFmtId="0" fontId="5" fillId="0" borderId="85" xfId="0" applyFont="1" applyBorder="1" applyAlignment="1" applyProtection="1">
      <alignment vertical="center"/>
      <protection locked="0"/>
    </xf>
    <xf numFmtId="0" fontId="5" fillId="0" borderId="101" xfId="0" applyFont="1" applyBorder="1" applyAlignment="1" applyProtection="1">
      <alignment vertical="center"/>
      <protection locked="0"/>
    </xf>
    <xf numFmtId="0" fontId="5" fillId="2" borderId="103" xfId="0" applyFont="1" applyFill="1" applyBorder="1" applyAlignment="1">
      <alignment vertical="center"/>
    </xf>
    <xf numFmtId="0" fontId="5" fillId="2" borderId="104" xfId="0" applyFont="1" applyFill="1" applyBorder="1" applyAlignment="1">
      <alignment vertical="center"/>
    </xf>
    <xf numFmtId="0" fontId="5" fillId="0" borderId="86" xfId="0" applyFont="1" applyBorder="1" applyAlignment="1" applyProtection="1">
      <alignment vertical="top"/>
      <protection locked="0"/>
    </xf>
    <xf numFmtId="0" fontId="5" fillId="0" borderId="87" xfId="0" applyFont="1" applyBorder="1" applyAlignment="1" applyProtection="1">
      <alignment vertical="top"/>
      <protection locked="0"/>
    </xf>
    <xf numFmtId="0" fontId="5" fillId="0" borderId="88" xfId="0" applyFont="1" applyBorder="1" applyAlignment="1" applyProtection="1">
      <alignment vertical="top"/>
      <protection locked="0"/>
    </xf>
    <xf numFmtId="0" fontId="5" fillId="0" borderId="89" xfId="0" applyFont="1" applyBorder="1" applyAlignment="1" applyProtection="1">
      <alignment vertical="top"/>
      <protection locked="0"/>
    </xf>
    <xf numFmtId="0" fontId="5" fillId="0" borderId="0" xfId="0" applyFont="1" applyBorder="1" applyAlignment="1" applyProtection="1">
      <alignment vertical="top"/>
      <protection locked="0"/>
    </xf>
    <xf numFmtId="0" fontId="5" fillId="0" borderId="1" xfId="0" applyFont="1" applyBorder="1" applyAlignment="1" applyProtection="1">
      <alignment vertical="top"/>
      <protection locked="0"/>
    </xf>
    <xf numFmtId="0" fontId="5" fillId="0" borderId="2"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0" borderId="4" xfId="0" applyFont="1" applyBorder="1" applyAlignment="1" applyProtection="1">
      <alignment vertical="top"/>
      <protection locked="0"/>
    </xf>
    <xf numFmtId="0" fontId="5" fillId="2" borderId="48" xfId="0" applyFont="1" applyFill="1" applyBorder="1" applyAlignment="1">
      <alignment vertical="center"/>
    </xf>
    <xf numFmtId="0" fontId="5" fillId="2" borderId="49" xfId="0" applyFont="1" applyFill="1" applyBorder="1" applyAlignment="1">
      <alignment vertical="center"/>
    </xf>
    <xf numFmtId="0" fontId="6" fillId="0" borderId="9"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49" xfId="0" applyFont="1" applyBorder="1" applyAlignment="1" applyProtection="1">
      <alignment vertical="center"/>
      <protection locked="0"/>
    </xf>
    <xf numFmtId="0" fontId="6" fillId="0" borderId="53" xfId="0" applyFont="1" applyBorder="1" applyAlignment="1" applyProtection="1">
      <alignment vertical="center"/>
      <protection locked="0"/>
    </xf>
    <xf numFmtId="177" fontId="5" fillId="2" borderId="34" xfId="0" applyNumberFormat="1" applyFont="1" applyFill="1" applyBorder="1" applyAlignment="1" applyProtection="1">
      <alignment horizontal="right" vertical="center"/>
    </xf>
    <xf numFmtId="2" fontId="5" fillId="2" borderId="0" xfId="0" applyNumberFormat="1" applyFont="1" applyFill="1" applyAlignment="1">
      <alignment horizontal="center" vertical="center"/>
    </xf>
    <xf numFmtId="0" fontId="5" fillId="2" borderId="5" xfId="0" quotePrefix="1" applyNumberFormat="1" applyFont="1" applyFill="1" applyBorder="1" applyAlignment="1">
      <alignment horizontal="center" vertical="center" shrinkToFit="1"/>
    </xf>
    <xf numFmtId="0" fontId="5" fillId="2" borderId="8" xfId="0" applyNumberFormat="1" applyFont="1" applyFill="1" applyBorder="1" applyAlignment="1">
      <alignment horizontal="center" vertical="center" shrinkToFit="1"/>
    </xf>
    <xf numFmtId="0" fontId="5" fillId="2" borderId="8" xfId="0" quotePrefix="1" applyNumberFormat="1" applyFont="1" applyFill="1" applyBorder="1" applyAlignment="1">
      <alignment horizontal="center" vertical="center" shrinkToFit="1"/>
    </xf>
    <xf numFmtId="0" fontId="5" fillId="2" borderId="11" xfId="0" applyNumberFormat="1" applyFont="1" applyFill="1" applyBorder="1" applyAlignment="1">
      <alignment horizontal="center" vertical="center" shrinkToFit="1"/>
    </xf>
    <xf numFmtId="183" fontId="5" fillId="2" borderId="8" xfId="0" quotePrefix="1" applyNumberFormat="1" applyFont="1" applyFill="1" applyBorder="1" applyAlignment="1">
      <alignment horizontal="center" vertical="center"/>
    </xf>
    <xf numFmtId="183" fontId="5" fillId="2" borderId="8" xfId="0" applyNumberFormat="1" applyFont="1" applyFill="1" applyBorder="1" applyAlignment="1">
      <alignment horizontal="center" vertical="center"/>
    </xf>
    <xf numFmtId="183" fontId="5" fillId="2" borderId="11" xfId="0" applyNumberFormat="1" applyFont="1" applyFill="1" applyBorder="1" applyAlignment="1">
      <alignment horizontal="center" vertical="center"/>
    </xf>
    <xf numFmtId="183" fontId="5" fillId="2" borderId="5" xfId="0" quotePrefix="1" applyNumberFormat="1" applyFont="1" applyFill="1" applyBorder="1" applyAlignment="1">
      <alignment horizontal="center" vertical="center"/>
    </xf>
    <xf numFmtId="0" fontId="5" fillId="2" borderId="60"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118" xfId="0" applyFont="1" applyFill="1" applyBorder="1" applyAlignment="1">
      <alignment vertical="center"/>
    </xf>
    <xf numFmtId="0" fontId="5" fillId="2" borderId="119" xfId="0" applyFont="1" applyFill="1" applyBorder="1" applyAlignment="1">
      <alignment vertical="center"/>
    </xf>
    <xf numFmtId="177" fontId="5" fillId="2" borderId="120" xfId="0" applyNumberFormat="1" applyFont="1" applyFill="1" applyBorder="1" applyAlignment="1" applyProtection="1">
      <alignment vertical="center"/>
    </xf>
    <xf numFmtId="177" fontId="5" fillId="2" borderId="121" xfId="0" applyNumberFormat="1" applyFont="1" applyFill="1" applyBorder="1" applyAlignment="1" applyProtection="1">
      <alignment vertical="center"/>
    </xf>
    <xf numFmtId="177" fontId="5" fillId="2" borderId="120" xfId="0" applyNumberFormat="1" applyFont="1" applyFill="1" applyBorder="1" applyAlignment="1">
      <alignment vertical="center"/>
    </xf>
    <xf numFmtId="177" fontId="5" fillId="2" borderId="121" xfId="0" applyNumberFormat="1" applyFont="1" applyFill="1" applyBorder="1" applyAlignment="1">
      <alignment vertical="center"/>
    </xf>
    <xf numFmtId="0" fontId="5" fillId="2" borderId="124" xfId="0" applyFont="1" applyFill="1" applyBorder="1" applyAlignment="1">
      <alignment vertical="center"/>
    </xf>
    <xf numFmtId="0" fontId="5" fillId="2" borderId="125" xfId="0" applyFont="1" applyFill="1" applyBorder="1" applyAlignment="1">
      <alignment vertical="center"/>
    </xf>
    <xf numFmtId="177" fontId="5" fillId="2" borderId="126" xfId="0" applyNumberFormat="1" applyFont="1" applyFill="1" applyBorder="1" applyAlignment="1" applyProtection="1">
      <alignment vertical="center"/>
    </xf>
    <xf numFmtId="177" fontId="5" fillId="2" borderId="127" xfId="0" applyNumberFormat="1" applyFont="1" applyFill="1" applyBorder="1" applyAlignment="1" applyProtection="1">
      <alignment vertical="center"/>
    </xf>
    <xf numFmtId="177" fontId="5" fillId="2" borderId="126" xfId="0" applyNumberFormat="1" applyFont="1" applyFill="1" applyBorder="1" applyAlignment="1">
      <alignment vertical="center"/>
    </xf>
    <xf numFmtId="177" fontId="5" fillId="2" borderId="127" xfId="0" applyNumberFormat="1" applyFont="1" applyFill="1" applyBorder="1" applyAlignment="1">
      <alignment vertical="center"/>
    </xf>
    <xf numFmtId="0" fontId="5" fillId="2" borderId="112" xfId="0" applyFont="1" applyFill="1" applyBorder="1" applyAlignment="1">
      <alignment vertical="center"/>
    </xf>
    <xf numFmtId="0" fontId="5" fillId="2" borderId="113" xfId="0" applyFont="1" applyFill="1" applyBorder="1" applyAlignment="1">
      <alignment vertical="center"/>
    </xf>
    <xf numFmtId="177" fontId="5" fillId="2" borderId="114" xfId="0" applyNumberFormat="1" applyFont="1" applyFill="1" applyBorder="1" applyAlignment="1" applyProtection="1">
      <alignment vertical="center"/>
    </xf>
    <xf numFmtId="177" fontId="5" fillId="2" borderId="115" xfId="0" applyNumberFormat="1" applyFont="1" applyFill="1" applyBorder="1" applyAlignment="1" applyProtection="1">
      <alignment vertical="center"/>
    </xf>
    <xf numFmtId="177" fontId="5" fillId="2" borderId="114" xfId="0" applyNumberFormat="1" applyFont="1" applyFill="1" applyBorder="1" applyAlignment="1">
      <alignment vertical="center"/>
    </xf>
    <xf numFmtId="177" fontId="5" fillId="2" borderId="115" xfId="0" applyNumberFormat="1" applyFont="1" applyFill="1" applyBorder="1" applyAlignment="1">
      <alignment vertical="center"/>
    </xf>
    <xf numFmtId="177" fontId="5" fillId="2" borderId="42" xfId="0" applyNumberFormat="1" applyFont="1" applyFill="1" applyBorder="1" applyAlignment="1">
      <alignment vertical="center"/>
    </xf>
    <xf numFmtId="177" fontId="5" fillId="2" borderId="40" xfId="0" applyNumberFormat="1" applyFont="1" applyFill="1" applyBorder="1" applyAlignment="1">
      <alignment vertical="center"/>
    </xf>
    <xf numFmtId="0" fontId="5" fillId="2" borderId="133" xfId="0" applyFont="1" applyFill="1" applyBorder="1" applyAlignment="1">
      <alignment vertical="center"/>
    </xf>
    <xf numFmtId="0" fontId="5" fillId="2" borderId="134" xfId="0" applyFont="1" applyFill="1" applyBorder="1" applyAlignment="1">
      <alignment vertical="center"/>
    </xf>
    <xf numFmtId="0" fontId="5" fillId="2" borderId="119" xfId="0" applyFont="1" applyFill="1" applyBorder="1" applyAlignment="1">
      <alignment horizontal="center" vertical="center"/>
    </xf>
    <xf numFmtId="0" fontId="5" fillId="2" borderId="119" xfId="0" applyFont="1" applyFill="1" applyBorder="1" applyAlignment="1">
      <alignment horizontal="right" vertical="center"/>
    </xf>
    <xf numFmtId="0" fontId="5" fillId="2" borderId="131" xfId="0" applyFont="1" applyFill="1" applyBorder="1" applyAlignment="1">
      <alignment horizontal="right" vertical="center"/>
    </xf>
    <xf numFmtId="0" fontId="5" fillId="2" borderId="125" xfId="0" applyFont="1" applyFill="1" applyBorder="1" applyAlignment="1">
      <alignment horizontal="center" vertical="center"/>
    </xf>
    <xf numFmtId="0" fontId="5" fillId="2" borderId="125" xfId="0" applyFont="1" applyFill="1" applyBorder="1" applyAlignment="1">
      <alignment horizontal="right" vertical="center"/>
    </xf>
    <xf numFmtId="0" fontId="5" fillId="2" borderId="132" xfId="0" applyFont="1" applyFill="1" applyBorder="1" applyAlignment="1">
      <alignment horizontal="right" vertical="center"/>
    </xf>
    <xf numFmtId="0" fontId="5" fillId="2" borderId="10" xfId="0" applyFont="1" applyFill="1" applyBorder="1" applyAlignment="1">
      <alignment horizontal="center" vertical="center"/>
    </xf>
    <xf numFmtId="0" fontId="5" fillId="2" borderId="113" xfId="0" applyFont="1" applyFill="1" applyBorder="1" applyAlignment="1">
      <alignment horizontal="center" vertical="center"/>
    </xf>
    <xf numFmtId="0" fontId="5" fillId="2" borderId="113" xfId="0" applyFont="1" applyFill="1" applyBorder="1" applyAlignment="1">
      <alignment horizontal="right" vertical="center"/>
    </xf>
    <xf numFmtId="0" fontId="5" fillId="2" borderId="130"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2" xfId="0" applyFont="1" applyFill="1" applyBorder="1" applyAlignment="1">
      <alignment horizontal="right" vertical="center"/>
    </xf>
    <xf numFmtId="177" fontId="9" fillId="2" borderId="42" xfId="0" applyNumberFormat="1" applyFont="1" applyFill="1" applyBorder="1" applyAlignment="1">
      <alignment vertical="center"/>
    </xf>
    <xf numFmtId="177" fontId="9" fillId="2" borderId="40" xfId="0" applyNumberFormat="1" applyFont="1" applyFill="1" applyBorder="1" applyAlignment="1">
      <alignment vertical="center"/>
    </xf>
    <xf numFmtId="0" fontId="5" fillId="2" borderId="134" xfId="0" applyFont="1" applyFill="1" applyBorder="1" applyAlignment="1">
      <alignment horizontal="right" vertical="center"/>
    </xf>
    <xf numFmtId="0" fontId="5" fillId="2" borderId="135" xfId="0" applyFont="1" applyFill="1" applyBorder="1" applyAlignment="1">
      <alignment horizontal="right" vertical="center"/>
    </xf>
    <xf numFmtId="0" fontId="5" fillId="2" borderId="134" xfId="0" applyFont="1" applyFill="1" applyBorder="1" applyAlignment="1">
      <alignment horizontal="center" vertical="center"/>
    </xf>
    <xf numFmtId="177" fontId="5" fillId="3" borderId="126" xfId="0" applyNumberFormat="1" applyFont="1" applyFill="1" applyBorder="1" applyAlignment="1" applyProtection="1">
      <alignment vertical="center"/>
      <protection locked="0"/>
    </xf>
    <xf numFmtId="177" fontId="5" fillId="3" borderId="127" xfId="0" applyNumberFormat="1" applyFont="1" applyFill="1" applyBorder="1" applyAlignment="1" applyProtection="1">
      <alignment vertical="center"/>
      <protection locked="0"/>
    </xf>
    <xf numFmtId="177" fontId="5" fillId="3" borderId="120" xfId="0" applyNumberFormat="1" applyFont="1" applyFill="1" applyBorder="1" applyAlignment="1" applyProtection="1">
      <alignment vertical="center"/>
      <protection locked="0"/>
    </xf>
    <xf numFmtId="177" fontId="5" fillId="3" borderId="121" xfId="0" applyNumberFormat="1" applyFont="1" applyFill="1" applyBorder="1" applyAlignment="1" applyProtection="1">
      <alignment vertical="center"/>
      <protection locked="0"/>
    </xf>
    <xf numFmtId="177" fontId="5" fillId="3" borderId="114" xfId="0" applyNumberFormat="1" applyFont="1" applyFill="1" applyBorder="1" applyAlignment="1" applyProtection="1">
      <alignment vertical="center"/>
      <protection locked="0"/>
    </xf>
    <xf numFmtId="177" fontId="5" fillId="3" borderId="115" xfId="0" applyNumberFormat="1" applyFont="1" applyFill="1" applyBorder="1" applyAlignment="1" applyProtection="1">
      <alignment vertical="center"/>
      <protection locked="0"/>
    </xf>
    <xf numFmtId="0" fontId="7" fillId="2" borderId="15" xfId="0" applyFont="1" applyFill="1" applyBorder="1" applyAlignment="1">
      <alignment vertical="center"/>
    </xf>
    <xf numFmtId="0" fontId="7" fillId="2" borderId="16" xfId="0" applyFont="1" applyFill="1" applyBorder="1" applyAlignment="1">
      <alignment vertical="center"/>
    </xf>
    <xf numFmtId="0" fontId="7" fillId="2" borderId="55" xfId="0" applyFont="1" applyFill="1" applyBorder="1" applyAlignment="1">
      <alignment vertical="center"/>
    </xf>
    <xf numFmtId="0" fontId="7" fillId="2" borderId="59" xfId="0" applyFont="1" applyFill="1" applyBorder="1" applyAlignment="1">
      <alignment vertical="center"/>
    </xf>
    <xf numFmtId="177" fontId="5" fillId="3" borderId="33" xfId="0" applyNumberFormat="1" applyFont="1" applyFill="1" applyBorder="1" applyAlignment="1" applyProtection="1">
      <alignment vertical="center"/>
      <protection locked="0"/>
    </xf>
    <xf numFmtId="177" fontId="5" fillId="3" borderId="34" xfId="0" applyNumberFormat="1" applyFont="1" applyFill="1" applyBorder="1" applyAlignment="1" applyProtection="1">
      <alignment vertical="center"/>
      <protection locked="0"/>
    </xf>
    <xf numFmtId="177" fontId="5" fillId="2" borderId="33" xfId="0" applyNumberFormat="1" applyFont="1" applyFill="1" applyBorder="1" applyAlignment="1">
      <alignment vertical="center"/>
    </xf>
    <xf numFmtId="177" fontId="5" fillId="2" borderId="34" xfId="0" applyNumberFormat="1" applyFont="1" applyFill="1" applyBorder="1" applyAlignment="1">
      <alignment vertical="center"/>
    </xf>
    <xf numFmtId="177" fontId="5" fillId="2" borderId="25" xfId="0" applyNumberFormat="1" applyFont="1" applyFill="1" applyBorder="1" applyAlignment="1">
      <alignment vertical="center"/>
    </xf>
    <xf numFmtId="177" fontId="5" fillId="2" borderId="26" xfId="0" applyNumberFormat="1" applyFont="1" applyFill="1" applyBorder="1" applyAlignment="1">
      <alignment vertical="center"/>
    </xf>
    <xf numFmtId="177" fontId="5" fillId="2" borderId="56" xfId="0" applyNumberFormat="1" applyFont="1" applyFill="1" applyBorder="1" applyAlignment="1">
      <alignment vertical="center"/>
    </xf>
    <xf numFmtId="177" fontId="5" fillId="2" borderId="57" xfId="0" applyNumberFormat="1" applyFont="1" applyFill="1" applyBorder="1" applyAlignment="1">
      <alignment vertical="center"/>
    </xf>
    <xf numFmtId="0" fontId="5" fillId="2" borderId="14" xfId="0" applyFont="1" applyFill="1" applyBorder="1" applyAlignment="1">
      <alignment horizontal="center" vertical="top" textRotation="255" shrinkToFit="1"/>
    </xf>
    <xf numFmtId="0" fontId="5" fillId="2" borderId="17" xfId="0" applyFont="1" applyFill="1" applyBorder="1" applyAlignment="1">
      <alignment horizontal="center" vertical="top" textRotation="255" shrinkToFit="1"/>
    </xf>
    <xf numFmtId="0" fontId="5" fillId="2" borderId="20" xfId="0" applyFont="1" applyFill="1" applyBorder="1" applyAlignment="1">
      <alignment horizontal="center" vertical="top" textRotation="255" shrinkToFit="1"/>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9" xfId="0" applyFont="1" applyFill="1" applyBorder="1" applyAlignment="1">
      <alignment horizontal="center" vertical="center"/>
    </xf>
    <xf numFmtId="177" fontId="5" fillId="3" borderId="25" xfId="0" applyNumberFormat="1" applyFont="1" applyFill="1" applyBorder="1" applyAlignment="1" applyProtection="1">
      <alignment vertical="center"/>
      <protection locked="0"/>
    </xf>
    <xf numFmtId="177" fontId="5" fillId="3" borderId="26" xfId="0" applyNumberFormat="1" applyFont="1" applyFill="1" applyBorder="1" applyAlignment="1" applyProtection="1">
      <alignment vertical="center"/>
      <protection locked="0"/>
    </xf>
    <xf numFmtId="0" fontId="7" fillId="3" borderId="15" xfId="0" applyFont="1" applyFill="1" applyBorder="1" applyAlignment="1" applyProtection="1">
      <alignment vertical="center" shrinkToFit="1"/>
      <protection locked="0"/>
    </xf>
    <xf numFmtId="0" fontId="7" fillId="3" borderId="16" xfId="0" applyFont="1" applyFill="1" applyBorder="1" applyAlignment="1" applyProtection="1">
      <alignment vertical="center" shrinkToFit="1"/>
      <protection locked="0"/>
    </xf>
    <xf numFmtId="0" fontId="7" fillId="2" borderId="55" xfId="0" applyFont="1" applyFill="1" applyBorder="1" applyAlignment="1">
      <alignment vertical="center" shrinkToFit="1"/>
    </xf>
    <xf numFmtId="0" fontId="7" fillId="2" borderId="59" xfId="0" applyFont="1" applyFill="1" applyBorder="1" applyAlignment="1">
      <alignment vertical="center" shrinkToFit="1"/>
    </xf>
    <xf numFmtId="0" fontId="7" fillId="3" borderId="9" xfId="0" applyFont="1" applyFill="1" applyBorder="1" applyAlignment="1" applyProtection="1">
      <alignment vertical="center"/>
      <protection locked="0"/>
    </xf>
    <xf numFmtId="0" fontId="7" fillId="3" borderId="10" xfId="0" applyFont="1" applyFill="1" applyBorder="1" applyAlignment="1" applyProtection="1">
      <alignment vertical="center"/>
      <protection locked="0"/>
    </xf>
    <xf numFmtId="0" fontId="7" fillId="2" borderId="9" xfId="0" applyFont="1" applyFill="1" applyBorder="1" applyAlignment="1">
      <alignment vertical="center"/>
    </xf>
    <xf numFmtId="0" fontId="7" fillId="2" borderId="10" xfId="0" applyFont="1" applyFill="1" applyBorder="1" applyAlignment="1">
      <alignment vertical="center"/>
    </xf>
    <xf numFmtId="0" fontId="5" fillId="2" borderId="8"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2" borderId="15" xfId="0" applyFont="1" applyFill="1" applyBorder="1" applyAlignment="1">
      <alignment horizontal="center" vertical="center" textRotation="255"/>
    </xf>
    <xf numFmtId="177" fontId="5" fillId="2" borderId="33" xfId="0" applyNumberFormat="1" applyFont="1" applyFill="1" applyBorder="1" applyAlignment="1" applyProtection="1">
      <alignment vertical="center"/>
    </xf>
    <xf numFmtId="0" fontId="7" fillId="2" borderId="9" xfId="0" applyFont="1" applyFill="1" applyBorder="1" applyAlignment="1">
      <alignment vertical="center" shrinkToFit="1"/>
    </xf>
    <xf numFmtId="0" fontId="7" fillId="2" borderId="10" xfId="0" applyFont="1" applyFill="1" applyBorder="1" applyAlignment="1">
      <alignment vertical="center" shrinkToFit="1"/>
    </xf>
    <xf numFmtId="0" fontId="7" fillId="3" borderId="9" xfId="0" applyFont="1" applyFill="1" applyBorder="1" applyAlignment="1" applyProtection="1">
      <alignment vertical="center" shrinkToFit="1"/>
      <protection locked="0"/>
    </xf>
    <xf numFmtId="0" fontId="7" fillId="3" borderId="10" xfId="0" applyFont="1" applyFill="1" applyBorder="1" applyAlignment="1" applyProtection="1">
      <alignment vertical="center" shrinkToFit="1"/>
      <protection locked="0"/>
    </xf>
    <xf numFmtId="0" fontId="5" fillId="2" borderId="8" xfId="0" applyFont="1" applyFill="1" applyBorder="1" applyAlignment="1">
      <alignment vertical="center" wrapText="1"/>
    </xf>
    <xf numFmtId="0" fontId="5" fillId="2" borderId="34" xfId="0" applyFont="1" applyFill="1" applyBorder="1" applyAlignment="1" applyProtection="1">
      <alignment vertical="center" shrinkToFit="1"/>
      <protection locked="0"/>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31" xfId="0" applyFont="1" applyFill="1" applyBorder="1" applyAlignment="1" applyProtection="1">
      <alignment vertical="center"/>
    </xf>
    <xf numFmtId="179" fontId="5" fillId="2" borderId="26" xfId="0" applyNumberFormat="1" applyFont="1" applyFill="1" applyBorder="1" applyAlignment="1" applyProtection="1">
      <alignment horizontal="center" vertical="center"/>
    </xf>
    <xf numFmtId="180" fontId="5" fillId="2" borderId="26" xfId="0" applyNumberFormat="1" applyFont="1" applyFill="1" applyBorder="1" applyAlignment="1" applyProtection="1">
      <alignment horizontal="center" vertical="center"/>
    </xf>
    <xf numFmtId="0" fontId="5" fillId="2" borderId="45" xfId="0" applyFont="1" applyFill="1" applyBorder="1" applyAlignment="1" applyProtection="1">
      <alignment vertical="center" shrinkToFit="1"/>
    </xf>
    <xf numFmtId="179" fontId="5" fillId="3" borderId="26" xfId="0" applyNumberFormat="1" applyFont="1" applyFill="1" applyBorder="1" applyAlignment="1" applyProtection="1">
      <alignment horizontal="center" vertical="center"/>
      <protection locked="0"/>
    </xf>
    <xf numFmtId="180" fontId="5" fillId="3" borderId="26" xfId="0" applyNumberFormat="1" applyFont="1" applyFill="1" applyBorder="1" applyAlignment="1" applyProtection="1">
      <alignment horizontal="center" vertical="center"/>
      <protection locked="0"/>
    </xf>
    <xf numFmtId="0" fontId="5" fillId="3" borderId="45" xfId="0" applyFont="1" applyFill="1" applyBorder="1" applyAlignment="1" applyProtection="1">
      <alignment vertical="center" shrinkToFit="1"/>
      <protection locked="0"/>
    </xf>
    <xf numFmtId="49" fontId="5" fillId="3" borderId="42" xfId="0" applyNumberFormat="1" applyFont="1" applyFill="1" applyBorder="1" applyAlignment="1" applyProtection="1">
      <alignment horizontal="center" vertical="center"/>
      <protection locked="0"/>
    </xf>
    <xf numFmtId="49" fontId="5" fillId="3" borderId="40" xfId="0" applyNumberFormat="1" applyFont="1" applyFill="1" applyBorder="1" applyAlignment="1" applyProtection="1">
      <alignment horizontal="center" vertical="center"/>
      <protection locked="0"/>
    </xf>
    <xf numFmtId="49" fontId="5" fillId="3" borderId="40" xfId="0" applyNumberFormat="1" applyFont="1" applyFill="1" applyBorder="1" applyAlignment="1" applyProtection="1">
      <alignment horizontal="center" vertical="center" wrapText="1"/>
      <protection locked="0"/>
    </xf>
    <xf numFmtId="49" fontId="5" fillId="3" borderId="43" xfId="0" applyNumberFormat="1" applyFont="1" applyFill="1" applyBorder="1" applyAlignment="1" applyProtection="1">
      <alignment horizontal="center" vertical="center" wrapText="1"/>
      <protection locked="0"/>
    </xf>
    <xf numFmtId="176" fontId="5" fillId="2" borderId="0" xfId="0" applyNumberFormat="1" applyFont="1" applyFill="1" applyBorder="1" applyAlignment="1" applyProtection="1">
      <alignment horizontal="right" vertical="center" shrinkToFit="1"/>
    </xf>
    <xf numFmtId="0" fontId="5" fillId="2" borderId="94" xfId="0" applyFont="1" applyFill="1" applyBorder="1" applyAlignment="1">
      <alignment horizontal="center" vertical="center"/>
    </xf>
    <xf numFmtId="0" fontId="5" fillId="2" borderId="95" xfId="0" applyFont="1" applyFill="1" applyBorder="1" applyAlignment="1">
      <alignment horizontal="center" vertical="center"/>
    </xf>
    <xf numFmtId="182" fontId="7" fillId="3" borderId="110" xfId="0" applyNumberFormat="1" applyFont="1" applyFill="1" applyBorder="1" applyAlignment="1" applyProtection="1">
      <alignment vertical="center" shrinkToFit="1"/>
      <protection locked="0"/>
    </xf>
    <xf numFmtId="0" fontId="2" fillId="2" borderId="6"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0" fontId="2" fillId="2" borderId="9" xfId="0" applyFont="1" applyFill="1" applyBorder="1" applyAlignment="1" applyProtection="1">
      <alignment horizontal="center" vertical="center" shrinkToFit="1"/>
    </xf>
    <xf numFmtId="0" fontId="2" fillId="2" borderId="10" xfId="0" applyFont="1" applyFill="1" applyBorder="1" applyAlignment="1" applyProtection="1">
      <alignment horizontal="center" vertical="center" shrinkToFi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5" fillId="3" borderId="111" xfId="0" applyFont="1" applyFill="1" applyBorder="1" applyAlignment="1" applyProtection="1">
      <alignment vertical="center" wrapText="1"/>
      <protection locked="0"/>
    </xf>
    <xf numFmtId="0" fontId="11" fillId="2" borderId="0" xfId="0" applyFont="1" applyFill="1" applyAlignment="1">
      <alignment horizontal="center" vertical="center" shrinkToFit="1"/>
    </xf>
    <xf numFmtId="0" fontId="5" fillId="2" borderId="0" xfId="0" applyFont="1" applyFill="1" applyAlignment="1" applyProtection="1">
      <alignment vertical="center" shrinkToFit="1"/>
    </xf>
    <xf numFmtId="0" fontId="10" fillId="2" borderId="0" xfId="0" applyFont="1" applyFill="1" applyAlignment="1">
      <alignment horizontal="center" vertical="center"/>
    </xf>
    <xf numFmtId="0" fontId="16" fillId="3" borderId="86" xfId="0" applyFont="1" applyFill="1" applyBorder="1" applyAlignment="1" applyProtection="1">
      <alignment horizontal="center" vertical="center" wrapText="1"/>
      <protection locked="0"/>
    </xf>
    <xf numFmtId="0" fontId="16" fillId="3" borderId="87" xfId="0" applyFont="1" applyFill="1" applyBorder="1" applyAlignment="1" applyProtection="1">
      <alignment horizontal="center" vertical="center" wrapText="1"/>
      <protection locked="0"/>
    </xf>
    <xf numFmtId="0" fontId="16" fillId="3" borderId="88" xfId="0" applyFont="1" applyFill="1" applyBorder="1" applyAlignment="1" applyProtection="1">
      <alignment horizontal="center" vertical="center" wrapText="1"/>
      <protection locked="0"/>
    </xf>
    <xf numFmtId="0" fontId="16" fillId="3" borderId="89"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87" xfId="0" applyFont="1" applyFill="1" applyBorder="1" applyAlignment="1" applyProtection="1">
      <alignment horizontal="center" vertical="center"/>
      <protection locked="0"/>
    </xf>
    <xf numFmtId="0" fontId="16" fillId="3" borderId="88" xfId="0" applyFont="1" applyFill="1" applyBorder="1" applyAlignment="1" applyProtection="1">
      <alignment horizontal="center" vertical="center"/>
      <protection locked="0"/>
    </xf>
    <xf numFmtId="0" fontId="16" fillId="3" borderId="89"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3" borderId="5"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12" xfId="0" applyFont="1" applyFill="1" applyBorder="1" applyAlignment="1">
      <alignment horizontal="right" vertical="center"/>
    </xf>
    <xf numFmtId="0" fontId="5" fillId="3" borderId="6" xfId="0" applyFont="1" applyFill="1" applyBorder="1" applyAlignment="1">
      <alignment horizontal="distributed" vertical="center"/>
    </xf>
    <xf numFmtId="0" fontId="5" fillId="3" borderId="30" xfId="0" applyFont="1" applyFill="1" applyBorder="1" applyAlignment="1" applyProtection="1">
      <alignment vertical="center" shrinkToFit="1"/>
    </xf>
    <xf numFmtId="0" fontId="5" fillId="3" borderId="31" xfId="0" applyFont="1" applyFill="1" applyBorder="1" applyAlignment="1" applyProtection="1">
      <alignment vertical="center" shrinkToFit="1"/>
    </xf>
    <xf numFmtId="0" fontId="5" fillId="3" borderId="32" xfId="0" applyFont="1" applyFill="1" applyBorder="1" applyAlignment="1" applyProtection="1">
      <alignment vertical="center" shrinkToFit="1"/>
    </xf>
    <xf numFmtId="0" fontId="5" fillId="3" borderId="12" xfId="0" applyFont="1" applyFill="1" applyBorder="1" applyAlignment="1">
      <alignment horizontal="distributed" vertical="center"/>
    </xf>
    <xf numFmtId="0" fontId="5" fillId="3" borderId="42" xfId="0" applyFont="1" applyFill="1" applyBorder="1" applyAlignment="1" applyProtection="1">
      <alignment vertical="center"/>
    </xf>
    <xf numFmtId="0" fontId="5" fillId="3" borderId="40" xfId="0" applyFont="1" applyFill="1" applyBorder="1" applyAlignment="1" applyProtection="1">
      <alignment vertical="center"/>
    </xf>
    <xf numFmtId="0" fontId="5" fillId="3" borderId="43" xfId="0" applyFont="1" applyFill="1" applyBorder="1" applyAlignment="1" applyProtection="1">
      <alignment vertical="center"/>
    </xf>
    <xf numFmtId="0" fontId="7" fillId="2" borderId="72" xfId="0" applyFont="1" applyFill="1" applyBorder="1" applyAlignment="1" applyProtection="1">
      <alignment vertical="center"/>
    </xf>
    <xf numFmtId="0" fontId="7" fillId="2" borderId="73" xfId="0" applyFont="1" applyFill="1" applyBorder="1" applyAlignment="1" applyProtection="1">
      <alignment vertical="center"/>
    </xf>
    <xf numFmtId="0" fontId="7" fillId="2" borderId="55" xfId="0" applyFont="1" applyFill="1" applyBorder="1" applyAlignment="1" applyProtection="1">
      <alignment vertical="center"/>
    </xf>
    <xf numFmtId="0" fontId="7" fillId="2" borderId="59" xfId="0" applyFont="1" applyFill="1" applyBorder="1" applyAlignment="1" applyProtection="1">
      <alignment vertical="center"/>
    </xf>
    <xf numFmtId="0" fontId="5" fillId="2" borderId="51" xfId="0" applyFont="1" applyFill="1" applyBorder="1" applyAlignment="1" applyProtection="1">
      <alignment horizontal="left" vertical="center"/>
    </xf>
    <xf numFmtId="0" fontId="5" fillId="2" borderId="52" xfId="0" applyFont="1" applyFill="1" applyBorder="1" applyAlignment="1" applyProtection="1">
      <alignment horizontal="left" vertical="center"/>
    </xf>
    <xf numFmtId="0" fontId="5" fillId="2" borderId="70" xfId="0" applyFont="1" applyFill="1" applyBorder="1" applyAlignment="1" applyProtection="1">
      <alignment horizontal="left" vertical="center"/>
    </xf>
    <xf numFmtId="0" fontId="5" fillId="2" borderId="71" xfId="0" applyFont="1" applyFill="1" applyBorder="1" applyAlignment="1" applyProtection="1">
      <alignment horizontal="left" vertical="center"/>
    </xf>
    <xf numFmtId="0" fontId="5" fillId="2" borderId="57" xfId="0" applyFont="1" applyFill="1" applyBorder="1" applyAlignment="1" applyProtection="1">
      <alignment vertical="center"/>
    </xf>
    <xf numFmtId="0" fontId="5" fillId="2" borderId="58" xfId="0" applyFont="1" applyFill="1" applyBorder="1" applyAlignment="1" applyProtection="1">
      <alignment vertical="center"/>
    </xf>
    <xf numFmtId="177" fontId="5" fillId="3" borderId="67" xfId="0" applyNumberFormat="1" applyFont="1" applyFill="1" applyBorder="1" applyAlignment="1" applyProtection="1">
      <alignment vertical="center"/>
      <protection locked="0"/>
    </xf>
    <xf numFmtId="177" fontId="5" fillId="3" borderId="49" xfId="0" applyNumberFormat="1" applyFont="1" applyFill="1" applyBorder="1" applyAlignment="1" applyProtection="1">
      <alignment vertical="center"/>
      <protection locked="0"/>
    </xf>
    <xf numFmtId="177" fontId="5" fillId="2" borderId="72" xfId="0" applyNumberFormat="1" applyFont="1" applyFill="1" applyBorder="1" applyAlignment="1" applyProtection="1">
      <alignment vertical="center"/>
    </xf>
    <xf numFmtId="177" fontId="5" fillId="2" borderId="55" xfId="0" applyNumberFormat="1" applyFont="1" applyFill="1" applyBorder="1" applyAlignment="1" applyProtection="1">
      <alignment vertical="center"/>
    </xf>
    <xf numFmtId="177" fontId="5" fillId="2" borderId="49" xfId="0" applyNumberFormat="1" applyFont="1" applyFill="1" applyBorder="1" applyAlignment="1" applyProtection="1">
      <alignment vertical="center"/>
    </xf>
    <xf numFmtId="177" fontId="5" fillId="2" borderId="9" xfId="0" applyNumberFormat="1" applyFont="1" applyFill="1" applyBorder="1" applyAlignment="1" applyProtection="1">
      <alignment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34" xfId="0" applyFont="1" applyFill="1" applyBorder="1" applyAlignment="1" applyProtection="1">
      <alignment horizontal="left" vertical="center"/>
    </xf>
    <xf numFmtId="0" fontId="5" fillId="2" borderId="39" xfId="0" applyFont="1" applyFill="1" applyBorder="1" applyAlignment="1" applyProtection="1">
      <alignment horizontal="left" vertical="center"/>
    </xf>
    <xf numFmtId="0" fontId="5" fillId="2" borderId="65" xfId="0" applyFont="1" applyFill="1" applyBorder="1" applyAlignment="1" applyProtection="1">
      <alignment horizontal="left" vertical="center"/>
    </xf>
    <xf numFmtId="0" fontId="5" fillId="2" borderId="66" xfId="0" applyFont="1" applyFill="1" applyBorder="1" applyAlignment="1" applyProtection="1">
      <alignment horizontal="left" vertical="center"/>
    </xf>
    <xf numFmtId="0" fontId="7" fillId="3" borderId="49" xfId="0" applyFont="1" applyFill="1" applyBorder="1" applyAlignment="1" applyProtection="1">
      <alignment vertical="center"/>
      <protection locked="0"/>
    </xf>
    <xf numFmtId="0" fontId="7" fillId="3" borderId="53" xfId="0" applyFont="1" applyFill="1" applyBorder="1" applyAlignment="1" applyProtection="1">
      <alignment vertical="center"/>
      <protection locked="0"/>
    </xf>
    <xf numFmtId="0" fontId="7" fillId="3" borderId="67" xfId="0" applyFont="1" applyFill="1" applyBorder="1" applyAlignment="1" applyProtection="1">
      <alignment vertical="center"/>
      <protection locked="0"/>
    </xf>
    <xf numFmtId="0" fontId="7" fillId="3" borderId="68" xfId="0" applyFont="1" applyFill="1" applyBorder="1" applyAlignment="1" applyProtection="1">
      <alignment vertical="center"/>
      <protection locked="0"/>
    </xf>
    <xf numFmtId="0" fontId="5" fillId="2" borderId="7" xfId="0" applyFont="1" applyFill="1" applyBorder="1" applyAlignment="1" applyProtection="1">
      <alignment horizontal="center" vertical="center"/>
    </xf>
    <xf numFmtId="178" fontId="5" fillId="3" borderId="0" xfId="0" applyNumberFormat="1" applyFont="1" applyFill="1" applyAlignment="1" applyProtection="1">
      <alignment horizontal="center" vertical="center" shrinkToFit="1"/>
      <protection locked="0"/>
    </xf>
    <xf numFmtId="177" fontId="5" fillId="3" borderId="9" xfId="0" applyNumberFormat="1" applyFont="1" applyFill="1" applyBorder="1" applyAlignment="1" applyProtection="1">
      <alignment vertical="center"/>
      <protection locked="0"/>
    </xf>
    <xf numFmtId="177" fontId="5" fillId="2" borderId="75" xfId="0" applyNumberFormat="1" applyFont="1" applyFill="1" applyBorder="1" applyAlignment="1" applyProtection="1">
      <alignment horizontal="center" vertical="center"/>
    </xf>
    <xf numFmtId="177" fontId="5" fillId="2" borderId="76" xfId="0" applyNumberFormat="1" applyFont="1" applyFill="1" applyBorder="1" applyAlignment="1" applyProtection="1">
      <alignment horizontal="center" vertical="center"/>
    </xf>
    <xf numFmtId="177" fontId="5" fillId="2" borderId="77" xfId="0" applyNumberFormat="1" applyFont="1" applyFill="1" applyBorder="1" applyAlignment="1" applyProtection="1">
      <alignment horizontal="center" vertical="center"/>
    </xf>
    <xf numFmtId="177" fontId="5" fillId="2" borderId="78" xfId="0" applyNumberFormat="1" applyFont="1" applyFill="1" applyBorder="1" applyAlignment="1" applyProtection="1">
      <alignment horizontal="center" vertical="center"/>
    </xf>
    <xf numFmtId="177" fontId="5" fillId="2" borderId="79" xfId="0" applyNumberFormat="1" applyFont="1" applyFill="1" applyBorder="1" applyAlignment="1" applyProtection="1">
      <alignment horizontal="center" vertical="center"/>
    </xf>
    <xf numFmtId="177" fontId="5" fillId="2" borderId="80" xfId="0" applyNumberFormat="1" applyFont="1" applyFill="1" applyBorder="1" applyAlignment="1" applyProtection="1">
      <alignment horizontal="center" vertical="center"/>
    </xf>
    <xf numFmtId="0" fontId="5" fillId="2" borderId="0" xfId="0" applyFont="1" applyFill="1" applyAlignment="1" applyProtection="1">
      <alignment horizontal="right" vertical="center"/>
    </xf>
    <xf numFmtId="179" fontId="5" fillId="2" borderId="0" xfId="0" applyNumberFormat="1" applyFont="1" applyFill="1" applyAlignment="1" applyProtection="1">
      <alignment horizontal="center" vertical="center"/>
    </xf>
    <xf numFmtId="180" fontId="5" fillId="2" borderId="0" xfId="0" applyNumberFormat="1" applyFont="1" applyFill="1" applyAlignment="1" applyProtection="1">
      <alignment horizontal="center" vertical="center"/>
    </xf>
    <xf numFmtId="0" fontId="2" fillId="2" borderId="42" xfId="0" applyFont="1" applyFill="1" applyBorder="1" applyAlignment="1" applyProtection="1">
      <alignment vertical="center"/>
    </xf>
    <xf numFmtId="0" fontId="2" fillId="2" borderId="40" xfId="0" applyFont="1" applyFill="1" applyBorder="1" applyAlignment="1" applyProtection="1">
      <alignment vertical="center"/>
    </xf>
    <xf numFmtId="0" fontId="2" fillId="2" borderId="43"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2" fillId="2" borderId="32" xfId="0" applyFont="1" applyFill="1" applyBorder="1" applyAlignment="1" applyProtection="1">
      <alignment vertical="center"/>
    </xf>
    <xf numFmtId="0" fontId="6" fillId="2" borderId="0" xfId="0" applyFont="1" applyFill="1" applyAlignment="1">
      <alignment vertical="center" shrinkToFit="1"/>
    </xf>
    <xf numFmtId="0" fontId="5" fillId="2" borderId="136" xfId="0" applyFont="1" applyFill="1" applyBorder="1" applyAlignment="1">
      <alignment horizontal="left" vertical="center"/>
    </xf>
    <xf numFmtId="0" fontId="5" fillId="2" borderId="26" xfId="0" applyFont="1" applyFill="1" applyBorder="1" applyAlignment="1">
      <alignment horizontal="left" vertical="center"/>
    </xf>
    <xf numFmtId="0" fontId="5" fillId="2" borderId="41" xfId="0" applyFont="1" applyFill="1" applyBorder="1" applyAlignment="1">
      <alignment horizontal="left" vertical="center"/>
    </xf>
    <xf numFmtId="0" fontId="5" fillId="2" borderId="140" xfId="0" applyFont="1" applyFill="1" applyBorder="1" applyAlignment="1">
      <alignment horizontal="left" vertical="center"/>
    </xf>
    <xf numFmtId="0" fontId="5" fillId="2" borderId="45" xfId="0" applyFont="1" applyFill="1" applyBorder="1" applyAlignment="1">
      <alignment horizontal="left" vertical="center"/>
    </xf>
    <xf numFmtId="0" fontId="5" fillId="2" borderId="47" xfId="0" applyFont="1" applyFill="1" applyBorder="1" applyAlignment="1">
      <alignment horizontal="left" vertical="center"/>
    </xf>
    <xf numFmtId="0" fontId="5" fillId="2" borderId="114" xfId="0" applyFont="1" applyFill="1" applyBorder="1" applyAlignment="1">
      <alignment horizontal="center" vertical="center" shrinkToFit="1"/>
    </xf>
    <xf numFmtId="0" fontId="5" fillId="2" borderId="115" xfId="0" applyFont="1" applyFill="1" applyBorder="1" applyAlignment="1">
      <alignment horizontal="center" vertical="center" shrinkToFit="1"/>
    </xf>
    <xf numFmtId="0" fontId="5" fillId="2" borderId="117" xfId="0" applyFont="1" applyFill="1" applyBorder="1" applyAlignment="1">
      <alignment horizontal="center" vertical="center" shrinkToFit="1"/>
    </xf>
    <xf numFmtId="0" fontId="5" fillId="0" borderId="0" xfId="0" applyFont="1" applyAlignment="1">
      <alignment horizontal="center" vertical="center"/>
    </xf>
    <xf numFmtId="180" fontId="5" fillId="0" borderId="82" xfId="0" applyNumberFormat="1" applyFont="1" applyBorder="1" applyAlignment="1" applyProtection="1">
      <alignment horizontal="center" vertical="center"/>
      <protection locked="0"/>
    </xf>
    <xf numFmtId="180" fontId="5" fillId="0" borderId="83" xfId="0" applyNumberFormat="1" applyFont="1" applyBorder="1" applyAlignment="1" applyProtection="1">
      <alignment horizontal="center" vertical="center"/>
      <protection locked="0"/>
    </xf>
    <xf numFmtId="0" fontId="2" fillId="2" borderId="97" xfId="0" applyFont="1" applyFill="1" applyBorder="1" applyAlignment="1">
      <alignment horizontal="center" vertical="center"/>
    </xf>
    <xf numFmtId="0" fontId="2" fillId="2" borderId="98" xfId="0" applyFont="1" applyFill="1" applyBorder="1" applyAlignment="1">
      <alignment horizontal="center" vertical="center"/>
    </xf>
    <xf numFmtId="176" fontId="17" fillId="0" borderId="0" xfId="0" applyNumberFormat="1" applyFont="1" applyAlignment="1">
      <alignment horizontal="center" vertical="center"/>
    </xf>
    <xf numFmtId="0" fontId="5" fillId="2" borderId="31" xfId="0" applyFont="1" applyFill="1" applyBorder="1" applyAlignment="1" applyProtection="1">
      <alignment vertical="center" shrinkToFit="1"/>
    </xf>
    <xf numFmtId="0" fontId="5" fillId="2" borderId="34" xfId="0" applyFont="1" applyFill="1" applyBorder="1" applyAlignment="1" applyProtection="1">
      <alignment vertical="center"/>
    </xf>
    <xf numFmtId="0" fontId="5" fillId="2" borderId="9" xfId="0" applyFont="1" applyFill="1" applyBorder="1" applyAlignment="1">
      <alignment horizontal="center" vertical="center" wrapText="1"/>
    </xf>
    <xf numFmtId="0" fontId="5" fillId="0" borderId="34" xfId="0" applyFont="1" applyFill="1" applyBorder="1" applyAlignment="1" applyProtection="1">
      <alignment horizontal="right" vertical="center" shrinkToFit="1"/>
      <protection locked="0"/>
    </xf>
    <xf numFmtId="183" fontId="14" fillId="0" borderId="85" xfId="0" applyNumberFormat="1" applyFont="1" applyFill="1" applyBorder="1" applyAlignment="1" applyProtection="1">
      <alignment horizontal="center" vertical="center"/>
      <protection locked="0"/>
    </xf>
    <xf numFmtId="183" fontId="14" fillId="0" borderId="93" xfId="0" applyNumberFormat="1" applyFont="1" applyFill="1" applyBorder="1" applyAlignment="1" applyProtection="1">
      <alignment horizontal="center" vertical="center"/>
      <protection locked="0"/>
    </xf>
    <xf numFmtId="183" fontId="14" fillId="2" borderId="91" xfId="0" applyNumberFormat="1" applyFont="1" applyFill="1" applyBorder="1" applyAlignment="1" applyProtection="1">
      <alignment horizontal="center" vertical="center"/>
    </xf>
    <xf numFmtId="183" fontId="14" fillId="2" borderId="91" xfId="0" applyNumberFormat="1" applyFont="1" applyFill="1" applyBorder="1" applyAlignment="1">
      <alignment horizontal="center" vertical="center"/>
    </xf>
    <xf numFmtId="183" fontId="14" fillId="2" borderId="90" xfId="0" applyNumberFormat="1" applyFont="1" applyFill="1" applyBorder="1" applyAlignment="1" applyProtection="1">
      <alignment horizontal="center" vertical="center"/>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5" fillId="3" borderId="34" xfId="0" applyFont="1" applyFill="1" applyBorder="1" applyAlignment="1" applyProtection="1">
      <alignment horizontal="left" vertical="center"/>
      <protection locked="0"/>
    </xf>
    <xf numFmtId="0" fontId="5" fillId="3" borderId="35" xfId="0" applyFont="1" applyFill="1" applyBorder="1" applyAlignment="1" applyProtection="1">
      <alignment horizontal="left" vertical="center"/>
      <protection locked="0"/>
    </xf>
    <xf numFmtId="0" fontId="5" fillId="2" borderId="136"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37" xfId="0" applyFont="1" applyFill="1" applyBorder="1" applyAlignment="1">
      <alignment horizontal="center" vertical="center"/>
    </xf>
    <xf numFmtId="183" fontId="14" fillId="2" borderId="91" xfId="0" quotePrefix="1" applyNumberFormat="1" applyFont="1" applyFill="1" applyBorder="1" applyAlignment="1">
      <alignment horizontal="center" vertical="center"/>
    </xf>
    <xf numFmtId="183" fontId="14" fillId="2" borderId="92" xfId="0" applyNumberFormat="1" applyFont="1" applyFill="1" applyBorder="1" applyAlignment="1">
      <alignment horizontal="center" vertical="center"/>
    </xf>
    <xf numFmtId="183" fontId="14" fillId="0" borderId="84" xfId="0" applyNumberFormat="1" applyFont="1" applyFill="1" applyBorder="1" applyAlignment="1" applyProtection="1">
      <alignment horizontal="center" vertical="center"/>
      <protection locked="0"/>
    </xf>
    <xf numFmtId="182" fontId="15" fillId="0" borderId="9" xfId="0" applyNumberFormat="1" applyFont="1" applyFill="1" applyBorder="1" applyAlignment="1" applyProtection="1">
      <alignment horizontal="left" vertical="center" shrinkToFit="1"/>
      <protection locked="0"/>
    </xf>
    <xf numFmtId="182" fontId="15" fillId="0" borderId="10" xfId="0" applyNumberFormat="1" applyFont="1" applyFill="1" applyBorder="1" applyAlignment="1" applyProtection="1">
      <alignment horizontal="left" vertical="center" shrinkToFit="1"/>
      <protection locked="0"/>
    </xf>
    <xf numFmtId="0" fontId="19" fillId="3" borderId="42" xfId="2" applyFont="1" applyFill="1" applyBorder="1" applyAlignment="1" applyProtection="1">
      <alignment vertical="center"/>
      <protection locked="0"/>
    </xf>
    <xf numFmtId="0" fontId="19" fillId="3" borderId="40" xfId="2" applyFont="1" applyFill="1" applyBorder="1" applyAlignment="1" applyProtection="1">
      <alignment vertical="center"/>
      <protection locked="0"/>
    </xf>
    <xf numFmtId="0" fontId="19" fillId="3" borderId="43" xfId="2" applyFont="1" applyFill="1" applyBorder="1" applyAlignment="1" applyProtection="1">
      <alignment vertical="center"/>
      <protection locked="0"/>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42" xfId="0" applyFont="1" applyFill="1" applyBorder="1" applyAlignment="1">
      <alignment vertical="center" wrapText="1"/>
    </xf>
    <xf numFmtId="0" fontId="5" fillId="2" borderId="43" xfId="0" applyFont="1" applyFill="1" applyBorder="1" applyAlignment="1">
      <alignment vertical="center"/>
    </xf>
    <xf numFmtId="0" fontId="5" fillId="3" borderId="34" xfId="0" applyFont="1" applyFill="1" applyBorder="1" applyAlignment="1" applyProtection="1">
      <alignment vertical="center" wrapText="1"/>
      <protection locked="0"/>
    </xf>
    <xf numFmtId="0" fontId="5" fillId="3" borderId="40" xfId="0" applyFont="1" applyFill="1" applyBorder="1" applyAlignment="1" applyProtection="1">
      <alignment vertical="center" wrapText="1"/>
      <protection locked="0"/>
    </xf>
    <xf numFmtId="0" fontId="5" fillId="2" borderId="11" xfId="0" applyFont="1" applyFill="1" applyBorder="1" applyAlignment="1">
      <alignment vertical="center" wrapText="1"/>
    </xf>
    <xf numFmtId="176" fontId="5" fillId="2" borderId="34" xfId="0" applyNumberFormat="1" applyFont="1" applyFill="1" applyBorder="1" applyAlignment="1" applyProtection="1">
      <alignment horizontal="center" vertical="center"/>
    </xf>
    <xf numFmtId="0" fontId="5" fillId="3" borderId="34" xfId="0" applyFont="1" applyFill="1" applyBorder="1" applyAlignment="1" applyProtection="1">
      <alignment vertical="center"/>
      <protection locked="0"/>
    </xf>
    <xf numFmtId="0" fontId="5" fillId="3" borderId="40" xfId="0" applyFont="1" applyFill="1" applyBorder="1" applyAlignment="1" applyProtection="1">
      <alignment vertical="center"/>
      <protection locked="0"/>
    </xf>
    <xf numFmtId="0" fontId="5" fillId="3" borderId="0" xfId="0" applyFont="1" applyFill="1" applyAlignment="1" applyProtection="1">
      <alignment horizontal="left" vertical="center" indent="1" shrinkToFit="1"/>
      <protection locked="0"/>
    </xf>
    <xf numFmtId="0" fontId="5" fillId="2" borderId="0" xfId="0" applyFont="1" applyFill="1" applyAlignment="1" applyProtection="1">
      <alignment horizontal="left" vertical="center" indent="1"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DB!$H$6"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DB!$H$14" lockText="1" noThreeD="1"/>
</file>

<file path=xl/ctrlProps/ctrlProp23.xml><?xml version="1.0" encoding="utf-8"?>
<formControlPr xmlns="http://schemas.microsoft.com/office/spreadsheetml/2009/9/main" objectType="CheckBox" fmlaLink="DB!$H$16"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DB!$H$20"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DB!$L$9" lockText="1" noThreeD="1"/>
</file>

<file path=xl/ctrlProps/ctrlProp47.xml><?xml version="1.0" encoding="utf-8"?>
<formControlPr xmlns="http://schemas.microsoft.com/office/spreadsheetml/2009/9/main" objectType="CheckBox" fmlaLink="DB!$L$11"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0</xdr:colOff>
          <xdr:row>5</xdr:row>
          <xdr:rowOff>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6</xdr:row>
          <xdr:rowOff>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8</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0</xdr:colOff>
          <xdr:row>13</xdr:row>
          <xdr:rowOff>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0</xdr:colOff>
          <xdr:row>24</xdr:row>
          <xdr:rowOff>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0</xdr:colOff>
          <xdr:row>26</xdr:row>
          <xdr:rowOff>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0</xdr:colOff>
          <xdr:row>34</xdr:row>
          <xdr:rowOff>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0</xdr:colOff>
          <xdr:row>37</xdr:row>
          <xdr:rowOff>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39</xdr:row>
          <xdr:rowOff>0</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0</xdr:colOff>
          <xdr:row>41</xdr:row>
          <xdr:rowOff>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1</xdr:col>
          <xdr:colOff>0</xdr:colOff>
          <xdr:row>43</xdr:row>
          <xdr:rowOff>0</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1</xdr:col>
          <xdr:colOff>0</xdr:colOff>
          <xdr:row>45</xdr:row>
          <xdr:rowOff>0</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1</xdr:col>
          <xdr:colOff>0</xdr:colOff>
          <xdr:row>48</xdr:row>
          <xdr:rowOff>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0</xdr:colOff>
          <xdr:row>45</xdr:row>
          <xdr:rowOff>190500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18</xdr:col>
          <xdr:colOff>0</xdr:colOff>
          <xdr:row>45</xdr:row>
          <xdr:rowOff>190500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0</xdr:colOff>
          <xdr:row>17</xdr:row>
          <xdr:rowOff>190500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0</xdr:colOff>
          <xdr:row>18</xdr:row>
          <xdr:rowOff>190500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19</xdr:col>
          <xdr:colOff>0</xdr:colOff>
          <xdr:row>17</xdr:row>
          <xdr:rowOff>190500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123825</xdr:colOff>
          <xdr:row>137</xdr:row>
          <xdr:rowOff>0</xdr:rowOff>
        </xdr:from>
        <xdr:to>
          <xdr:col>23</xdr:col>
          <xdr:colOff>123825</xdr:colOff>
          <xdr:row>140</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140</xdr:row>
          <xdr:rowOff>0</xdr:rowOff>
        </xdr:from>
        <xdr:to>
          <xdr:col>23</xdr:col>
          <xdr:colOff>123825</xdr:colOff>
          <xdr:row>143</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118</xdr:row>
          <xdr:rowOff>285750</xdr:rowOff>
        </xdr:from>
        <xdr:to>
          <xdr:col>28</xdr:col>
          <xdr:colOff>0</xdr:colOff>
          <xdr:row>120</xdr:row>
          <xdr:rowOff>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28</xdr:col>
          <xdr:colOff>0</xdr:colOff>
          <xdr:row>25</xdr:row>
          <xdr:rowOff>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0</xdr:colOff>
          <xdr:row>24</xdr:row>
          <xdr:rowOff>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25</xdr:row>
          <xdr:rowOff>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26</xdr:row>
          <xdr:rowOff>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0</xdr:colOff>
          <xdr:row>27</xdr:row>
          <xdr:rowOff>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28</xdr:row>
          <xdr:rowOff>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9</xdr:col>
          <xdr:colOff>0</xdr:colOff>
          <xdr:row>29</xdr:row>
          <xdr:rowOff>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0</xdr:rowOff>
        </xdr:from>
        <xdr:to>
          <xdr:col>17</xdr:col>
          <xdr:colOff>0</xdr:colOff>
          <xdr:row>24</xdr:row>
          <xdr:rowOff>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0</xdr:rowOff>
        </xdr:from>
        <xdr:to>
          <xdr:col>17</xdr:col>
          <xdr:colOff>0</xdr:colOff>
          <xdr:row>25</xdr:row>
          <xdr:rowOff>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0</xdr:rowOff>
        </xdr:from>
        <xdr:to>
          <xdr:col>17</xdr:col>
          <xdr:colOff>0</xdr:colOff>
          <xdr:row>26</xdr:row>
          <xdr:rowOff>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0</xdr:rowOff>
        </xdr:from>
        <xdr:to>
          <xdr:col>17</xdr:col>
          <xdr:colOff>0</xdr:colOff>
          <xdr:row>28</xdr:row>
          <xdr:rowOff>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0</xdr:rowOff>
        </xdr:from>
        <xdr:to>
          <xdr:col>17</xdr:col>
          <xdr:colOff>0</xdr:colOff>
          <xdr:row>29</xdr:row>
          <xdr:rowOff>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23</xdr:row>
          <xdr:rowOff>0</xdr:rowOff>
        </xdr:from>
        <xdr:to>
          <xdr:col>28</xdr:col>
          <xdr:colOff>0</xdr:colOff>
          <xdr:row>24</xdr:row>
          <xdr:rowOff>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0</xdr:colOff>
          <xdr:row>5</xdr:row>
          <xdr:rowOff>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6</xdr:row>
          <xdr:rowOff>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0</xdr:colOff>
          <xdr:row>11</xdr:row>
          <xdr:rowOff>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0</xdr:colOff>
          <xdr:row>13</xdr:row>
          <xdr:rowOff>0</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0</xdr:colOff>
          <xdr:row>15</xdr:row>
          <xdr:rowOff>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0</xdr:colOff>
          <xdr:row>19</xdr:row>
          <xdr:rowOff>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0</xdr:colOff>
          <xdr:row>21</xdr:row>
          <xdr:rowOff>0</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0</xdr:colOff>
          <xdr:row>25</xdr:row>
          <xdr:rowOff>0</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23</xdr:row>
          <xdr:rowOff>0</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238125</xdr:colOff>
          <xdr:row>109</xdr:row>
          <xdr:rowOff>285750</xdr:rowOff>
        </xdr:from>
        <xdr:to>
          <xdr:col>28</xdr:col>
          <xdr:colOff>0</xdr:colOff>
          <xdr:row>111</xdr:row>
          <xdr:rowOff>0</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28</xdr:col>
          <xdr:colOff>0</xdr:colOff>
          <xdr:row>25</xdr:row>
          <xdr:rowOff>0</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12</xdr:col>
          <xdr:colOff>0</xdr:colOff>
          <xdr:row>24</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18</xdr:col>
          <xdr:colOff>0</xdr:colOff>
          <xdr:row>24</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17</xdr:col>
          <xdr:colOff>0</xdr:colOff>
          <xdr:row>14</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21</xdr:col>
          <xdr:colOff>0</xdr:colOff>
          <xdr:row>14</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0</xdr:colOff>
          <xdr:row>5</xdr:row>
          <xdr:rowOff>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6</xdr:row>
          <xdr:rowOff>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8</xdr:row>
          <xdr:rowOff>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0</xdr:colOff>
          <xdr:row>9</xdr:row>
          <xdr:rowOff>0</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2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trlProp" Target="../ctrlProps/ctrlProp3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7.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trlProp" Target="../ctrlProps/ctrlProp4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trlProp" Target="../ctrlProps/ctrlProp4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51.x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19.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1"/>
  <sheetViews>
    <sheetView showGridLines="0" zoomScaleNormal="100" workbookViewId="0">
      <pane ySplit="2" topLeftCell="A3" activePane="bottomLeft" state="frozen"/>
      <selection pane="bottomLeft" activeCell="D3" sqref="D3"/>
    </sheetView>
  </sheetViews>
  <sheetFormatPr defaultRowHeight="18.75" x14ac:dyDescent="0.4"/>
  <cols>
    <col min="1" max="2" width="3.125" style="173" customWidth="1"/>
    <col min="3" max="3" width="10" style="173" customWidth="1"/>
    <col min="4" max="4" width="12.5" style="173" customWidth="1"/>
    <col min="5" max="6" width="3.125" style="173" customWidth="1"/>
    <col min="7" max="7" width="25.75" style="173" bestFit="1" customWidth="1"/>
    <col min="8" max="8" width="12.5" style="173" customWidth="1"/>
    <col min="9" max="10" width="3.125" style="173" customWidth="1"/>
    <col min="11" max="11" width="17.5" style="173" bestFit="1" customWidth="1"/>
    <col min="12" max="12" width="12.5" style="173" customWidth="1"/>
    <col min="13" max="14" width="3.125" style="173" customWidth="1"/>
    <col min="15" max="15" width="17.5" style="173" bestFit="1" customWidth="1"/>
    <col min="16" max="16" width="12.5" style="173" customWidth="1"/>
    <col min="17" max="16384" width="9" style="173"/>
  </cols>
  <sheetData>
    <row r="1" spans="1:16" ht="19.5" thickBot="1" x14ac:dyDescent="0.45"/>
    <row r="2" spans="1:16" x14ac:dyDescent="0.4">
      <c r="B2" s="224" t="s">
        <v>554</v>
      </c>
      <c r="C2" s="225"/>
      <c r="D2" s="226"/>
      <c r="F2" s="189" t="s">
        <v>535</v>
      </c>
      <c r="G2" s="190"/>
      <c r="H2" s="207"/>
      <c r="J2" s="185" t="s">
        <v>536</v>
      </c>
      <c r="K2" s="178"/>
      <c r="L2" s="213"/>
      <c r="N2" s="232" t="s">
        <v>537</v>
      </c>
      <c r="O2" s="201"/>
      <c r="P2" s="206"/>
    </row>
    <row r="3" spans="1:16" x14ac:dyDescent="0.4">
      <c r="B3" s="227"/>
      <c r="C3" s="228" t="s">
        <v>506</v>
      </c>
      <c r="D3" s="256">
        <f ca="1">TODAY()</f>
        <v>45769</v>
      </c>
      <c r="F3" s="191" t="s">
        <v>527</v>
      </c>
      <c r="G3" s="192"/>
      <c r="H3" s="208"/>
      <c r="J3" s="181" t="s">
        <v>532</v>
      </c>
      <c r="K3" s="182"/>
      <c r="L3" s="214"/>
      <c r="N3" s="235" t="s">
        <v>538</v>
      </c>
      <c r="O3" s="233"/>
      <c r="P3" s="234"/>
    </row>
    <row r="4" spans="1:16" x14ac:dyDescent="0.4">
      <c r="B4" s="227"/>
      <c r="C4" s="229" t="s">
        <v>561</v>
      </c>
      <c r="D4" s="257">
        <f ca="1">IF(AND(0&lt;MONTH(D3),MONTH(D3)&lt;4),YEAR(D3)-1,YEAR(D3))</f>
        <v>2025</v>
      </c>
      <c r="F4" s="193"/>
      <c r="G4" s="194" t="s">
        <v>510</v>
      </c>
      <c r="H4" s="209" t="s">
        <v>507</v>
      </c>
      <c r="J4" s="179"/>
      <c r="K4" s="186" t="s">
        <v>553</v>
      </c>
      <c r="L4" s="264" t="str">
        <f>第14号!AB4</f>
        <v>令和  年  月  日</v>
      </c>
      <c r="N4" s="202"/>
      <c r="O4" s="203" t="s">
        <v>553</v>
      </c>
      <c r="P4" s="268" t="str">
        <f>第10号!AB4</f>
        <v>令和  年  月  日</v>
      </c>
    </row>
    <row r="5" spans="1:16" ht="19.5" thickBot="1" x14ac:dyDescent="0.45">
      <c r="B5" s="230"/>
      <c r="C5" s="231" t="s">
        <v>562</v>
      </c>
      <c r="D5" s="258">
        <f ca="1">D4-2018</f>
        <v>7</v>
      </c>
      <c r="F5" s="193"/>
      <c r="G5" s="197" t="s">
        <v>509</v>
      </c>
      <c r="H5" s="211" t="s">
        <v>508</v>
      </c>
      <c r="J5" s="179"/>
      <c r="K5" s="187" t="s">
        <v>561</v>
      </c>
      <c r="L5" s="265" t="str">
        <f>IFERROR(IF(AND(0&lt;MONTH(L4),MONTH(L4)&lt;4),YEAR(L4)-1,YEAR(L4)),"")</f>
        <v/>
      </c>
      <c r="N5" s="202"/>
      <c r="O5" s="204" t="s">
        <v>561</v>
      </c>
      <c r="P5" s="269" t="str">
        <f>IFERROR(IF(AND(0&lt;MONTH(P4),MONTH(P4)&lt;4),YEAR(P4)-1,YEAR(P4)),"")</f>
        <v/>
      </c>
    </row>
    <row r="6" spans="1:16" x14ac:dyDescent="0.4">
      <c r="A6" s="183"/>
      <c r="B6" s="184"/>
      <c r="C6" s="184"/>
      <c r="D6" s="184"/>
      <c r="E6" s="183"/>
      <c r="F6" s="195"/>
      <c r="G6" s="196" t="s">
        <v>557</v>
      </c>
      <c r="H6" s="259" t="b">
        <v>0</v>
      </c>
      <c r="J6" s="179"/>
      <c r="K6" s="187" t="s">
        <v>562</v>
      </c>
      <c r="L6" s="265" t="str">
        <f>IFERROR(L5-2018,"")</f>
        <v/>
      </c>
      <c r="N6" s="202"/>
      <c r="O6" s="204" t="s">
        <v>562</v>
      </c>
      <c r="P6" s="269" t="str">
        <f>IFERROR(P5-2018,"")</f>
        <v/>
      </c>
    </row>
    <row r="7" spans="1:16" x14ac:dyDescent="0.4">
      <c r="B7" s="183"/>
      <c r="C7" s="183"/>
      <c r="D7" s="183"/>
      <c r="F7" s="191" t="s">
        <v>528</v>
      </c>
      <c r="G7" s="192"/>
      <c r="H7" s="208"/>
      <c r="J7" s="179"/>
      <c r="K7" s="187" t="s">
        <v>510</v>
      </c>
      <c r="L7" s="211" t="s">
        <v>520</v>
      </c>
      <c r="N7" s="202"/>
      <c r="O7" s="204" t="s">
        <v>510</v>
      </c>
      <c r="P7" s="211" t="s">
        <v>539</v>
      </c>
    </row>
    <row r="8" spans="1:16" x14ac:dyDescent="0.4">
      <c r="F8" s="193"/>
      <c r="G8" s="194" t="s">
        <v>511</v>
      </c>
      <c r="H8" s="209">
        <v>0.40200000000000002</v>
      </c>
      <c r="J8" s="179"/>
      <c r="K8" s="187" t="s">
        <v>509</v>
      </c>
      <c r="L8" s="211" t="s">
        <v>521</v>
      </c>
      <c r="N8" s="236"/>
      <c r="O8" s="237" t="s">
        <v>509</v>
      </c>
      <c r="P8" s="210" t="s">
        <v>540</v>
      </c>
    </row>
    <row r="9" spans="1:16" x14ac:dyDescent="0.4">
      <c r="F9" s="193"/>
      <c r="G9" s="197" t="s">
        <v>512</v>
      </c>
      <c r="H9" s="211">
        <v>2.31</v>
      </c>
      <c r="J9" s="180"/>
      <c r="K9" s="188" t="s">
        <v>517</v>
      </c>
      <c r="L9" s="263" t="b">
        <v>0</v>
      </c>
      <c r="N9" s="235" t="s">
        <v>541</v>
      </c>
      <c r="O9" s="233"/>
      <c r="P9" s="234"/>
    </row>
    <row r="10" spans="1:16" x14ac:dyDescent="0.4">
      <c r="F10" s="193"/>
      <c r="G10" s="197" t="s">
        <v>513</v>
      </c>
      <c r="H10" s="211">
        <v>2.99</v>
      </c>
      <c r="J10" s="181" t="s">
        <v>533</v>
      </c>
      <c r="K10" s="182"/>
      <c r="L10" s="214"/>
      <c r="N10" s="202"/>
      <c r="O10" s="203" t="s">
        <v>553</v>
      </c>
      <c r="P10" s="268" t="str">
        <f>第11号!AB4</f>
        <v>令和  年  月  日</v>
      </c>
    </row>
    <row r="11" spans="1:16" ht="19.5" thickBot="1" x14ac:dyDescent="0.45">
      <c r="F11" s="193"/>
      <c r="G11" s="197" t="s">
        <v>514</v>
      </c>
      <c r="H11" s="211">
        <v>6.54</v>
      </c>
      <c r="J11" s="242"/>
      <c r="K11" s="243" t="s">
        <v>517</v>
      </c>
      <c r="L11" s="262" t="b">
        <v>0</v>
      </c>
      <c r="N11" s="202"/>
      <c r="O11" s="204" t="s">
        <v>561</v>
      </c>
      <c r="P11" s="269" t="str">
        <f>IFERROR(IF(AND(0&lt;MONTH(P10),MONTH(P10)&lt;4),YEAR(P10)-1,YEAR(P10)),"")</f>
        <v/>
      </c>
    </row>
    <row r="12" spans="1:16" ht="19.5" thickBot="1" x14ac:dyDescent="0.45">
      <c r="F12" s="193"/>
      <c r="G12" s="197" t="s">
        <v>515</v>
      </c>
      <c r="H12" s="211">
        <v>2.5</v>
      </c>
      <c r="N12" s="202"/>
      <c r="O12" s="204" t="s">
        <v>562</v>
      </c>
      <c r="P12" s="269" t="str">
        <f>IFERROR(P11-2018,"")</f>
        <v/>
      </c>
    </row>
    <row r="13" spans="1:16" x14ac:dyDescent="0.4">
      <c r="F13" s="193"/>
      <c r="G13" s="197" t="s">
        <v>516</v>
      </c>
      <c r="H13" s="211">
        <v>2.75</v>
      </c>
      <c r="J13" s="216" t="s">
        <v>534</v>
      </c>
      <c r="K13" s="217"/>
      <c r="L13" s="218"/>
      <c r="N13" s="202"/>
      <c r="O13" s="204" t="s">
        <v>510</v>
      </c>
      <c r="P13" s="211" t="s">
        <v>542</v>
      </c>
    </row>
    <row r="14" spans="1:16" x14ac:dyDescent="0.4">
      <c r="F14" s="195"/>
      <c r="G14" s="196" t="s">
        <v>517</v>
      </c>
      <c r="H14" s="259" t="b">
        <v>0</v>
      </c>
      <c r="J14" s="219"/>
      <c r="K14" s="220" t="s">
        <v>552</v>
      </c>
      <c r="L14" s="266" t="str">
        <f>交付請求書!AB4</f>
        <v>令和  年  月  日</v>
      </c>
      <c r="N14" s="236"/>
      <c r="O14" s="237" t="s">
        <v>509</v>
      </c>
      <c r="P14" s="210" t="s">
        <v>543</v>
      </c>
    </row>
    <row r="15" spans="1:16" x14ac:dyDescent="0.4">
      <c r="F15" s="191" t="s">
        <v>529</v>
      </c>
      <c r="G15" s="192"/>
      <c r="H15" s="208"/>
      <c r="J15" s="219"/>
      <c r="K15" s="221" t="s">
        <v>561</v>
      </c>
      <c r="L15" s="267" t="str">
        <f>IFERROR(IF(AND(0&lt;MONTH(L14),MONTH(L14)&lt;4),YEAR(L14)-1,YEAR(L14)),"")</f>
        <v/>
      </c>
      <c r="N15" s="235" t="s">
        <v>544</v>
      </c>
      <c r="O15" s="233"/>
      <c r="P15" s="234"/>
    </row>
    <row r="16" spans="1:16" x14ac:dyDescent="0.4">
      <c r="F16" s="195"/>
      <c r="G16" s="198" t="s">
        <v>517</v>
      </c>
      <c r="H16" s="260" t="b">
        <v>0</v>
      </c>
      <c r="J16" s="219"/>
      <c r="K16" s="221" t="s">
        <v>562</v>
      </c>
      <c r="L16" s="267" t="str">
        <f>IFERROR(L15-2018,"")</f>
        <v/>
      </c>
      <c r="N16" s="202"/>
      <c r="O16" s="238" t="s">
        <v>553</v>
      </c>
      <c r="P16" s="268" t="str">
        <f>第13号!AB4</f>
        <v>令和  年  月  日</v>
      </c>
    </row>
    <row r="17" spans="6:16" ht="19.5" thickBot="1" x14ac:dyDescent="0.45">
      <c r="F17" s="191" t="s">
        <v>530</v>
      </c>
      <c r="G17" s="192"/>
      <c r="H17" s="208"/>
      <c r="J17" s="222"/>
      <c r="K17" s="223" t="s">
        <v>509</v>
      </c>
      <c r="L17" s="215" t="s">
        <v>526</v>
      </c>
      <c r="N17" s="202"/>
      <c r="O17" s="204" t="s">
        <v>561</v>
      </c>
      <c r="P17" s="269" t="str">
        <f>IFERROR(IF(AND(0&lt;MONTH(P16),MONTH(P16)&lt;4),YEAR(P16)-1,YEAR(P16)),"")</f>
        <v/>
      </c>
    </row>
    <row r="18" spans="6:16" x14ac:dyDescent="0.4">
      <c r="F18" s="195"/>
      <c r="G18" s="198" t="s">
        <v>518</v>
      </c>
      <c r="H18" s="212" t="s">
        <v>519</v>
      </c>
      <c r="N18" s="202"/>
      <c r="O18" s="204" t="s">
        <v>562</v>
      </c>
      <c r="P18" s="269" t="str">
        <f>IFERROR(P17-2018,"")</f>
        <v/>
      </c>
    </row>
    <row r="19" spans="6:16" x14ac:dyDescent="0.4">
      <c r="F19" s="191" t="s">
        <v>531</v>
      </c>
      <c r="G19" s="192"/>
      <c r="H19" s="208"/>
      <c r="N19" s="202"/>
      <c r="O19" s="239" t="s">
        <v>510</v>
      </c>
      <c r="P19" s="211" t="s">
        <v>545</v>
      </c>
    </row>
    <row r="20" spans="6:16" ht="19.5" thickBot="1" x14ac:dyDescent="0.45">
      <c r="F20" s="199"/>
      <c r="G20" s="200" t="s">
        <v>517</v>
      </c>
      <c r="H20" s="261" t="b">
        <v>0</v>
      </c>
      <c r="N20" s="236"/>
      <c r="O20" s="240" t="s">
        <v>509</v>
      </c>
      <c r="P20" s="210" t="s">
        <v>546</v>
      </c>
    </row>
    <row r="21" spans="6:16" x14ac:dyDescent="0.4">
      <c r="N21" s="235" t="s">
        <v>549</v>
      </c>
      <c r="O21" s="233"/>
      <c r="P21" s="234"/>
    </row>
    <row r="22" spans="6:16" x14ac:dyDescent="0.4">
      <c r="N22" s="202"/>
      <c r="O22" s="238" t="s">
        <v>552</v>
      </c>
      <c r="P22" s="268" t="str">
        <f>第19号!AB4</f>
        <v>令和  年  月  日</v>
      </c>
    </row>
    <row r="23" spans="6:16" x14ac:dyDescent="0.4">
      <c r="N23" s="202"/>
      <c r="O23" s="204" t="s">
        <v>561</v>
      </c>
      <c r="P23" s="269" t="str">
        <f>IFERROR(IF(AND(0&lt;MONTH(P22),MONTH(P22)&lt;4),YEAR(P22)-1,YEAR(P22)),"")</f>
        <v/>
      </c>
    </row>
    <row r="24" spans="6:16" x14ac:dyDescent="0.4">
      <c r="N24" s="202"/>
      <c r="O24" s="204" t="s">
        <v>562</v>
      </c>
      <c r="P24" s="269" t="str">
        <f>IFERROR(P23-2018,"")</f>
        <v/>
      </c>
    </row>
    <row r="25" spans="6:16" x14ac:dyDescent="0.4">
      <c r="N25" s="202"/>
      <c r="O25" s="239" t="s">
        <v>510</v>
      </c>
      <c r="P25" s="211" t="s">
        <v>547</v>
      </c>
    </row>
    <row r="26" spans="6:16" x14ac:dyDescent="0.4">
      <c r="N26" s="236"/>
      <c r="O26" s="240" t="s">
        <v>509</v>
      </c>
      <c r="P26" s="210" t="s">
        <v>548</v>
      </c>
    </row>
    <row r="27" spans="6:16" x14ac:dyDescent="0.4">
      <c r="N27" s="235" t="s">
        <v>550</v>
      </c>
      <c r="O27" s="233"/>
      <c r="P27" s="234"/>
    </row>
    <row r="28" spans="6:16" x14ac:dyDescent="0.4">
      <c r="N28" s="202"/>
      <c r="O28" s="238" t="s">
        <v>552</v>
      </c>
      <c r="P28" s="268" t="str">
        <f>第20号!AB4</f>
        <v>令和  年  月  日</v>
      </c>
    </row>
    <row r="29" spans="6:16" x14ac:dyDescent="0.4">
      <c r="N29" s="202"/>
      <c r="O29" s="204" t="s">
        <v>561</v>
      </c>
      <c r="P29" s="269" t="str">
        <f>IFERROR(IF(AND(0&lt;MONTH(P28),MONTH(P28)&lt;4),YEAR(P28)-1,YEAR(P28)),"")</f>
        <v/>
      </c>
    </row>
    <row r="30" spans="6:16" x14ac:dyDescent="0.4">
      <c r="N30" s="202"/>
      <c r="O30" s="204" t="s">
        <v>562</v>
      </c>
      <c r="P30" s="269" t="str">
        <f>IFERROR(P29-2018,"")</f>
        <v/>
      </c>
    </row>
    <row r="31" spans="6:16" ht="19.5" thickBot="1" x14ac:dyDescent="0.45">
      <c r="N31" s="205"/>
      <c r="O31" s="241" t="s">
        <v>509</v>
      </c>
      <c r="P31" s="215" t="s">
        <v>551</v>
      </c>
    </row>
  </sheetData>
  <sheetProtection password="CC6D" sheet="1" objects="1" scenarios="1" selectLockedCell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Z58"/>
  <sheetViews>
    <sheetView tabSelected="1" view="pageBreakPreview" zoomScaleNormal="100" zoomScaleSheetLayoutView="100" workbookViewId="0">
      <selection activeCell="M39" sqref="M39:Z39"/>
    </sheetView>
  </sheetViews>
  <sheetFormatPr defaultColWidth="3.125" defaultRowHeight="18.75" customHeight="1" x14ac:dyDescent="0.4"/>
  <cols>
    <col min="1" max="2" width="3.125" style="38"/>
    <col min="3" max="13" width="3.125" style="1" customWidth="1"/>
    <col min="14" max="16384" width="3.125" style="1"/>
  </cols>
  <sheetData>
    <row r="1" spans="1:26" ht="18.75" customHeight="1" x14ac:dyDescent="0.4">
      <c r="A1" s="49"/>
      <c r="B1" s="49"/>
      <c r="C1" s="49"/>
      <c r="D1" s="49"/>
      <c r="E1" s="49"/>
      <c r="F1" s="49"/>
      <c r="G1" s="49"/>
      <c r="H1" s="49"/>
      <c r="I1" s="49"/>
      <c r="J1" s="49"/>
      <c r="K1" s="49"/>
      <c r="L1" s="49"/>
      <c r="M1" s="49"/>
      <c r="N1" s="49"/>
      <c r="O1" s="49"/>
      <c r="P1" s="49"/>
      <c r="Q1" s="49"/>
      <c r="R1" s="49"/>
      <c r="S1" s="49"/>
      <c r="T1" s="49"/>
      <c r="U1" s="49"/>
      <c r="V1" s="49"/>
      <c r="W1" s="49"/>
      <c r="X1" s="49"/>
      <c r="Y1" s="49"/>
      <c r="Z1" s="49"/>
    </row>
    <row r="2" spans="1:26" ht="18.75" customHeight="1" x14ac:dyDescent="0.4">
      <c r="A2" s="49" t="s">
        <v>70</v>
      </c>
      <c r="B2" s="49"/>
      <c r="C2" s="49"/>
      <c r="D2" s="49"/>
      <c r="E2" s="49"/>
      <c r="F2" s="49"/>
      <c r="G2" s="49"/>
      <c r="H2" s="49"/>
      <c r="I2" s="49"/>
      <c r="J2" s="49"/>
      <c r="K2" s="49"/>
      <c r="L2" s="49"/>
      <c r="M2" s="49"/>
      <c r="N2" s="49"/>
      <c r="O2" s="49"/>
      <c r="P2" s="49"/>
      <c r="Q2" s="49"/>
      <c r="R2" s="49"/>
      <c r="S2" s="49"/>
      <c r="T2" s="49"/>
      <c r="U2" s="49"/>
      <c r="V2" s="49"/>
      <c r="W2" s="49"/>
      <c r="X2" s="49"/>
      <c r="Y2" s="49"/>
      <c r="Z2" s="49"/>
    </row>
    <row r="3" spans="1:26" ht="7.5" customHeight="1" thickBot="1" x14ac:dyDescent="0.45">
      <c r="A3" s="49"/>
      <c r="B3" s="49"/>
      <c r="C3" s="49"/>
      <c r="D3" s="49"/>
      <c r="E3" s="49"/>
      <c r="F3" s="49"/>
      <c r="G3" s="49"/>
      <c r="H3" s="49"/>
      <c r="I3" s="49"/>
      <c r="J3" s="49"/>
      <c r="K3" s="49"/>
      <c r="L3" s="49"/>
      <c r="M3" s="49"/>
      <c r="N3" s="49"/>
      <c r="O3" s="49"/>
      <c r="P3" s="49"/>
      <c r="Q3" s="49"/>
      <c r="R3" s="49"/>
      <c r="S3" s="49"/>
      <c r="T3" s="49"/>
      <c r="U3" s="49"/>
      <c r="V3" s="49"/>
      <c r="W3" s="49"/>
      <c r="X3" s="49"/>
      <c r="Y3" s="49"/>
      <c r="Z3" s="49"/>
    </row>
    <row r="4" spans="1:26" ht="15" customHeight="1" x14ac:dyDescent="0.4">
      <c r="A4" s="21"/>
      <c r="B4" s="20" t="s">
        <v>95</v>
      </c>
      <c r="C4" s="295" t="s">
        <v>94</v>
      </c>
      <c r="D4" s="296"/>
      <c r="E4" s="296"/>
      <c r="F4" s="296"/>
      <c r="G4" s="296"/>
      <c r="H4" s="296"/>
      <c r="I4" s="296"/>
      <c r="J4" s="296"/>
      <c r="K4" s="296"/>
      <c r="L4" s="297"/>
      <c r="M4" s="295" t="s">
        <v>50</v>
      </c>
      <c r="N4" s="296"/>
      <c r="O4" s="296"/>
      <c r="P4" s="296"/>
      <c r="Q4" s="296"/>
      <c r="R4" s="296"/>
      <c r="S4" s="296"/>
      <c r="T4" s="296"/>
      <c r="U4" s="296"/>
      <c r="V4" s="296"/>
      <c r="W4" s="296"/>
      <c r="X4" s="296"/>
      <c r="Y4" s="296"/>
      <c r="Z4" s="298"/>
    </row>
    <row r="5" spans="1:26" ht="15" customHeight="1" x14ac:dyDescent="0.4">
      <c r="A5" s="46"/>
      <c r="B5" s="41" t="s">
        <v>77</v>
      </c>
      <c r="C5" s="289" t="s">
        <v>71</v>
      </c>
      <c r="D5" s="290"/>
      <c r="E5" s="290"/>
      <c r="F5" s="290"/>
      <c r="G5" s="290"/>
      <c r="H5" s="290"/>
      <c r="I5" s="290"/>
      <c r="J5" s="290"/>
      <c r="K5" s="290"/>
      <c r="L5" s="291"/>
      <c r="M5" s="292" t="s">
        <v>74</v>
      </c>
      <c r="N5" s="293"/>
      <c r="O5" s="293"/>
      <c r="P5" s="293"/>
      <c r="Q5" s="293"/>
      <c r="R5" s="293"/>
      <c r="S5" s="293"/>
      <c r="T5" s="293"/>
      <c r="U5" s="293"/>
      <c r="V5" s="293"/>
      <c r="W5" s="293"/>
      <c r="X5" s="293"/>
      <c r="Y5" s="293"/>
      <c r="Z5" s="294"/>
    </row>
    <row r="6" spans="1:26" ht="15" customHeight="1" x14ac:dyDescent="0.4">
      <c r="A6" s="46"/>
      <c r="B6" s="41" t="s">
        <v>78</v>
      </c>
      <c r="C6" s="289" t="s">
        <v>72</v>
      </c>
      <c r="D6" s="290"/>
      <c r="E6" s="290"/>
      <c r="F6" s="290"/>
      <c r="G6" s="290"/>
      <c r="H6" s="290"/>
      <c r="I6" s="290"/>
      <c r="J6" s="290"/>
      <c r="K6" s="290"/>
      <c r="L6" s="291"/>
      <c r="M6" s="292" t="s">
        <v>75</v>
      </c>
      <c r="N6" s="293"/>
      <c r="O6" s="293"/>
      <c r="P6" s="293"/>
      <c r="Q6" s="293"/>
      <c r="R6" s="293"/>
      <c r="S6" s="293"/>
      <c r="T6" s="293"/>
      <c r="U6" s="293"/>
      <c r="V6" s="293"/>
      <c r="W6" s="293"/>
      <c r="X6" s="293"/>
      <c r="Y6" s="293"/>
      <c r="Z6" s="294"/>
    </row>
    <row r="7" spans="1:26" ht="15" customHeight="1" x14ac:dyDescent="0.4">
      <c r="A7" s="46"/>
      <c r="B7" s="41" t="s">
        <v>79</v>
      </c>
      <c r="C7" s="289" t="s">
        <v>61</v>
      </c>
      <c r="D7" s="290"/>
      <c r="E7" s="290"/>
      <c r="F7" s="290"/>
      <c r="G7" s="290"/>
      <c r="H7" s="290"/>
      <c r="I7" s="290"/>
      <c r="J7" s="290"/>
      <c r="K7" s="290"/>
      <c r="L7" s="291"/>
      <c r="M7" s="292" t="s">
        <v>76</v>
      </c>
      <c r="N7" s="293"/>
      <c r="O7" s="293"/>
      <c r="P7" s="293"/>
      <c r="Q7" s="293"/>
      <c r="R7" s="293"/>
      <c r="S7" s="293"/>
      <c r="T7" s="293"/>
      <c r="U7" s="293"/>
      <c r="V7" s="293"/>
      <c r="W7" s="293"/>
      <c r="X7" s="293"/>
      <c r="Y7" s="293"/>
      <c r="Z7" s="294"/>
    </row>
    <row r="8" spans="1:26" ht="15" customHeight="1" x14ac:dyDescent="0.4">
      <c r="A8" s="47"/>
      <c r="B8" s="43" t="s">
        <v>80</v>
      </c>
      <c r="C8" s="278" t="s">
        <v>73</v>
      </c>
      <c r="D8" s="279"/>
      <c r="E8" s="279"/>
      <c r="F8" s="279"/>
      <c r="G8" s="279"/>
      <c r="H8" s="279"/>
      <c r="I8" s="279"/>
      <c r="J8" s="279"/>
      <c r="K8" s="279"/>
      <c r="L8" s="280"/>
      <c r="M8" s="278" t="s">
        <v>156</v>
      </c>
      <c r="N8" s="279"/>
      <c r="O8" s="279"/>
      <c r="P8" s="279"/>
      <c r="Q8" s="279"/>
      <c r="R8" s="279"/>
      <c r="S8" s="279"/>
      <c r="T8" s="279"/>
      <c r="U8" s="279"/>
      <c r="V8" s="279"/>
      <c r="W8" s="279"/>
      <c r="X8" s="279"/>
      <c r="Y8" s="279"/>
      <c r="Z8" s="288"/>
    </row>
    <row r="9" spans="1:26" ht="15" customHeight="1" x14ac:dyDescent="0.4">
      <c r="A9" s="39"/>
      <c r="B9" s="40"/>
      <c r="C9" s="284"/>
      <c r="D9" s="285"/>
      <c r="E9" s="285"/>
      <c r="F9" s="285"/>
      <c r="G9" s="285"/>
      <c r="H9" s="285"/>
      <c r="I9" s="285"/>
      <c r="J9" s="285"/>
      <c r="K9" s="285"/>
      <c r="L9" s="286"/>
      <c r="M9" s="284" t="s">
        <v>157</v>
      </c>
      <c r="N9" s="285"/>
      <c r="O9" s="285"/>
      <c r="P9" s="285"/>
      <c r="Q9" s="285"/>
      <c r="R9" s="285"/>
      <c r="S9" s="285"/>
      <c r="T9" s="285"/>
      <c r="U9" s="285"/>
      <c r="V9" s="285"/>
      <c r="W9" s="285"/>
      <c r="X9" s="285"/>
      <c r="Y9" s="285"/>
      <c r="Z9" s="287"/>
    </row>
    <row r="10" spans="1:26" ht="15" customHeight="1" x14ac:dyDescent="0.4">
      <c r="A10" s="39"/>
      <c r="B10" s="40"/>
      <c r="C10" s="284"/>
      <c r="D10" s="285"/>
      <c r="E10" s="285"/>
      <c r="F10" s="285"/>
      <c r="G10" s="285"/>
      <c r="H10" s="285"/>
      <c r="I10" s="285"/>
      <c r="J10" s="285"/>
      <c r="K10" s="285"/>
      <c r="L10" s="286"/>
      <c r="M10" s="284" t="s">
        <v>158</v>
      </c>
      <c r="N10" s="285"/>
      <c r="O10" s="285"/>
      <c r="P10" s="285"/>
      <c r="Q10" s="285"/>
      <c r="R10" s="285"/>
      <c r="S10" s="285"/>
      <c r="T10" s="285"/>
      <c r="U10" s="285"/>
      <c r="V10" s="285"/>
      <c r="W10" s="285"/>
      <c r="X10" s="285"/>
      <c r="Y10" s="285"/>
      <c r="Z10" s="287"/>
    </row>
    <row r="11" spans="1:26" ht="15" customHeight="1" x14ac:dyDescent="0.4">
      <c r="A11" s="39"/>
      <c r="B11" s="40"/>
      <c r="C11" s="284"/>
      <c r="D11" s="285"/>
      <c r="E11" s="285"/>
      <c r="F11" s="285"/>
      <c r="G11" s="285"/>
      <c r="H11" s="285"/>
      <c r="I11" s="285"/>
      <c r="J11" s="285"/>
      <c r="K11" s="285"/>
      <c r="L11" s="286"/>
      <c r="M11" s="284" t="s">
        <v>159</v>
      </c>
      <c r="N11" s="285"/>
      <c r="O11" s="285"/>
      <c r="P11" s="285"/>
      <c r="Q11" s="285"/>
      <c r="R11" s="285"/>
      <c r="S11" s="285"/>
      <c r="T11" s="285"/>
      <c r="U11" s="285"/>
      <c r="V11" s="285"/>
      <c r="W11" s="285"/>
      <c r="X11" s="285"/>
      <c r="Y11" s="285"/>
      <c r="Z11" s="287"/>
    </row>
    <row r="12" spans="1:26" ht="15" customHeight="1" x14ac:dyDescent="0.4">
      <c r="A12" s="44"/>
      <c r="B12" s="45"/>
      <c r="C12" s="270"/>
      <c r="D12" s="271"/>
      <c r="E12" s="271"/>
      <c r="F12" s="271"/>
      <c r="G12" s="271"/>
      <c r="H12" s="271"/>
      <c r="I12" s="271"/>
      <c r="J12" s="271"/>
      <c r="K12" s="271"/>
      <c r="L12" s="272"/>
      <c r="M12" s="270" t="s">
        <v>160</v>
      </c>
      <c r="N12" s="271"/>
      <c r="O12" s="271"/>
      <c r="P12" s="271"/>
      <c r="Q12" s="271"/>
      <c r="R12" s="271"/>
      <c r="S12" s="271"/>
      <c r="T12" s="271"/>
      <c r="U12" s="271"/>
      <c r="V12" s="271"/>
      <c r="W12" s="271"/>
      <c r="X12" s="271"/>
      <c r="Y12" s="271"/>
      <c r="Z12" s="273"/>
    </row>
    <row r="13" spans="1:26" ht="15" customHeight="1" x14ac:dyDescent="0.4">
      <c r="A13" s="47"/>
      <c r="B13" s="43" t="s">
        <v>81</v>
      </c>
      <c r="C13" s="278" t="s">
        <v>83</v>
      </c>
      <c r="D13" s="279"/>
      <c r="E13" s="279"/>
      <c r="F13" s="279"/>
      <c r="G13" s="279"/>
      <c r="H13" s="279"/>
      <c r="I13" s="279"/>
      <c r="J13" s="279"/>
      <c r="K13" s="279"/>
      <c r="L13" s="280"/>
      <c r="M13" s="278" t="s">
        <v>96</v>
      </c>
      <c r="N13" s="279"/>
      <c r="O13" s="279"/>
      <c r="P13" s="279"/>
      <c r="Q13" s="279"/>
      <c r="R13" s="279"/>
      <c r="S13" s="279"/>
      <c r="T13" s="279"/>
      <c r="U13" s="279"/>
      <c r="V13" s="279"/>
      <c r="W13" s="279"/>
      <c r="X13" s="279"/>
      <c r="Y13" s="279"/>
      <c r="Z13" s="288"/>
    </row>
    <row r="14" spans="1:26" ht="15" customHeight="1" x14ac:dyDescent="0.4">
      <c r="A14" s="39"/>
      <c r="B14" s="40"/>
      <c r="C14" s="284" t="s">
        <v>84</v>
      </c>
      <c r="D14" s="285"/>
      <c r="E14" s="285"/>
      <c r="F14" s="285"/>
      <c r="G14" s="285"/>
      <c r="H14" s="285"/>
      <c r="I14" s="285"/>
      <c r="J14" s="285"/>
      <c r="K14" s="285"/>
      <c r="L14" s="286"/>
      <c r="M14" s="284" t="s">
        <v>97</v>
      </c>
      <c r="N14" s="285"/>
      <c r="O14" s="285"/>
      <c r="P14" s="285"/>
      <c r="Q14" s="285"/>
      <c r="R14" s="285"/>
      <c r="S14" s="285"/>
      <c r="T14" s="285"/>
      <c r="U14" s="285"/>
      <c r="V14" s="285"/>
      <c r="W14" s="285"/>
      <c r="X14" s="285"/>
      <c r="Y14" s="285"/>
      <c r="Z14" s="287"/>
    </row>
    <row r="15" spans="1:26" ht="15" customHeight="1" x14ac:dyDescent="0.4">
      <c r="A15" s="39"/>
      <c r="B15" s="40"/>
      <c r="C15" s="284" t="s">
        <v>85</v>
      </c>
      <c r="D15" s="285"/>
      <c r="E15" s="285"/>
      <c r="F15" s="285"/>
      <c r="G15" s="285"/>
      <c r="H15" s="285"/>
      <c r="I15" s="285"/>
      <c r="J15" s="285"/>
      <c r="K15" s="285"/>
      <c r="L15" s="286"/>
      <c r="M15" s="284" t="s">
        <v>161</v>
      </c>
      <c r="N15" s="285"/>
      <c r="O15" s="285"/>
      <c r="P15" s="285"/>
      <c r="Q15" s="285"/>
      <c r="R15" s="285"/>
      <c r="S15" s="285"/>
      <c r="T15" s="285"/>
      <c r="U15" s="285"/>
      <c r="V15" s="285"/>
      <c r="W15" s="285"/>
      <c r="X15" s="285"/>
      <c r="Y15" s="285"/>
      <c r="Z15" s="287"/>
    </row>
    <row r="16" spans="1:26" ht="15" customHeight="1" x14ac:dyDescent="0.4">
      <c r="A16" s="39"/>
      <c r="B16" s="40"/>
      <c r="C16" s="270"/>
      <c r="D16" s="271"/>
      <c r="E16" s="271"/>
      <c r="F16" s="271"/>
      <c r="G16" s="271"/>
      <c r="H16" s="271"/>
      <c r="I16" s="271"/>
      <c r="J16" s="271"/>
      <c r="K16" s="271"/>
      <c r="L16" s="272"/>
      <c r="M16" s="270" t="s">
        <v>162</v>
      </c>
      <c r="N16" s="271"/>
      <c r="O16" s="271"/>
      <c r="P16" s="271"/>
      <c r="Q16" s="271"/>
      <c r="R16" s="271"/>
      <c r="S16" s="271"/>
      <c r="T16" s="271"/>
      <c r="U16" s="271"/>
      <c r="V16" s="271"/>
      <c r="W16" s="271"/>
      <c r="X16" s="271"/>
      <c r="Y16" s="271"/>
      <c r="Z16" s="273"/>
    </row>
    <row r="17" spans="1:26" ht="15" customHeight="1" x14ac:dyDescent="0.4">
      <c r="A17" s="39"/>
      <c r="B17" s="40"/>
      <c r="C17" s="278" t="s">
        <v>86</v>
      </c>
      <c r="D17" s="279"/>
      <c r="E17" s="279"/>
      <c r="F17" s="279"/>
      <c r="G17" s="279"/>
      <c r="H17" s="279"/>
      <c r="I17" s="279"/>
      <c r="J17" s="279"/>
      <c r="K17" s="279"/>
      <c r="L17" s="280"/>
      <c r="M17" s="278" t="s">
        <v>165</v>
      </c>
      <c r="N17" s="279"/>
      <c r="O17" s="279"/>
      <c r="P17" s="279"/>
      <c r="Q17" s="279"/>
      <c r="R17" s="279"/>
      <c r="S17" s="279"/>
      <c r="T17" s="279"/>
      <c r="U17" s="279"/>
      <c r="V17" s="279"/>
      <c r="W17" s="279"/>
      <c r="X17" s="279"/>
      <c r="Y17" s="279"/>
      <c r="Z17" s="288"/>
    </row>
    <row r="18" spans="1:26" ht="15" customHeight="1" x14ac:dyDescent="0.4">
      <c r="A18" s="39"/>
      <c r="B18" s="40"/>
      <c r="C18" s="284" t="s">
        <v>163</v>
      </c>
      <c r="D18" s="285"/>
      <c r="E18" s="285"/>
      <c r="F18" s="285"/>
      <c r="G18" s="285"/>
      <c r="H18" s="285"/>
      <c r="I18" s="285"/>
      <c r="J18" s="285"/>
      <c r="K18" s="285"/>
      <c r="L18" s="286"/>
      <c r="M18" s="284" t="s">
        <v>164</v>
      </c>
      <c r="N18" s="285"/>
      <c r="O18" s="285"/>
      <c r="P18" s="285"/>
      <c r="Q18" s="285"/>
      <c r="R18" s="285"/>
      <c r="S18" s="285"/>
      <c r="T18" s="285"/>
      <c r="U18" s="285"/>
      <c r="V18" s="285"/>
      <c r="W18" s="285"/>
      <c r="X18" s="285"/>
      <c r="Y18" s="285"/>
      <c r="Z18" s="287"/>
    </row>
    <row r="19" spans="1:26" ht="15" customHeight="1" x14ac:dyDescent="0.4">
      <c r="A19" s="39"/>
      <c r="B19" s="40"/>
      <c r="C19" s="284"/>
      <c r="D19" s="285"/>
      <c r="E19" s="285"/>
      <c r="F19" s="285"/>
      <c r="G19" s="285"/>
      <c r="H19" s="285"/>
      <c r="I19" s="285"/>
      <c r="J19" s="285"/>
      <c r="K19" s="285"/>
      <c r="L19" s="286"/>
      <c r="M19" s="284" t="s">
        <v>98</v>
      </c>
      <c r="N19" s="285"/>
      <c r="O19" s="285"/>
      <c r="P19" s="285"/>
      <c r="Q19" s="285"/>
      <c r="R19" s="285"/>
      <c r="S19" s="285"/>
      <c r="T19" s="285"/>
      <c r="U19" s="285"/>
      <c r="V19" s="285"/>
      <c r="W19" s="285"/>
      <c r="X19" s="285"/>
      <c r="Y19" s="285"/>
      <c r="Z19" s="287"/>
    </row>
    <row r="20" spans="1:26" ht="15" customHeight="1" x14ac:dyDescent="0.4">
      <c r="A20" s="39"/>
      <c r="B20" s="40"/>
      <c r="C20" s="270"/>
      <c r="D20" s="271"/>
      <c r="E20" s="271"/>
      <c r="F20" s="271"/>
      <c r="G20" s="271"/>
      <c r="H20" s="271"/>
      <c r="I20" s="271"/>
      <c r="J20" s="271"/>
      <c r="K20" s="271"/>
      <c r="L20" s="272"/>
      <c r="M20" s="270" t="s">
        <v>97</v>
      </c>
      <c r="N20" s="271"/>
      <c r="O20" s="271"/>
      <c r="P20" s="271"/>
      <c r="Q20" s="271"/>
      <c r="R20" s="271"/>
      <c r="S20" s="271"/>
      <c r="T20" s="271"/>
      <c r="U20" s="271"/>
      <c r="V20" s="271"/>
      <c r="W20" s="271"/>
      <c r="X20" s="271"/>
      <c r="Y20" s="271"/>
      <c r="Z20" s="273"/>
    </row>
    <row r="21" spans="1:26" ht="15" customHeight="1" x14ac:dyDescent="0.4">
      <c r="A21" s="100"/>
      <c r="B21" s="40"/>
      <c r="C21" s="278" t="s">
        <v>166</v>
      </c>
      <c r="D21" s="279"/>
      <c r="E21" s="279"/>
      <c r="F21" s="279"/>
      <c r="G21" s="279"/>
      <c r="H21" s="279"/>
      <c r="I21" s="279"/>
      <c r="J21" s="279"/>
      <c r="K21" s="279"/>
      <c r="L21" s="280"/>
      <c r="M21" s="278" t="s">
        <v>168</v>
      </c>
      <c r="N21" s="279"/>
      <c r="O21" s="279"/>
      <c r="P21" s="279"/>
      <c r="Q21" s="279"/>
      <c r="R21" s="279"/>
      <c r="S21" s="279"/>
      <c r="T21" s="279"/>
      <c r="U21" s="279"/>
      <c r="V21" s="279"/>
      <c r="W21" s="279"/>
      <c r="X21" s="279"/>
      <c r="Y21" s="279"/>
      <c r="Z21" s="288"/>
    </row>
    <row r="22" spans="1:26" ht="15" customHeight="1" x14ac:dyDescent="0.4">
      <c r="A22" s="39"/>
      <c r="B22" s="40"/>
      <c r="C22" s="284" t="s">
        <v>167</v>
      </c>
      <c r="D22" s="285"/>
      <c r="E22" s="285"/>
      <c r="F22" s="285"/>
      <c r="G22" s="285"/>
      <c r="H22" s="285"/>
      <c r="I22" s="285"/>
      <c r="J22" s="285"/>
      <c r="K22" s="285"/>
      <c r="L22" s="286"/>
      <c r="M22" s="284" t="s">
        <v>98</v>
      </c>
      <c r="N22" s="285"/>
      <c r="O22" s="285"/>
      <c r="P22" s="285"/>
      <c r="Q22" s="285"/>
      <c r="R22" s="285"/>
      <c r="S22" s="285"/>
      <c r="T22" s="285"/>
      <c r="U22" s="285"/>
      <c r="V22" s="285"/>
      <c r="W22" s="285"/>
      <c r="X22" s="285"/>
      <c r="Y22" s="285"/>
      <c r="Z22" s="287"/>
    </row>
    <row r="23" spans="1:26" ht="15" customHeight="1" x14ac:dyDescent="0.4">
      <c r="A23" s="44"/>
      <c r="B23" s="45"/>
      <c r="C23" s="270"/>
      <c r="D23" s="271"/>
      <c r="E23" s="271"/>
      <c r="F23" s="271"/>
      <c r="G23" s="271"/>
      <c r="H23" s="271"/>
      <c r="I23" s="271"/>
      <c r="J23" s="271"/>
      <c r="K23" s="271"/>
      <c r="L23" s="272"/>
      <c r="M23" s="270" t="s">
        <v>97</v>
      </c>
      <c r="N23" s="271"/>
      <c r="O23" s="271"/>
      <c r="P23" s="271"/>
      <c r="Q23" s="271"/>
      <c r="R23" s="271"/>
      <c r="S23" s="271"/>
      <c r="T23" s="271"/>
      <c r="U23" s="271"/>
      <c r="V23" s="271"/>
      <c r="W23" s="271"/>
      <c r="X23" s="271"/>
      <c r="Y23" s="271"/>
      <c r="Z23" s="273"/>
    </row>
    <row r="24" spans="1:26" ht="15" customHeight="1" x14ac:dyDescent="0.4">
      <c r="A24" s="47"/>
      <c r="B24" s="43" t="s">
        <v>82</v>
      </c>
      <c r="C24" s="278" t="s">
        <v>84</v>
      </c>
      <c r="D24" s="279"/>
      <c r="E24" s="279"/>
      <c r="F24" s="279"/>
      <c r="G24" s="279"/>
      <c r="H24" s="279"/>
      <c r="I24" s="279"/>
      <c r="J24" s="279"/>
      <c r="K24" s="279"/>
      <c r="L24" s="280"/>
      <c r="M24" s="278" t="s">
        <v>96</v>
      </c>
      <c r="N24" s="279"/>
      <c r="O24" s="279"/>
      <c r="P24" s="279"/>
      <c r="Q24" s="279"/>
      <c r="R24" s="279"/>
      <c r="S24" s="279"/>
      <c r="T24" s="279"/>
      <c r="U24" s="279"/>
      <c r="V24" s="279"/>
      <c r="W24" s="279"/>
      <c r="X24" s="279"/>
      <c r="Y24" s="279"/>
      <c r="Z24" s="288"/>
    </row>
    <row r="25" spans="1:26" ht="15" customHeight="1" x14ac:dyDescent="0.4">
      <c r="A25" s="44"/>
      <c r="B25" s="45"/>
      <c r="C25" s="270" t="s">
        <v>169</v>
      </c>
      <c r="D25" s="271"/>
      <c r="E25" s="271"/>
      <c r="F25" s="271"/>
      <c r="G25" s="271"/>
      <c r="H25" s="271"/>
      <c r="I25" s="271"/>
      <c r="J25" s="271"/>
      <c r="K25" s="271"/>
      <c r="L25" s="272"/>
      <c r="M25" s="270" t="s">
        <v>97</v>
      </c>
      <c r="N25" s="271"/>
      <c r="O25" s="271"/>
      <c r="P25" s="271"/>
      <c r="Q25" s="271"/>
      <c r="R25" s="271"/>
      <c r="S25" s="271"/>
      <c r="T25" s="271"/>
      <c r="U25" s="271"/>
      <c r="V25" s="271"/>
      <c r="W25" s="271"/>
      <c r="X25" s="271"/>
      <c r="Y25" s="271"/>
      <c r="Z25" s="273"/>
    </row>
    <row r="26" spans="1:26" ht="15" customHeight="1" x14ac:dyDescent="0.4">
      <c r="A26" s="47"/>
      <c r="B26" s="43" t="s">
        <v>87</v>
      </c>
      <c r="C26" s="278" t="s">
        <v>170</v>
      </c>
      <c r="D26" s="279"/>
      <c r="E26" s="279"/>
      <c r="F26" s="279"/>
      <c r="G26" s="279"/>
      <c r="H26" s="279"/>
      <c r="I26" s="279"/>
      <c r="J26" s="279"/>
      <c r="K26" s="279"/>
      <c r="L26" s="280"/>
      <c r="M26" s="278" t="s">
        <v>171</v>
      </c>
      <c r="N26" s="279"/>
      <c r="O26" s="279"/>
      <c r="P26" s="279"/>
      <c r="Q26" s="279"/>
      <c r="R26" s="279"/>
      <c r="S26" s="279"/>
      <c r="T26" s="279"/>
      <c r="U26" s="279"/>
      <c r="V26" s="279"/>
      <c r="W26" s="279"/>
      <c r="X26" s="279"/>
      <c r="Y26" s="279"/>
      <c r="Z26" s="288"/>
    </row>
    <row r="27" spans="1:26" ht="15" customHeight="1" x14ac:dyDescent="0.4">
      <c r="A27" s="39"/>
      <c r="B27" s="40"/>
      <c r="C27" s="284" t="s">
        <v>173</v>
      </c>
      <c r="D27" s="285"/>
      <c r="E27" s="285"/>
      <c r="F27" s="285"/>
      <c r="G27" s="285"/>
      <c r="H27" s="285"/>
      <c r="I27" s="285"/>
      <c r="J27" s="285"/>
      <c r="K27" s="285"/>
      <c r="L27" s="286"/>
      <c r="M27" s="284" t="s">
        <v>172</v>
      </c>
      <c r="N27" s="285"/>
      <c r="O27" s="285"/>
      <c r="P27" s="285"/>
      <c r="Q27" s="285"/>
      <c r="R27" s="285"/>
      <c r="S27" s="285"/>
      <c r="T27" s="285"/>
      <c r="U27" s="285"/>
      <c r="V27" s="285"/>
      <c r="W27" s="285"/>
      <c r="X27" s="285"/>
      <c r="Y27" s="285"/>
      <c r="Z27" s="287"/>
    </row>
    <row r="28" spans="1:26" ht="15" customHeight="1" x14ac:dyDescent="0.4">
      <c r="A28" s="39"/>
      <c r="B28" s="40"/>
      <c r="C28" s="284" t="s">
        <v>174</v>
      </c>
      <c r="D28" s="285"/>
      <c r="E28" s="285"/>
      <c r="F28" s="285"/>
      <c r="G28" s="285"/>
      <c r="H28" s="285"/>
      <c r="I28" s="285"/>
      <c r="J28" s="285"/>
      <c r="K28" s="285"/>
      <c r="L28" s="286"/>
      <c r="M28" s="284"/>
      <c r="N28" s="285"/>
      <c r="O28" s="285"/>
      <c r="P28" s="285"/>
      <c r="Q28" s="285"/>
      <c r="R28" s="285"/>
      <c r="S28" s="285"/>
      <c r="T28" s="285"/>
      <c r="U28" s="285"/>
      <c r="V28" s="285"/>
      <c r="W28" s="285"/>
      <c r="X28" s="285"/>
      <c r="Y28" s="285"/>
      <c r="Z28" s="287"/>
    </row>
    <row r="29" spans="1:26" ht="15" customHeight="1" x14ac:dyDescent="0.4">
      <c r="A29" s="39"/>
      <c r="B29" s="40"/>
      <c r="C29" s="270" t="s">
        <v>175</v>
      </c>
      <c r="D29" s="271"/>
      <c r="E29" s="271"/>
      <c r="F29" s="271"/>
      <c r="G29" s="271"/>
      <c r="H29" s="271"/>
      <c r="I29" s="271"/>
      <c r="J29" s="271"/>
      <c r="K29" s="271"/>
      <c r="L29" s="272"/>
      <c r="M29" s="270"/>
      <c r="N29" s="271"/>
      <c r="O29" s="271"/>
      <c r="P29" s="271"/>
      <c r="Q29" s="271"/>
      <c r="R29" s="271"/>
      <c r="S29" s="271"/>
      <c r="T29" s="271"/>
      <c r="U29" s="271"/>
      <c r="V29" s="271"/>
      <c r="W29" s="271"/>
      <c r="X29" s="271"/>
      <c r="Y29" s="271"/>
      <c r="Z29" s="273"/>
    </row>
    <row r="30" spans="1:26" ht="15" customHeight="1" x14ac:dyDescent="0.4">
      <c r="A30" s="100"/>
      <c r="B30" s="40"/>
      <c r="C30" s="278" t="s">
        <v>176</v>
      </c>
      <c r="D30" s="279"/>
      <c r="E30" s="279"/>
      <c r="F30" s="279"/>
      <c r="G30" s="279"/>
      <c r="H30" s="279"/>
      <c r="I30" s="279"/>
      <c r="J30" s="279"/>
      <c r="K30" s="279"/>
      <c r="L30" s="280"/>
      <c r="M30" s="281" t="s">
        <v>89</v>
      </c>
      <c r="N30" s="282"/>
      <c r="O30" s="282"/>
      <c r="P30" s="282"/>
      <c r="Q30" s="282"/>
      <c r="R30" s="282"/>
      <c r="S30" s="282"/>
      <c r="T30" s="282"/>
      <c r="U30" s="282"/>
      <c r="V30" s="282"/>
      <c r="W30" s="282"/>
      <c r="X30" s="282"/>
      <c r="Y30" s="282"/>
      <c r="Z30" s="283"/>
    </row>
    <row r="31" spans="1:26" ht="15" customHeight="1" x14ac:dyDescent="0.4">
      <c r="A31" s="39"/>
      <c r="B31" s="40"/>
      <c r="C31" s="284" t="s">
        <v>173</v>
      </c>
      <c r="D31" s="285"/>
      <c r="E31" s="285"/>
      <c r="F31" s="285"/>
      <c r="G31" s="285"/>
      <c r="H31" s="285"/>
      <c r="I31" s="285"/>
      <c r="J31" s="285"/>
      <c r="K31" s="285"/>
      <c r="L31" s="286"/>
      <c r="M31" s="284" t="s">
        <v>177</v>
      </c>
      <c r="N31" s="285"/>
      <c r="O31" s="285"/>
      <c r="P31" s="285"/>
      <c r="Q31" s="285"/>
      <c r="R31" s="285"/>
      <c r="S31" s="285"/>
      <c r="T31" s="285"/>
      <c r="U31" s="285"/>
      <c r="V31" s="285"/>
      <c r="W31" s="285"/>
      <c r="X31" s="285"/>
      <c r="Y31" s="285"/>
      <c r="Z31" s="287"/>
    </row>
    <row r="32" spans="1:26" ht="15" customHeight="1" x14ac:dyDescent="0.4">
      <c r="A32" s="39"/>
      <c r="B32" s="40"/>
      <c r="C32" s="284" t="s">
        <v>174</v>
      </c>
      <c r="D32" s="285"/>
      <c r="E32" s="285"/>
      <c r="F32" s="285"/>
      <c r="G32" s="285"/>
      <c r="H32" s="285"/>
      <c r="I32" s="285"/>
      <c r="J32" s="285"/>
      <c r="K32" s="285"/>
      <c r="L32" s="286"/>
      <c r="M32" s="284"/>
      <c r="N32" s="285"/>
      <c r="O32" s="285"/>
      <c r="P32" s="285"/>
      <c r="Q32" s="285"/>
      <c r="R32" s="285"/>
      <c r="S32" s="285"/>
      <c r="T32" s="285"/>
      <c r="U32" s="285"/>
      <c r="V32" s="285"/>
      <c r="W32" s="285"/>
      <c r="X32" s="285"/>
      <c r="Y32" s="285"/>
      <c r="Z32" s="287"/>
    </row>
    <row r="33" spans="1:26" ht="15" customHeight="1" x14ac:dyDescent="0.4">
      <c r="A33" s="44"/>
      <c r="B33" s="45"/>
      <c r="C33" s="270" t="s">
        <v>175</v>
      </c>
      <c r="D33" s="271"/>
      <c r="E33" s="271"/>
      <c r="F33" s="271"/>
      <c r="G33" s="271"/>
      <c r="H33" s="271"/>
      <c r="I33" s="271"/>
      <c r="J33" s="271"/>
      <c r="K33" s="271"/>
      <c r="L33" s="272"/>
      <c r="M33" s="270"/>
      <c r="N33" s="271"/>
      <c r="O33" s="271"/>
      <c r="P33" s="271"/>
      <c r="Q33" s="271"/>
      <c r="R33" s="271"/>
      <c r="S33" s="271"/>
      <c r="T33" s="271"/>
      <c r="U33" s="271"/>
      <c r="V33" s="271"/>
      <c r="W33" s="271"/>
      <c r="X33" s="271"/>
      <c r="Y33" s="271"/>
      <c r="Z33" s="273"/>
    </row>
    <row r="34" spans="1:26" ht="15" customHeight="1" x14ac:dyDescent="0.4">
      <c r="A34" s="47"/>
      <c r="B34" s="43" t="s">
        <v>88</v>
      </c>
      <c r="C34" s="278" t="s">
        <v>68</v>
      </c>
      <c r="D34" s="279"/>
      <c r="E34" s="279"/>
      <c r="F34" s="279"/>
      <c r="G34" s="279"/>
      <c r="H34" s="279"/>
      <c r="I34" s="279"/>
      <c r="J34" s="279"/>
      <c r="K34" s="279"/>
      <c r="L34" s="280"/>
      <c r="M34" s="281" t="s">
        <v>104</v>
      </c>
      <c r="N34" s="282"/>
      <c r="O34" s="282"/>
      <c r="P34" s="282"/>
      <c r="Q34" s="282"/>
      <c r="R34" s="282"/>
      <c r="S34" s="282"/>
      <c r="T34" s="282"/>
      <c r="U34" s="282"/>
      <c r="V34" s="282"/>
      <c r="W34" s="282"/>
      <c r="X34" s="282"/>
      <c r="Y34" s="282"/>
      <c r="Z34" s="283"/>
    </row>
    <row r="35" spans="1:26" ht="15" customHeight="1" x14ac:dyDescent="0.4">
      <c r="A35" s="39"/>
      <c r="B35" s="40"/>
      <c r="C35" s="284"/>
      <c r="D35" s="285"/>
      <c r="E35" s="285"/>
      <c r="F35" s="285"/>
      <c r="G35" s="285"/>
      <c r="H35" s="285"/>
      <c r="I35" s="285"/>
      <c r="J35" s="285"/>
      <c r="K35" s="285"/>
      <c r="L35" s="286"/>
      <c r="M35" s="284" t="s">
        <v>563</v>
      </c>
      <c r="N35" s="285"/>
      <c r="O35" s="285"/>
      <c r="P35" s="285"/>
      <c r="Q35" s="285"/>
      <c r="R35" s="285"/>
      <c r="S35" s="285"/>
      <c r="T35" s="285"/>
      <c r="U35" s="285"/>
      <c r="V35" s="285"/>
      <c r="W35" s="285"/>
      <c r="X35" s="285"/>
      <c r="Y35" s="285"/>
      <c r="Z35" s="287"/>
    </row>
    <row r="36" spans="1:26" ht="15" customHeight="1" x14ac:dyDescent="0.4">
      <c r="A36" s="44"/>
      <c r="B36" s="45"/>
      <c r="C36" s="270"/>
      <c r="D36" s="271"/>
      <c r="E36" s="271"/>
      <c r="F36" s="271"/>
      <c r="G36" s="271"/>
      <c r="H36" s="271"/>
      <c r="I36" s="271"/>
      <c r="J36" s="271"/>
      <c r="K36" s="271"/>
      <c r="L36" s="272"/>
      <c r="M36" s="270" t="s">
        <v>564</v>
      </c>
      <c r="N36" s="271"/>
      <c r="O36" s="271"/>
      <c r="P36" s="271"/>
      <c r="Q36" s="271"/>
      <c r="R36" s="271"/>
      <c r="S36" s="271"/>
      <c r="T36" s="271"/>
      <c r="U36" s="271"/>
      <c r="V36" s="271"/>
      <c r="W36" s="271"/>
      <c r="X36" s="271"/>
      <c r="Y36" s="271"/>
      <c r="Z36" s="273"/>
    </row>
    <row r="37" spans="1:26" ht="15" customHeight="1" x14ac:dyDescent="0.4">
      <c r="A37" s="47"/>
      <c r="B37" s="43" t="s">
        <v>90</v>
      </c>
      <c r="C37" s="278" t="s">
        <v>178</v>
      </c>
      <c r="D37" s="279"/>
      <c r="E37" s="279"/>
      <c r="F37" s="279"/>
      <c r="G37" s="279"/>
      <c r="H37" s="279"/>
      <c r="I37" s="279"/>
      <c r="J37" s="279"/>
      <c r="K37" s="279"/>
      <c r="L37" s="280"/>
      <c r="M37" s="278" t="s">
        <v>180</v>
      </c>
      <c r="N37" s="279"/>
      <c r="O37" s="279"/>
      <c r="P37" s="279"/>
      <c r="Q37" s="279"/>
      <c r="R37" s="279"/>
      <c r="S37" s="279"/>
      <c r="T37" s="279"/>
      <c r="U37" s="279"/>
      <c r="V37" s="279"/>
      <c r="W37" s="279"/>
      <c r="X37" s="279"/>
      <c r="Y37" s="279"/>
      <c r="Z37" s="288"/>
    </row>
    <row r="38" spans="1:26" ht="15" customHeight="1" x14ac:dyDescent="0.4">
      <c r="A38" s="44"/>
      <c r="B38" s="45"/>
      <c r="C38" s="270" t="s">
        <v>179</v>
      </c>
      <c r="D38" s="271"/>
      <c r="E38" s="271"/>
      <c r="F38" s="271"/>
      <c r="G38" s="271"/>
      <c r="H38" s="271"/>
      <c r="I38" s="271"/>
      <c r="J38" s="271"/>
      <c r="K38" s="271"/>
      <c r="L38" s="272"/>
      <c r="M38" s="270" t="s">
        <v>181</v>
      </c>
      <c r="N38" s="271"/>
      <c r="O38" s="271"/>
      <c r="P38" s="271"/>
      <c r="Q38" s="271"/>
      <c r="R38" s="271"/>
      <c r="S38" s="271"/>
      <c r="T38" s="271"/>
      <c r="U38" s="271"/>
      <c r="V38" s="271"/>
      <c r="W38" s="271"/>
      <c r="X38" s="271"/>
      <c r="Y38" s="271"/>
      <c r="Z38" s="273"/>
    </row>
    <row r="39" spans="1:26" ht="15" customHeight="1" x14ac:dyDescent="0.4">
      <c r="A39" s="47"/>
      <c r="B39" s="43" t="s">
        <v>91</v>
      </c>
      <c r="C39" s="278" t="s">
        <v>182</v>
      </c>
      <c r="D39" s="279"/>
      <c r="E39" s="279"/>
      <c r="F39" s="279"/>
      <c r="G39" s="279"/>
      <c r="H39" s="279"/>
      <c r="I39" s="279"/>
      <c r="J39" s="279"/>
      <c r="K39" s="279"/>
      <c r="L39" s="280"/>
      <c r="M39" s="281" t="s">
        <v>184</v>
      </c>
      <c r="N39" s="282"/>
      <c r="O39" s="282"/>
      <c r="P39" s="282"/>
      <c r="Q39" s="282"/>
      <c r="R39" s="282"/>
      <c r="S39" s="282"/>
      <c r="T39" s="282"/>
      <c r="U39" s="282"/>
      <c r="V39" s="282"/>
      <c r="W39" s="282"/>
      <c r="X39" s="282"/>
      <c r="Y39" s="282"/>
      <c r="Z39" s="283"/>
    </row>
    <row r="40" spans="1:26" ht="15" customHeight="1" x14ac:dyDescent="0.4">
      <c r="A40" s="44"/>
      <c r="B40" s="45"/>
      <c r="C40" s="270" t="s">
        <v>183</v>
      </c>
      <c r="D40" s="271"/>
      <c r="E40" s="271"/>
      <c r="F40" s="271"/>
      <c r="G40" s="271"/>
      <c r="H40" s="271"/>
      <c r="I40" s="271"/>
      <c r="J40" s="271"/>
      <c r="K40" s="271"/>
      <c r="L40" s="272"/>
      <c r="M40" s="270" t="s">
        <v>185</v>
      </c>
      <c r="N40" s="271"/>
      <c r="O40" s="271"/>
      <c r="P40" s="271"/>
      <c r="Q40" s="271"/>
      <c r="R40" s="271"/>
      <c r="S40" s="271"/>
      <c r="T40" s="271"/>
      <c r="U40" s="271"/>
      <c r="V40" s="271"/>
      <c r="W40" s="271"/>
      <c r="X40" s="271"/>
      <c r="Y40" s="271"/>
      <c r="Z40" s="273"/>
    </row>
    <row r="41" spans="1:26" ht="15" customHeight="1" x14ac:dyDescent="0.4">
      <c r="A41" s="47"/>
      <c r="B41" s="43" t="s">
        <v>92</v>
      </c>
      <c r="C41" s="278" t="s">
        <v>186</v>
      </c>
      <c r="D41" s="279"/>
      <c r="E41" s="279"/>
      <c r="F41" s="279"/>
      <c r="G41" s="279"/>
      <c r="H41" s="279"/>
      <c r="I41" s="279"/>
      <c r="J41" s="279"/>
      <c r="K41" s="279"/>
      <c r="L41" s="280"/>
      <c r="M41" s="278" t="s">
        <v>188</v>
      </c>
      <c r="N41" s="279"/>
      <c r="O41" s="279"/>
      <c r="P41" s="279"/>
      <c r="Q41" s="279"/>
      <c r="R41" s="279"/>
      <c r="S41" s="279"/>
      <c r="T41" s="279"/>
      <c r="U41" s="279"/>
      <c r="V41" s="279"/>
      <c r="W41" s="279"/>
      <c r="X41" s="279"/>
      <c r="Y41" s="279"/>
      <c r="Z41" s="288"/>
    </row>
    <row r="42" spans="1:26" ht="15" customHeight="1" x14ac:dyDescent="0.4">
      <c r="A42" s="44"/>
      <c r="B42" s="45"/>
      <c r="C42" s="270" t="s">
        <v>187</v>
      </c>
      <c r="D42" s="271"/>
      <c r="E42" s="271"/>
      <c r="F42" s="271"/>
      <c r="G42" s="271"/>
      <c r="H42" s="271"/>
      <c r="I42" s="271"/>
      <c r="J42" s="271"/>
      <c r="K42" s="271"/>
      <c r="L42" s="272"/>
      <c r="M42" s="270"/>
      <c r="N42" s="271"/>
      <c r="O42" s="271"/>
      <c r="P42" s="271"/>
      <c r="Q42" s="271"/>
      <c r="R42" s="271"/>
      <c r="S42" s="271"/>
      <c r="T42" s="271"/>
      <c r="U42" s="271"/>
      <c r="V42" s="271"/>
      <c r="W42" s="271"/>
      <c r="X42" s="271"/>
      <c r="Y42" s="271"/>
      <c r="Z42" s="273"/>
    </row>
    <row r="43" spans="1:26" ht="15" customHeight="1" x14ac:dyDescent="0.4">
      <c r="A43" s="47"/>
      <c r="B43" s="43" t="s">
        <v>189</v>
      </c>
      <c r="C43" s="278" t="s">
        <v>99</v>
      </c>
      <c r="D43" s="279"/>
      <c r="E43" s="279"/>
      <c r="F43" s="279"/>
      <c r="G43" s="279"/>
      <c r="H43" s="279"/>
      <c r="I43" s="279"/>
      <c r="J43" s="279"/>
      <c r="K43" s="279"/>
      <c r="L43" s="280"/>
      <c r="M43" s="281" t="s">
        <v>190</v>
      </c>
      <c r="N43" s="282"/>
      <c r="O43" s="282"/>
      <c r="P43" s="282"/>
      <c r="Q43" s="282"/>
      <c r="R43" s="282"/>
      <c r="S43" s="282"/>
      <c r="T43" s="282"/>
      <c r="U43" s="282"/>
      <c r="V43" s="282"/>
      <c r="W43" s="282"/>
      <c r="X43" s="282"/>
      <c r="Y43" s="282"/>
      <c r="Z43" s="283"/>
    </row>
    <row r="44" spans="1:26" ht="15" customHeight="1" x14ac:dyDescent="0.4">
      <c r="A44" s="39"/>
      <c r="B44" s="40"/>
      <c r="C44" s="284" t="s">
        <v>100</v>
      </c>
      <c r="D44" s="285"/>
      <c r="E44" s="285"/>
      <c r="F44" s="285"/>
      <c r="G44" s="285"/>
      <c r="H44" s="285"/>
      <c r="I44" s="285"/>
      <c r="J44" s="285"/>
      <c r="K44" s="285"/>
      <c r="L44" s="286"/>
      <c r="M44" s="284"/>
      <c r="N44" s="285"/>
      <c r="O44" s="285"/>
      <c r="P44" s="285"/>
      <c r="Q44" s="285"/>
      <c r="R44" s="285"/>
      <c r="S44" s="285"/>
      <c r="T44" s="285"/>
      <c r="U44" s="285"/>
      <c r="V44" s="285"/>
      <c r="W44" s="285"/>
      <c r="X44" s="285"/>
      <c r="Y44" s="285"/>
      <c r="Z44" s="287"/>
    </row>
    <row r="45" spans="1:26" ht="15" customHeight="1" x14ac:dyDescent="0.4">
      <c r="A45" s="47"/>
      <c r="B45" s="43" t="s">
        <v>191</v>
      </c>
      <c r="C45" s="278" t="s">
        <v>192</v>
      </c>
      <c r="D45" s="279"/>
      <c r="E45" s="279"/>
      <c r="F45" s="279"/>
      <c r="G45" s="279"/>
      <c r="H45" s="279"/>
      <c r="I45" s="279"/>
      <c r="J45" s="279"/>
      <c r="K45" s="279"/>
      <c r="L45" s="280"/>
      <c r="M45" s="278" t="s">
        <v>101</v>
      </c>
      <c r="N45" s="279"/>
      <c r="O45" s="279"/>
      <c r="P45" s="279"/>
      <c r="Q45" s="279"/>
      <c r="R45" s="279"/>
      <c r="S45" s="279"/>
      <c r="T45" s="279"/>
      <c r="U45" s="279"/>
      <c r="V45" s="279"/>
      <c r="W45" s="279"/>
      <c r="X45" s="279"/>
      <c r="Y45" s="279"/>
      <c r="Z45" s="288"/>
    </row>
    <row r="46" spans="1:26" ht="15" customHeight="1" x14ac:dyDescent="0.4">
      <c r="A46" s="39"/>
      <c r="B46" s="40"/>
      <c r="C46" s="79"/>
      <c r="D46" s="80"/>
      <c r="E46" s="80"/>
      <c r="F46" s="80"/>
      <c r="G46" s="80"/>
      <c r="H46" s="80"/>
      <c r="I46" s="80"/>
      <c r="J46" s="80"/>
      <c r="K46" s="80"/>
      <c r="L46" s="81"/>
      <c r="M46" s="284" t="s">
        <v>103</v>
      </c>
      <c r="N46" s="285"/>
      <c r="O46" s="285"/>
      <c r="P46" s="285"/>
      <c r="Q46" s="285"/>
      <c r="R46" s="285"/>
      <c r="S46" s="285"/>
      <c r="T46" s="285"/>
      <c r="U46" s="285"/>
      <c r="V46" s="285"/>
      <c r="W46" s="285"/>
      <c r="X46" s="285"/>
      <c r="Y46" s="285"/>
      <c r="Z46" s="287"/>
    </row>
    <row r="47" spans="1:26" ht="15" customHeight="1" x14ac:dyDescent="0.4">
      <c r="A47" s="39"/>
      <c r="B47" s="40"/>
      <c r="C47" s="79"/>
      <c r="D47" s="80"/>
      <c r="E47" s="80"/>
      <c r="F47" s="80"/>
      <c r="G47" s="80"/>
      <c r="H47" s="80"/>
      <c r="I47" s="80"/>
      <c r="J47" s="80"/>
      <c r="K47" s="80"/>
      <c r="L47" s="81"/>
      <c r="M47" s="270" t="s">
        <v>102</v>
      </c>
      <c r="N47" s="271"/>
      <c r="O47" s="271"/>
      <c r="P47" s="271"/>
      <c r="Q47" s="271"/>
      <c r="R47" s="271"/>
      <c r="S47" s="271"/>
      <c r="T47" s="271"/>
      <c r="U47" s="271"/>
      <c r="V47" s="271"/>
      <c r="W47" s="271"/>
      <c r="X47" s="271"/>
      <c r="Y47" s="271"/>
      <c r="Z47" s="273"/>
    </row>
    <row r="48" spans="1:26" ht="15" customHeight="1" thickBot="1" x14ac:dyDescent="0.45">
      <c r="A48" s="48"/>
      <c r="B48" s="42" t="s">
        <v>193</v>
      </c>
      <c r="C48" s="274" t="s">
        <v>93</v>
      </c>
      <c r="D48" s="275"/>
      <c r="E48" s="275"/>
      <c r="F48" s="275"/>
      <c r="G48" s="275"/>
      <c r="H48" s="275"/>
      <c r="I48" s="275"/>
      <c r="J48" s="275"/>
      <c r="K48" s="275"/>
      <c r="L48" s="276"/>
      <c r="M48" s="274" t="s">
        <v>105</v>
      </c>
      <c r="N48" s="275"/>
      <c r="O48" s="275"/>
      <c r="P48" s="275"/>
      <c r="Q48" s="275"/>
      <c r="R48" s="275"/>
      <c r="S48" s="275"/>
      <c r="T48" s="275"/>
      <c r="U48" s="275"/>
      <c r="V48" s="275"/>
      <c r="W48" s="275"/>
      <c r="X48" s="275"/>
      <c r="Y48" s="275"/>
      <c r="Z48" s="277"/>
    </row>
    <row r="49" spans="1:26" ht="7.5" customHeight="1" x14ac:dyDescent="0.4">
      <c r="A49" s="50"/>
      <c r="B49" s="50"/>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22.5" customHeight="1" x14ac:dyDescent="0.4">
      <c r="A50" s="50"/>
      <c r="B50" s="51" t="s">
        <v>106</v>
      </c>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8.75" customHeight="1" x14ac:dyDescent="0.4">
      <c r="A51" s="50"/>
      <c r="B51" s="50"/>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8.75" customHeight="1" x14ac:dyDescent="0.4">
      <c r="A52" s="74"/>
      <c r="B52" s="74"/>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8.75" customHeight="1" x14ac:dyDescent="0.4">
      <c r="A53" s="50"/>
      <c r="B53" s="50"/>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8.75" customHeight="1" x14ac:dyDescent="0.4">
      <c r="A54" s="74"/>
      <c r="B54" s="74"/>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8.75" customHeight="1" x14ac:dyDescent="0.4">
      <c r="A55" s="50"/>
      <c r="B55" s="50"/>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8.75" customHeight="1" x14ac:dyDescent="0.4">
      <c r="A56" s="74"/>
      <c r="B56" s="74"/>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8.75" customHeight="1" x14ac:dyDescent="0.4">
      <c r="A57" s="50"/>
      <c r="B57" s="50"/>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8.75" customHeight="1" x14ac:dyDescent="0.4">
      <c r="A58" s="50"/>
      <c r="B58" s="50"/>
      <c r="C58" s="49"/>
      <c r="D58" s="49"/>
      <c r="E58" s="49"/>
      <c r="F58" s="49"/>
      <c r="G58" s="49"/>
      <c r="H58" s="49"/>
      <c r="I58" s="49"/>
      <c r="J58" s="49"/>
      <c r="K58" s="49"/>
      <c r="L58" s="49"/>
      <c r="M58" s="49"/>
      <c r="N58" s="49"/>
      <c r="O58" s="49"/>
      <c r="P58" s="49"/>
      <c r="Q58" s="49"/>
      <c r="R58" s="49"/>
      <c r="S58" s="49"/>
      <c r="T58" s="49"/>
      <c r="U58" s="49"/>
      <c r="V58" s="49"/>
      <c r="W58" s="49"/>
      <c r="X58" s="49"/>
      <c r="Y58" s="49"/>
      <c r="Z58" s="49"/>
    </row>
  </sheetData>
  <sheetProtection algorithmName="SHA-512" hashValue="y2Ge6cmIg4HVqWM+TKjDxn41CUfXe1kCUxuYCzw+XcV8Cg8t0pvizFSgyseG6GxxpEa7vWm1TdniOEsoEsHfkQ==" saltValue="AUAVt6a8Rl3aaS8odmYSrA==" spinCount="100000" sheet="1" objects="1" scenarios="1" selectLockedCells="1"/>
  <mergeCells count="88">
    <mergeCell ref="C26:L26"/>
    <mergeCell ref="M26:Z26"/>
    <mergeCell ref="C31:L31"/>
    <mergeCell ref="M31:Z31"/>
    <mergeCell ref="C30:L30"/>
    <mergeCell ref="M30:Z30"/>
    <mergeCell ref="C28:L28"/>
    <mergeCell ref="M28:Z28"/>
    <mergeCell ref="C29:L29"/>
    <mergeCell ref="M29:Z29"/>
    <mergeCell ref="C11:L11"/>
    <mergeCell ref="M11:Z11"/>
    <mergeCell ref="C19:L19"/>
    <mergeCell ref="M19:Z19"/>
    <mergeCell ref="C21:L21"/>
    <mergeCell ref="M21:Z21"/>
    <mergeCell ref="C15:L15"/>
    <mergeCell ref="M15:Z15"/>
    <mergeCell ref="C16:L16"/>
    <mergeCell ref="M16:Z16"/>
    <mergeCell ref="C12:L12"/>
    <mergeCell ref="M12:Z12"/>
    <mergeCell ref="C13:L13"/>
    <mergeCell ref="M13:Z13"/>
    <mergeCell ref="C14:L14"/>
    <mergeCell ref="M14:Z14"/>
    <mergeCell ref="C7:L7"/>
    <mergeCell ref="M7:Z7"/>
    <mergeCell ref="C4:L4"/>
    <mergeCell ref="M4:Z4"/>
    <mergeCell ref="C5:L5"/>
    <mergeCell ref="M5:Z5"/>
    <mergeCell ref="C6:L6"/>
    <mergeCell ref="M6:Z6"/>
    <mergeCell ref="C9:L9"/>
    <mergeCell ref="M9:Z9"/>
    <mergeCell ref="C8:L8"/>
    <mergeCell ref="M8:Z8"/>
    <mergeCell ref="C10:L10"/>
    <mergeCell ref="M10:Z10"/>
    <mergeCell ref="C17:L17"/>
    <mergeCell ref="M17:Z17"/>
    <mergeCell ref="C18:L18"/>
    <mergeCell ref="M18:Z18"/>
    <mergeCell ref="C20:L20"/>
    <mergeCell ref="M20:Z20"/>
    <mergeCell ref="C39:L39"/>
    <mergeCell ref="M39:Z39"/>
    <mergeCell ref="C40:L40"/>
    <mergeCell ref="M40:Z40"/>
    <mergeCell ref="C22:L22"/>
    <mergeCell ref="M22:Z22"/>
    <mergeCell ref="C23:L23"/>
    <mergeCell ref="M23:Z23"/>
    <mergeCell ref="C24:L24"/>
    <mergeCell ref="M24:Z24"/>
    <mergeCell ref="C34:L34"/>
    <mergeCell ref="M34:Z34"/>
    <mergeCell ref="C25:L25"/>
    <mergeCell ref="M25:Z25"/>
    <mergeCell ref="C27:L27"/>
    <mergeCell ref="M27:Z27"/>
    <mergeCell ref="C32:L32"/>
    <mergeCell ref="M32:Z32"/>
    <mergeCell ref="C33:L33"/>
    <mergeCell ref="M33:Z33"/>
    <mergeCell ref="C37:L37"/>
    <mergeCell ref="M37:Z37"/>
    <mergeCell ref="C36:L36"/>
    <mergeCell ref="M36:Z36"/>
    <mergeCell ref="C35:L35"/>
    <mergeCell ref="M35:Z35"/>
    <mergeCell ref="C38:L38"/>
    <mergeCell ref="M38:Z38"/>
    <mergeCell ref="C48:L48"/>
    <mergeCell ref="M48:Z48"/>
    <mergeCell ref="C43:L43"/>
    <mergeCell ref="M43:Z43"/>
    <mergeCell ref="C44:L44"/>
    <mergeCell ref="M44:Z44"/>
    <mergeCell ref="C45:L45"/>
    <mergeCell ref="M45:Z45"/>
    <mergeCell ref="M46:Z46"/>
    <mergeCell ref="M47:Z47"/>
    <mergeCell ref="C41:L41"/>
    <mergeCell ref="M41:Z41"/>
    <mergeCell ref="C42:L42"/>
    <mergeCell ref="M42:Z42"/>
  </mergeCells>
  <phoneticPr fontId="3"/>
  <hyperlinks>
    <hyperlink ref="M5:Z5" location="第１号!Print_Area" display="・様式第１号"/>
    <hyperlink ref="M6:Z6" location="第２号!Print_Area" display="・様式第２号"/>
    <hyperlink ref="M7:Z7" location="第３号!Print_Area" display="・様式第３号"/>
    <hyperlink ref="M30:Z30" location="第４号!Print_Area" display="・様式第４号"/>
    <hyperlink ref="M34:Z34" location="第５号!A1" display="・様式第５号"/>
    <hyperlink ref="M39:Z39" location="第６号!A1" display="・様式第６号"/>
    <hyperlink ref="M43:Z43" location="第７号!A1" display="・様式第７号"/>
  </hyperlinks>
  <pageMargins left="0.78740157480314965" right="0.39370078740157483" top="0.59055118110236215" bottom="0.59055118110236215" header="0.31496062992125984" footer="0.31496062992125984"/>
  <pageSetup paperSize="9" orientation="portrait" r:id="rId1"/>
  <rowBreaks count="1" manualBreakCount="1">
    <brk id="5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0</xdr:colOff>
                    <xdr:row>4</xdr:row>
                    <xdr:rowOff>0</xdr:rowOff>
                  </from>
                  <to>
                    <xdr:col>1</xdr:col>
                    <xdr:colOff>0</xdr:colOff>
                    <xdr:row>5</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0</xdr:col>
                    <xdr:colOff>0</xdr:colOff>
                    <xdr:row>5</xdr:row>
                    <xdr:rowOff>0</xdr:rowOff>
                  </from>
                  <to>
                    <xdr:col>1</xdr:col>
                    <xdr:colOff>0</xdr:colOff>
                    <xdr:row>6</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0</xdr:col>
                    <xdr:colOff>0</xdr:colOff>
                    <xdr:row>6</xdr:row>
                    <xdr:rowOff>0</xdr:rowOff>
                  </from>
                  <to>
                    <xdr:col>1</xdr:col>
                    <xdr:colOff>0</xdr:colOff>
                    <xdr:row>7</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0</xdr:col>
                    <xdr:colOff>0</xdr:colOff>
                    <xdr:row>7</xdr:row>
                    <xdr:rowOff>0</xdr:rowOff>
                  </from>
                  <to>
                    <xdr:col>1</xdr:col>
                    <xdr:colOff>0</xdr:colOff>
                    <xdr:row>8</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0</xdr:col>
                    <xdr:colOff>0</xdr:colOff>
                    <xdr:row>12</xdr:row>
                    <xdr:rowOff>0</xdr:rowOff>
                  </from>
                  <to>
                    <xdr:col>1</xdr:col>
                    <xdr:colOff>0</xdr:colOff>
                    <xdr:row>13</xdr:row>
                    <xdr:rowOff>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0</xdr:col>
                    <xdr:colOff>0</xdr:colOff>
                    <xdr:row>23</xdr:row>
                    <xdr:rowOff>0</xdr:rowOff>
                  </from>
                  <to>
                    <xdr:col>1</xdr:col>
                    <xdr:colOff>0</xdr:colOff>
                    <xdr:row>24</xdr:row>
                    <xdr:rowOff>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0</xdr:col>
                    <xdr:colOff>0</xdr:colOff>
                    <xdr:row>25</xdr:row>
                    <xdr:rowOff>0</xdr:rowOff>
                  </from>
                  <to>
                    <xdr:col>1</xdr:col>
                    <xdr:colOff>0</xdr:colOff>
                    <xdr:row>26</xdr:row>
                    <xdr:rowOff>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0</xdr:col>
                    <xdr:colOff>0</xdr:colOff>
                    <xdr:row>33</xdr:row>
                    <xdr:rowOff>0</xdr:rowOff>
                  </from>
                  <to>
                    <xdr:col>1</xdr:col>
                    <xdr:colOff>0</xdr:colOff>
                    <xdr:row>34</xdr:row>
                    <xdr:rowOff>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0</xdr:col>
                    <xdr:colOff>0</xdr:colOff>
                    <xdr:row>36</xdr:row>
                    <xdr:rowOff>0</xdr:rowOff>
                  </from>
                  <to>
                    <xdr:col>1</xdr:col>
                    <xdr:colOff>0</xdr:colOff>
                    <xdr:row>37</xdr:row>
                    <xdr:rowOff>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0</xdr:col>
                    <xdr:colOff>0</xdr:colOff>
                    <xdr:row>38</xdr:row>
                    <xdr:rowOff>0</xdr:rowOff>
                  </from>
                  <to>
                    <xdr:col>1</xdr:col>
                    <xdr:colOff>0</xdr:colOff>
                    <xdr:row>39</xdr:row>
                    <xdr:rowOff>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0</xdr:col>
                    <xdr:colOff>0</xdr:colOff>
                    <xdr:row>40</xdr:row>
                    <xdr:rowOff>0</xdr:rowOff>
                  </from>
                  <to>
                    <xdr:col>1</xdr:col>
                    <xdr:colOff>0</xdr:colOff>
                    <xdr:row>41</xdr:row>
                    <xdr:rowOff>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0</xdr:col>
                    <xdr:colOff>0</xdr:colOff>
                    <xdr:row>42</xdr:row>
                    <xdr:rowOff>0</xdr:rowOff>
                  </from>
                  <to>
                    <xdr:col>1</xdr:col>
                    <xdr:colOff>0</xdr:colOff>
                    <xdr:row>43</xdr:row>
                    <xdr:rowOff>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0</xdr:col>
                    <xdr:colOff>0</xdr:colOff>
                    <xdr:row>44</xdr:row>
                    <xdr:rowOff>0</xdr:rowOff>
                  </from>
                  <to>
                    <xdr:col>1</xdr:col>
                    <xdr:colOff>0</xdr:colOff>
                    <xdr:row>45</xdr:row>
                    <xdr:rowOff>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0</xdr:col>
                    <xdr:colOff>0</xdr:colOff>
                    <xdr:row>47</xdr:row>
                    <xdr:rowOff>0</xdr:rowOff>
                  </from>
                  <to>
                    <xdr:col>1</xdr:col>
                    <xdr:colOff>0</xdr:colOff>
                    <xdr:row>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249977111117893"/>
  </sheetPr>
  <dimension ref="A1:AF48"/>
  <sheetViews>
    <sheetView view="pageBreakPreview" zoomScaleNormal="100" zoomScaleSheetLayoutView="100" workbookViewId="0">
      <pane ySplit="3" topLeftCell="A4" activePane="bottomLeft" state="frozen"/>
      <selection activeCell="M34" sqref="M34:Z34"/>
      <selection pane="bottomLeft" activeCell="U5" sqref="U5"/>
    </sheetView>
  </sheetViews>
  <sheetFormatPr defaultColWidth="3.125" defaultRowHeight="18.75" customHeight="1" x14ac:dyDescent="0.4"/>
  <cols>
    <col min="1" max="28" width="3.125" style="1"/>
    <col min="29" max="29" width="3.125" style="1" customWidth="1"/>
    <col min="30" max="16384" width="3.125" style="1"/>
  </cols>
  <sheetData>
    <row r="1" spans="1:32" ht="18.75" customHeight="1" x14ac:dyDescent="0.4">
      <c r="A1" s="2" t="s">
        <v>0</v>
      </c>
      <c r="B1" s="2"/>
      <c r="C1" s="2"/>
      <c r="D1" s="2"/>
      <c r="E1" s="2"/>
      <c r="F1" s="2"/>
      <c r="G1" s="2"/>
      <c r="H1" s="2"/>
      <c r="I1" s="2"/>
      <c r="J1" s="2"/>
      <c r="K1" s="2"/>
      <c r="L1" s="2"/>
      <c r="M1" s="2"/>
      <c r="N1" s="2"/>
      <c r="O1" s="2"/>
      <c r="P1" s="2"/>
      <c r="Q1" s="2"/>
      <c r="R1" s="2"/>
      <c r="S1" s="2"/>
      <c r="T1" s="2"/>
      <c r="U1" s="2"/>
      <c r="V1" s="2"/>
      <c r="W1" s="2"/>
      <c r="X1" s="2"/>
      <c r="Y1" s="2"/>
      <c r="Z1" s="2"/>
    </row>
    <row r="2" spans="1:32" ht="7.5" customHeight="1" x14ac:dyDescent="0.4">
      <c r="A2" s="2"/>
      <c r="B2" s="2"/>
      <c r="C2" s="2"/>
      <c r="D2" s="2"/>
      <c r="E2" s="2"/>
      <c r="F2" s="2"/>
      <c r="G2" s="2"/>
      <c r="H2" s="2"/>
      <c r="I2" s="2"/>
      <c r="J2" s="2"/>
      <c r="K2" s="2"/>
      <c r="L2" s="2"/>
      <c r="M2" s="2"/>
      <c r="N2" s="2"/>
      <c r="O2" s="2"/>
      <c r="P2" s="2"/>
      <c r="Q2" s="2"/>
      <c r="R2" s="2"/>
      <c r="S2" s="2"/>
      <c r="T2" s="2"/>
      <c r="U2" s="2"/>
      <c r="V2" s="2"/>
      <c r="W2" s="2"/>
      <c r="X2" s="2"/>
      <c r="Y2" s="2"/>
      <c r="Z2" s="2"/>
    </row>
    <row r="3" spans="1:32" ht="18.75" customHeight="1" x14ac:dyDescent="0.4">
      <c r="A3" s="305" t="s">
        <v>194</v>
      </c>
      <c r="B3" s="305"/>
      <c r="C3" s="305"/>
      <c r="D3" s="305"/>
      <c r="E3" s="305"/>
      <c r="F3" s="305"/>
      <c r="G3" s="305"/>
      <c r="H3" s="305"/>
      <c r="I3" s="305"/>
      <c r="J3" s="305"/>
      <c r="K3" s="305"/>
      <c r="L3" s="305"/>
      <c r="M3" s="305"/>
      <c r="N3" s="305"/>
      <c r="O3" s="305"/>
      <c r="P3" s="305"/>
      <c r="Q3" s="305"/>
      <c r="R3" s="305"/>
      <c r="S3" s="305"/>
      <c r="T3" s="305"/>
      <c r="U3" s="305"/>
      <c r="V3" s="305"/>
      <c r="W3" s="305"/>
      <c r="X3" s="305"/>
      <c r="Y3" s="305"/>
      <c r="Z3" s="305"/>
    </row>
    <row r="4" spans="1:32" ht="7.5" customHeight="1" thickBot="1" x14ac:dyDescent="0.45">
      <c r="A4" s="2"/>
      <c r="B4" s="2"/>
      <c r="C4" s="2"/>
      <c r="D4" s="2"/>
      <c r="E4" s="2"/>
      <c r="F4" s="2"/>
      <c r="G4" s="2"/>
      <c r="H4" s="2"/>
      <c r="I4" s="2"/>
      <c r="J4" s="2"/>
      <c r="K4" s="2"/>
      <c r="L4" s="2"/>
      <c r="M4" s="2"/>
      <c r="N4" s="2"/>
      <c r="O4" s="2"/>
      <c r="P4" s="2"/>
      <c r="Q4" s="2"/>
      <c r="R4" s="2"/>
      <c r="S4" s="2"/>
      <c r="T4" s="2"/>
      <c r="U4" s="2"/>
      <c r="V4" s="2"/>
      <c r="W4" s="2"/>
      <c r="X4" s="2"/>
      <c r="Y4" s="2"/>
      <c r="Z4" s="2"/>
    </row>
    <row r="5" spans="1:32" ht="22.5" customHeight="1" thickBot="1" x14ac:dyDescent="0.45">
      <c r="A5" s="2"/>
      <c r="B5" s="2"/>
      <c r="C5" s="2"/>
      <c r="D5" s="2"/>
      <c r="E5" s="2"/>
      <c r="F5" s="2"/>
      <c r="G5" s="2"/>
      <c r="H5" s="2"/>
      <c r="I5" s="2"/>
      <c r="J5" s="2"/>
      <c r="K5" s="2"/>
      <c r="L5" s="2"/>
      <c r="M5" s="2"/>
      <c r="N5" s="2"/>
      <c r="O5" s="2"/>
      <c r="P5" s="152"/>
      <c r="Q5" s="153"/>
      <c r="R5" s="158"/>
      <c r="S5" s="158"/>
      <c r="T5" s="159" t="s">
        <v>486</v>
      </c>
      <c r="U5" s="160"/>
      <c r="V5" s="161" t="s">
        <v>485</v>
      </c>
      <c r="W5" s="160"/>
      <c r="X5" s="161" t="s">
        <v>491</v>
      </c>
      <c r="Y5" s="160"/>
      <c r="Z5" s="161" t="s">
        <v>484</v>
      </c>
      <c r="AB5" s="302" t="str">
        <f ca="1">"令和"&amp;DBCS(DB!D5)&amp;"年度"</f>
        <v>令和７年度</v>
      </c>
      <c r="AC5" s="303"/>
      <c r="AD5" s="303"/>
      <c r="AE5" s="303"/>
      <c r="AF5" s="304"/>
    </row>
    <row r="6" spans="1:32" ht="18.75" customHeight="1" x14ac:dyDescent="0.4">
      <c r="A6" s="2" t="s">
        <v>1</v>
      </c>
      <c r="B6" s="2"/>
      <c r="C6" s="2"/>
      <c r="D6" s="2"/>
      <c r="E6" s="2"/>
      <c r="F6" s="2"/>
      <c r="G6" s="2"/>
      <c r="H6" s="2"/>
      <c r="I6" s="2"/>
      <c r="J6" s="2"/>
      <c r="K6" s="2"/>
      <c r="L6" s="2"/>
      <c r="M6" s="2"/>
      <c r="N6" s="2"/>
      <c r="O6" s="2"/>
      <c r="P6" s="2"/>
      <c r="Q6" s="2"/>
      <c r="R6" s="2"/>
      <c r="S6" s="2"/>
      <c r="T6" s="2"/>
      <c r="U6" s="2"/>
      <c r="V6" s="2"/>
      <c r="W6" s="2"/>
      <c r="X6" s="2"/>
      <c r="Y6" s="2"/>
      <c r="Z6" s="2"/>
    </row>
    <row r="7" spans="1:32" ht="22.5" customHeight="1" x14ac:dyDescent="0.4">
      <c r="A7" s="2"/>
      <c r="B7" s="2"/>
      <c r="C7" s="2"/>
      <c r="D7" s="2"/>
      <c r="E7" s="2"/>
      <c r="F7" s="2"/>
      <c r="G7" s="2"/>
      <c r="H7" s="2"/>
      <c r="I7" s="2"/>
      <c r="J7" s="2"/>
      <c r="K7" s="2"/>
      <c r="L7" s="2"/>
      <c r="M7" s="309" t="s">
        <v>2</v>
      </c>
      <c r="N7" s="309"/>
      <c r="O7" s="309"/>
      <c r="P7" s="309"/>
      <c r="Q7" s="3" t="s">
        <v>9</v>
      </c>
      <c r="R7" s="311"/>
      <c r="S7" s="311"/>
      <c r="T7" s="311"/>
      <c r="U7" s="3" t="s">
        <v>10</v>
      </c>
      <c r="V7" s="312"/>
      <c r="W7" s="312"/>
      <c r="X7" s="312"/>
      <c r="Y7" s="312"/>
      <c r="Z7" s="2"/>
    </row>
    <row r="8" spans="1:32" ht="26.25" customHeight="1" x14ac:dyDescent="0.4">
      <c r="A8" s="2"/>
      <c r="B8" s="2"/>
      <c r="C8" s="2"/>
      <c r="D8" s="2"/>
      <c r="E8" s="2"/>
      <c r="F8" s="2"/>
      <c r="G8" s="2"/>
      <c r="H8" s="2"/>
      <c r="I8" s="2"/>
      <c r="J8" s="2"/>
      <c r="K8" s="2"/>
      <c r="L8" s="2"/>
      <c r="M8" s="309" t="s">
        <v>3</v>
      </c>
      <c r="N8" s="309"/>
      <c r="O8" s="309"/>
      <c r="P8" s="309"/>
      <c r="Q8" s="723"/>
      <c r="R8" s="723"/>
      <c r="S8" s="723"/>
      <c r="T8" s="723"/>
      <c r="U8" s="723"/>
      <c r="V8" s="723"/>
      <c r="W8" s="723"/>
      <c r="X8" s="723"/>
      <c r="Y8" s="723"/>
      <c r="Z8" s="723"/>
    </row>
    <row r="9" spans="1:32" ht="26.25" customHeight="1" x14ac:dyDescent="0.4">
      <c r="A9" s="2"/>
      <c r="B9" s="2"/>
      <c r="C9" s="2"/>
      <c r="D9" s="2"/>
      <c r="E9" s="2"/>
      <c r="F9" s="2"/>
      <c r="G9" s="2"/>
      <c r="H9" s="2"/>
      <c r="I9" s="2"/>
      <c r="J9" s="2"/>
      <c r="K9" s="2"/>
      <c r="L9" s="4" t="s">
        <v>6</v>
      </c>
      <c r="M9" s="309" t="s">
        <v>4</v>
      </c>
      <c r="N9" s="309"/>
      <c r="O9" s="309"/>
      <c r="P9" s="309"/>
      <c r="Q9" s="723"/>
      <c r="R9" s="723"/>
      <c r="S9" s="723"/>
      <c r="T9" s="723"/>
      <c r="U9" s="723"/>
      <c r="V9" s="723"/>
      <c r="W9" s="723"/>
      <c r="X9" s="723"/>
      <c r="Y9" s="723"/>
      <c r="Z9" s="723"/>
    </row>
    <row r="10" spans="1:32" ht="26.25" customHeight="1" x14ac:dyDescent="0.4">
      <c r="A10" s="2"/>
      <c r="B10" s="2"/>
      <c r="C10" s="2"/>
      <c r="D10" s="2"/>
      <c r="E10" s="2"/>
      <c r="F10" s="2"/>
      <c r="G10" s="2"/>
      <c r="H10" s="2"/>
      <c r="I10" s="2"/>
      <c r="J10" s="2"/>
      <c r="K10" s="2"/>
      <c r="L10" s="2"/>
      <c r="M10" s="309" t="s">
        <v>5</v>
      </c>
      <c r="N10" s="309"/>
      <c r="O10" s="309"/>
      <c r="P10" s="309"/>
      <c r="Q10" s="723"/>
      <c r="R10" s="723"/>
      <c r="S10" s="723"/>
      <c r="T10" s="723"/>
      <c r="U10" s="723"/>
      <c r="V10" s="723"/>
      <c r="W10" s="723"/>
      <c r="X10" s="723"/>
      <c r="Y10" s="723"/>
      <c r="Z10" s="2"/>
    </row>
    <row r="11" spans="1:32" ht="7.5"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row>
    <row r="12" spans="1:32" ht="18.75" customHeight="1" x14ac:dyDescent="0.4">
      <c r="A12" s="308" t="str">
        <f>"　標記の補助金の交付を受けたいので、仙台市補助金等交付規則"&amp;DBCS(DB!H4)&amp;"及び仙台市温室効果ガス削減設備導入支援補助金交付要綱"&amp;DBCS(DB!H5)&amp;"の規定により、下記のとおり関係書類を添えて申請します。"</f>
        <v>　標記の補助金の交付を受けたいので、仙台市補助金等交付規則第３条第１項及び仙台市温室効果ガス削減設備導入支援補助金交付要綱第１０条の規定により、下記のとおり関係書類を添えて申請します。</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row>
    <row r="13" spans="1:32" ht="18.75" customHeight="1" x14ac:dyDescent="0.4">
      <c r="A13" s="308"/>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row>
    <row r="14" spans="1:32" ht="18.75" customHeight="1" x14ac:dyDescent="0.4">
      <c r="A14" s="308"/>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row>
    <row r="15" spans="1:32" ht="7.5"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32" ht="18.75" customHeight="1" x14ac:dyDescent="0.4">
      <c r="A16" s="305" t="s">
        <v>8</v>
      </c>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row>
    <row r="17" spans="1:28" ht="7.5" customHeight="1" thickBot="1" x14ac:dyDescent="0.4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8" ht="15.75" customHeight="1" x14ac:dyDescent="0.4">
      <c r="A18" s="316" t="s">
        <v>574</v>
      </c>
      <c r="B18" s="317"/>
      <c r="C18" s="317"/>
      <c r="D18" s="317"/>
      <c r="E18" s="317"/>
      <c r="F18" s="317"/>
      <c r="G18" s="317"/>
      <c r="H18" s="322" t="s">
        <v>195</v>
      </c>
      <c r="I18" s="323"/>
      <c r="J18" s="323"/>
      <c r="K18" s="323"/>
      <c r="L18" s="323"/>
      <c r="M18" s="137"/>
      <c r="N18" s="137" t="s">
        <v>197</v>
      </c>
      <c r="O18" s="137"/>
      <c r="P18" s="137"/>
      <c r="Q18" s="137"/>
      <c r="R18" s="137"/>
      <c r="S18" s="137"/>
      <c r="T18" s="137" t="s">
        <v>198</v>
      </c>
      <c r="U18" s="137"/>
      <c r="V18" s="137"/>
      <c r="W18" s="137"/>
      <c r="X18" s="137"/>
      <c r="Y18" s="137"/>
      <c r="Z18" s="138"/>
    </row>
    <row r="19" spans="1:28" ht="15.75" customHeight="1" x14ac:dyDescent="0.4">
      <c r="A19" s="318"/>
      <c r="B19" s="319"/>
      <c r="C19" s="319"/>
      <c r="D19" s="319"/>
      <c r="E19" s="319"/>
      <c r="F19" s="319"/>
      <c r="G19" s="319"/>
      <c r="H19" s="320" t="s">
        <v>196</v>
      </c>
      <c r="I19" s="321"/>
      <c r="J19" s="321"/>
      <c r="K19" s="321"/>
      <c r="L19" s="321"/>
      <c r="M19" s="139"/>
      <c r="N19" s="139" t="s">
        <v>12</v>
      </c>
      <c r="O19" s="139"/>
      <c r="P19" s="139"/>
      <c r="Q19" s="139"/>
      <c r="R19" s="139"/>
      <c r="S19" s="139"/>
      <c r="T19" s="139"/>
      <c r="U19" s="139"/>
      <c r="V19" s="139"/>
      <c r="W19" s="139"/>
      <c r="X19" s="139"/>
      <c r="Y19" s="139"/>
      <c r="Z19" s="140"/>
    </row>
    <row r="20" spans="1:28" ht="15.75" customHeight="1" x14ac:dyDescent="0.4">
      <c r="A20" s="314" t="s">
        <v>11</v>
      </c>
      <c r="B20" s="315"/>
      <c r="C20" s="315"/>
      <c r="D20" s="315"/>
      <c r="E20" s="315"/>
      <c r="F20" s="315"/>
      <c r="G20" s="315"/>
      <c r="H20" s="6"/>
      <c r="I20" s="313"/>
      <c r="J20" s="313"/>
      <c r="K20" s="313"/>
      <c r="L20" s="313"/>
      <c r="M20" s="313"/>
      <c r="N20" s="313"/>
      <c r="O20" s="313"/>
      <c r="P20" s="313"/>
      <c r="Q20" s="313"/>
      <c r="R20" s="313"/>
      <c r="S20" s="313"/>
      <c r="T20" s="313"/>
      <c r="U20" s="313"/>
      <c r="V20" s="313"/>
      <c r="W20" s="313"/>
      <c r="X20" s="313"/>
      <c r="Y20" s="313"/>
      <c r="Z20" s="7"/>
    </row>
    <row r="21" spans="1:28" ht="15.75" customHeight="1" x14ac:dyDescent="0.4">
      <c r="A21" s="314" t="s">
        <v>199</v>
      </c>
      <c r="B21" s="315"/>
      <c r="C21" s="315"/>
      <c r="D21" s="315"/>
      <c r="E21" s="315"/>
      <c r="F21" s="315"/>
      <c r="G21" s="315"/>
      <c r="H21" s="6"/>
      <c r="I21" s="313"/>
      <c r="J21" s="313"/>
      <c r="K21" s="313"/>
      <c r="L21" s="313"/>
      <c r="M21" s="313"/>
      <c r="N21" s="313"/>
      <c r="O21" s="313"/>
      <c r="P21" s="313"/>
      <c r="Q21" s="313"/>
      <c r="R21" s="313"/>
      <c r="S21" s="313"/>
      <c r="T21" s="313"/>
      <c r="U21" s="313"/>
      <c r="V21" s="313"/>
      <c r="W21" s="313"/>
      <c r="X21" s="313"/>
      <c r="Y21" s="313"/>
      <c r="Z21" s="7"/>
    </row>
    <row r="22" spans="1:28" ht="15.75" customHeight="1" x14ac:dyDescent="0.4">
      <c r="A22" s="314" t="s">
        <v>451</v>
      </c>
      <c r="B22" s="315"/>
      <c r="C22" s="315"/>
      <c r="D22" s="315"/>
      <c r="E22" s="315"/>
      <c r="F22" s="315"/>
      <c r="G22" s="315"/>
      <c r="H22" s="6"/>
      <c r="I22" s="8"/>
      <c r="J22" s="8"/>
      <c r="K22" s="8"/>
      <c r="L22" s="8"/>
      <c r="M22" s="8"/>
      <c r="N22" s="8"/>
      <c r="O22" s="8" t="str">
        <f t="shared" ref="O22:O23" si="0">IF(P22="","金","")</f>
        <v>金</v>
      </c>
      <c r="P22" s="333" t="str">
        <f>IF(別紙２!L19=0,"","金 "&amp;DBCS(TEXT(別紙２!L19,"#,#0")))</f>
        <v/>
      </c>
      <c r="Q22" s="333"/>
      <c r="R22" s="333"/>
      <c r="S22" s="333"/>
      <c r="T22" s="333"/>
      <c r="U22" s="333"/>
      <c r="V22" s="333"/>
      <c r="W22" s="333"/>
      <c r="X22" s="333"/>
      <c r="Y22" s="8" t="s">
        <v>21</v>
      </c>
      <c r="Z22" s="7"/>
      <c r="AB22" s="171" t="s">
        <v>559</v>
      </c>
    </row>
    <row r="23" spans="1:28" ht="15.75" customHeight="1" x14ac:dyDescent="0.4">
      <c r="A23" s="314" t="s">
        <v>452</v>
      </c>
      <c r="B23" s="315"/>
      <c r="C23" s="315"/>
      <c r="D23" s="315"/>
      <c r="E23" s="315"/>
      <c r="F23" s="315"/>
      <c r="G23" s="315"/>
      <c r="H23" s="6"/>
      <c r="I23" s="8"/>
      <c r="J23" s="8"/>
      <c r="K23" s="8"/>
      <c r="L23" s="8"/>
      <c r="M23" s="8"/>
      <c r="N23" s="8"/>
      <c r="O23" s="8" t="str">
        <f t="shared" si="0"/>
        <v>金</v>
      </c>
      <c r="P23" s="333" t="str">
        <f>IF(別紙２!S35=0,"","金 "&amp;DBCS(TEXT(別紙２!S35,"#,#0")))</f>
        <v/>
      </c>
      <c r="Q23" s="333"/>
      <c r="R23" s="333"/>
      <c r="S23" s="333"/>
      <c r="T23" s="333"/>
      <c r="U23" s="333"/>
      <c r="V23" s="333"/>
      <c r="W23" s="333"/>
      <c r="X23" s="333"/>
      <c r="Y23" s="8" t="s">
        <v>21</v>
      </c>
      <c r="Z23" s="7"/>
      <c r="AB23" s="171" t="s">
        <v>559</v>
      </c>
    </row>
    <row r="24" spans="1:28" ht="15.75" customHeight="1" x14ac:dyDescent="0.4">
      <c r="A24" s="306" t="s">
        <v>453</v>
      </c>
      <c r="B24" s="307"/>
      <c r="C24" s="307"/>
      <c r="D24" s="307"/>
      <c r="E24" s="307"/>
      <c r="F24" s="307"/>
      <c r="G24" s="307"/>
      <c r="H24" s="307" t="s">
        <v>13</v>
      </c>
      <c r="I24" s="307"/>
      <c r="J24" s="307"/>
      <c r="K24" s="307"/>
      <c r="L24" s="307"/>
      <c r="M24" s="307"/>
      <c r="N24" s="307"/>
      <c r="O24" s="307"/>
      <c r="P24" s="307"/>
      <c r="Q24" s="307"/>
      <c r="R24" s="307"/>
      <c r="S24" s="307"/>
      <c r="T24" s="307"/>
      <c r="U24" s="307"/>
      <c r="V24" s="307"/>
      <c r="W24" s="307"/>
      <c r="X24" s="307"/>
      <c r="Y24" s="307"/>
      <c r="Z24" s="330"/>
    </row>
    <row r="25" spans="1:28" ht="15.75" customHeight="1" x14ac:dyDescent="0.4">
      <c r="A25" s="299"/>
      <c r="B25" s="300"/>
      <c r="C25" s="300"/>
      <c r="D25" s="300"/>
      <c r="E25" s="300"/>
      <c r="F25" s="300"/>
      <c r="G25" s="300"/>
      <c r="H25" s="300" t="s">
        <v>14</v>
      </c>
      <c r="I25" s="300"/>
      <c r="J25" s="300"/>
      <c r="K25" s="300"/>
      <c r="L25" s="300"/>
      <c r="M25" s="300"/>
      <c r="N25" s="300"/>
      <c r="O25" s="300"/>
      <c r="P25" s="300"/>
      <c r="Q25" s="300"/>
      <c r="R25" s="300"/>
      <c r="S25" s="300"/>
      <c r="T25" s="300"/>
      <c r="U25" s="300"/>
      <c r="V25" s="300"/>
      <c r="W25" s="300"/>
      <c r="X25" s="300"/>
      <c r="Y25" s="300"/>
      <c r="Z25" s="301"/>
    </row>
    <row r="26" spans="1:28" ht="15.75" customHeight="1" x14ac:dyDescent="0.4">
      <c r="A26" s="299"/>
      <c r="B26" s="300"/>
      <c r="C26" s="300"/>
      <c r="D26" s="300"/>
      <c r="E26" s="300"/>
      <c r="F26" s="300"/>
      <c r="G26" s="300"/>
      <c r="H26" s="300" t="s">
        <v>200</v>
      </c>
      <c r="I26" s="300"/>
      <c r="J26" s="300"/>
      <c r="K26" s="300"/>
      <c r="L26" s="300"/>
      <c r="M26" s="300"/>
      <c r="N26" s="300"/>
      <c r="O26" s="300"/>
      <c r="P26" s="300"/>
      <c r="Q26" s="300"/>
      <c r="R26" s="300"/>
      <c r="S26" s="300"/>
      <c r="T26" s="300"/>
      <c r="U26" s="300"/>
      <c r="V26" s="300"/>
      <c r="W26" s="300"/>
      <c r="X26" s="300"/>
      <c r="Y26" s="300"/>
      <c r="Z26" s="301"/>
    </row>
    <row r="27" spans="1:28" ht="15.75" customHeight="1" x14ac:dyDescent="0.4">
      <c r="A27" s="299"/>
      <c r="B27" s="300"/>
      <c r="C27" s="300"/>
      <c r="D27" s="300"/>
      <c r="E27" s="300"/>
      <c r="F27" s="300"/>
      <c r="G27" s="300"/>
      <c r="H27" s="300" t="s">
        <v>201</v>
      </c>
      <c r="I27" s="300"/>
      <c r="J27" s="300"/>
      <c r="K27" s="300"/>
      <c r="L27" s="300"/>
      <c r="M27" s="300"/>
      <c r="N27" s="300"/>
      <c r="O27" s="300"/>
      <c r="P27" s="300"/>
      <c r="Q27" s="300"/>
      <c r="R27" s="300"/>
      <c r="S27" s="300"/>
      <c r="T27" s="300"/>
      <c r="U27" s="300"/>
      <c r="V27" s="300"/>
      <c r="W27" s="300"/>
      <c r="X27" s="300"/>
      <c r="Y27" s="300"/>
      <c r="Z27" s="301"/>
    </row>
    <row r="28" spans="1:28" ht="15.75" customHeight="1" x14ac:dyDescent="0.4">
      <c r="A28" s="299"/>
      <c r="B28" s="300"/>
      <c r="C28" s="300"/>
      <c r="D28" s="300"/>
      <c r="E28" s="300"/>
      <c r="F28" s="300"/>
      <c r="G28" s="300"/>
      <c r="H28" s="300" t="s">
        <v>202</v>
      </c>
      <c r="I28" s="300"/>
      <c r="J28" s="300"/>
      <c r="K28" s="300"/>
      <c r="L28" s="300"/>
      <c r="M28" s="300"/>
      <c r="N28" s="300"/>
      <c r="O28" s="300"/>
      <c r="P28" s="300"/>
      <c r="Q28" s="300"/>
      <c r="R28" s="300"/>
      <c r="S28" s="300"/>
      <c r="T28" s="300"/>
      <c r="U28" s="300"/>
      <c r="V28" s="300"/>
      <c r="W28" s="300"/>
      <c r="X28" s="300"/>
      <c r="Y28" s="300"/>
      <c r="Z28" s="301"/>
    </row>
    <row r="29" spans="1:28" ht="15.75" customHeight="1" x14ac:dyDescent="0.4">
      <c r="A29" s="299"/>
      <c r="B29" s="300"/>
      <c r="C29" s="300"/>
      <c r="D29" s="300"/>
      <c r="E29" s="300"/>
      <c r="F29" s="300"/>
      <c r="G29" s="300"/>
      <c r="H29" s="300" t="s">
        <v>203</v>
      </c>
      <c r="I29" s="300"/>
      <c r="J29" s="300"/>
      <c r="K29" s="300"/>
      <c r="L29" s="300"/>
      <c r="M29" s="300"/>
      <c r="N29" s="300"/>
      <c r="O29" s="300"/>
      <c r="P29" s="300"/>
      <c r="Q29" s="300"/>
      <c r="R29" s="300"/>
      <c r="S29" s="300"/>
      <c r="T29" s="300"/>
      <c r="U29" s="300"/>
      <c r="V29" s="300"/>
      <c r="W29" s="300"/>
      <c r="X29" s="300"/>
      <c r="Y29" s="300"/>
      <c r="Z29" s="301"/>
    </row>
    <row r="30" spans="1:28" ht="15.75" customHeight="1" x14ac:dyDescent="0.4">
      <c r="A30" s="299"/>
      <c r="B30" s="300"/>
      <c r="C30" s="300"/>
      <c r="D30" s="300"/>
      <c r="E30" s="300"/>
      <c r="F30" s="300"/>
      <c r="G30" s="300"/>
      <c r="H30" s="300" t="s">
        <v>204</v>
      </c>
      <c r="I30" s="300"/>
      <c r="J30" s="300"/>
      <c r="K30" s="300"/>
      <c r="L30" s="300"/>
      <c r="M30" s="300"/>
      <c r="N30" s="300"/>
      <c r="O30" s="300"/>
      <c r="P30" s="300"/>
      <c r="Q30" s="300"/>
      <c r="R30" s="300"/>
      <c r="S30" s="300"/>
      <c r="T30" s="300"/>
      <c r="U30" s="300"/>
      <c r="V30" s="300"/>
      <c r="W30" s="300"/>
      <c r="X30" s="300"/>
      <c r="Y30" s="300"/>
      <c r="Z30" s="301"/>
    </row>
    <row r="31" spans="1:28" ht="15.75" customHeight="1" x14ac:dyDescent="0.4">
      <c r="A31" s="299"/>
      <c r="B31" s="300"/>
      <c r="C31" s="300"/>
      <c r="D31" s="300"/>
      <c r="E31" s="300"/>
      <c r="F31" s="300"/>
      <c r="G31" s="300"/>
      <c r="H31" s="300" t="s">
        <v>205</v>
      </c>
      <c r="I31" s="300"/>
      <c r="J31" s="300"/>
      <c r="K31" s="300"/>
      <c r="L31" s="300"/>
      <c r="M31" s="300"/>
      <c r="N31" s="300"/>
      <c r="O31" s="300"/>
      <c r="P31" s="300"/>
      <c r="Q31" s="300"/>
      <c r="R31" s="300"/>
      <c r="S31" s="300"/>
      <c r="T31" s="300"/>
      <c r="U31" s="300"/>
      <c r="V31" s="300"/>
      <c r="W31" s="300"/>
      <c r="X31" s="300"/>
      <c r="Y31" s="300"/>
      <c r="Z31" s="301"/>
    </row>
    <row r="32" spans="1:28" ht="15.75" customHeight="1" x14ac:dyDescent="0.4">
      <c r="A32" s="299"/>
      <c r="B32" s="300"/>
      <c r="C32" s="300"/>
      <c r="D32" s="300"/>
      <c r="E32" s="300"/>
      <c r="F32" s="300"/>
      <c r="G32" s="300"/>
      <c r="H32" s="300" t="s">
        <v>206</v>
      </c>
      <c r="I32" s="300"/>
      <c r="J32" s="300"/>
      <c r="K32" s="300"/>
      <c r="L32" s="300"/>
      <c r="M32" s="300"/>
      <c r="N32" s="300"/>
      <c r="O32" s="300"/>
      <c r="P32" s="300"/>
      <c r="Q32" s="300"/>
      <c r="R32" s="300"/>
      <c r="S32" s="300"/>
      <c r="T32" s="300"/>
      <c r="U32" s="300"/>
      <c r="V32" s="300"/>
      <c r="W32" s="300"/>
      <c r="X32" s="300"/>
      <c r="Y32" s="300"/>
      <c r="Z32" s="301"/>
    </row>
    <row r="33" spans="1:26" ht="15.75" customHeight="1" x14ac:dyDescent="0.4">
      <c r="A33" s="299"/>
      <c r="B33" s="300"/>
      <c r="C33" s="300"/>
      <c r="D33" s="300"/>
      <c r="E33" s="300"/>
      <c r="F33" s="300"/>
      <c r="G33" s="300"/>
      <c r="H33" s="300" t="s">
        <v>207</v>
      </c>
      <c r="I33" s="300"/>
      <c r="J33" s="300"/>
      <c r="K33" s="300"/>
      <c r="L33" s="300"/>
      <c r="M33" s="300"/>
      <c r="N33" s="300"/>
      <c r="O33" s="300"/>
      <c r="P33" s="300"/>
      <c r="Q33" s="300"/>
      <c r="R33" s="300"/>
      <c r="S33" s="300"/>
      <c r="T33" s="300"/>
      <c r="U33" s="300"/>
      <c r="V33" s="300"/>
      <c r="W33" s="300"/>
      <c r="X33" s="300"/>
      <c r="Y33" s="300"/>
      <c r="Z33" s="301"/>
    </row>
    <row r="34" spans="1:26" ht="15.75" customHeight="1" x14ac:dyDescent="0.4">
      <c r="A34" s="299"/>
      <c r="B34" s="300"/>
      <c r="C34" s="300"/>
      <c r="D34" s="300"/>
      <c r="E34" s="300"/>
      <c r="F34" s="300"/>
      <c r="G34" s="300"/>
      <c r="H34" s="300" t="s">
        <v>565</v>
      </c>
      <c r="I34" s="300"/>
      <c r="J34" s="300"/>
      <c r="K34" s="300"/>
      <c r="L34" s="300"/>
      <c r="M34" s="300"/>
      <c r="N34" s="300"/>
      <c r="O34" s="300"/>
      <c r="P34" s="300"/>
      <c r="Q34" s="300"/>
      <c r="R34" s="300"/>
      <c r="S34" s="300"/>
      <c r="T34" s="300"/>
      <c r="U34" s="300"/>
      <c r="V34" s="300"/>
      <c r="W34" s="300"/>
      <c r="X34" s="300"/>
      <c r="Y34" s="300"/>
      <c r="Z34" s="301"/>
    </row>
    <row r="35" spans="1:26" ht="15.75" customHeight="1" x14ac:dyDescent="0.4">
      <c r="A35" s="299"/>
      <c r="B35" s="300"/>
      <c r="C35" s="300"/>
      <c r="D35" s="300"/>
      <c r="E35" s="300"/>
      <c r="F35" s="300"/>
      <c r="G35" s="300"/>
      <c r="H35" s="300" t="s">
        <v>567</v>
      </c>
      <c r="I35" s="300"/>
      <c r="J35" s="300"/>
      <c r="K35" s="300"/>
      <c r="L35" s="300"/>
      <c r="M35" s="300"/>
      <c r="N35" s="300"/>
      <c r="O35" s="300"/>
      <c r="P35" s="300"/>
      <c r="Q35" s="300"/>
      <c r="R35" s="300"/>
      <c r="S35" s="300"/>
      <c r="T35" s="300"/>
      <c r="U35" s="300"/>
      <c r="V35" s="300"/>
      <c r="W35" s="300"/>
      <c r="X35" s="300"/>
      <c r="Y35" s="300"/>
      <c r="Z35" s="301"/>
    </row>
    <row r="36" spans="1:26" ht="15.75" customHeight="1" x14ac:dyDescent="0.4">
      <c r="A36" s="299"/>
      <c r="B36" s="300"/>
      <c r="C36" s="300"/>
      <c r="D36" s="300"/>
      <c r="E36" s="300"/>
      <c r="F36" s="300"/>
      <c r="G36" s="300"/>
      <c r="H36" s="300" t="s">
        <v>208</v>
      </c>
      <c r="I36" s="300"/>
      <c r="J36" s="300"/>
      <c r="K36" s="300"/>
      <c r="L36" s="300"/>
      <c r="M36" s="300"/>
      <c r="N36" s="300"/>
      <c r="O36" s="300"/>
      <c r="P36" s="300"/>
      <c r="Q36" s="300"/>
      <c r="R36" s="300"/>
      <c r="S36" s="300"/>
      <c r="T36" s="300"/>
      <c r="U36" s="300"/>
      <c r="V36" s="300"/>
      <c r="W36" s="300"/>
      <c r="X36" s="300"/>
      <c r="Y36" s="300"/>
      <c r="Z36" s="301"/>
    </row>
    <row r="37" spans="1:26" ht="15.75" customHeight="1" x14ac:dyDescent="0.4">
      <c r="A37" s="299"/>
      <c r="B37" s="300"/>
      <c r="C37" s="300"/>
      <c r="D37" s="300"/>
      <c r="E37" s="300"/>
      <c r="F37" s="300"/>
      <c r="G37" s="300"/>
      <c r="H37" s="300" t="s">
        <v>209</v>
      </c>
      <c r="I37" s="300"/>
      <c r="J37" s="300"/>
      <c r="K37" s="300"/>
      <c r="L37" s="300"/>
      <c r="M37" s="300"/>
      <c r="N37" s="300"/>
      <c r="O37" s="300"/>
      <c r="P37" s="300"/>
      <c r="Q37" s="300"/>
      <c r="R37" s="300"/>
      <c r="S37" s="300"/>
      <c r="T37" s="300"/>
      <c r="U37" s="300"/>
      <c r="V37" s="300"/>
      <c r="W37" s="300"/>
      <c r="X37" s="300"/>
      <c r="Y37" s="300"/>
      <c r="Z37" s="301"/>
    </row>
    <row r="38" spans="1:26" ht="15.75" customHeight="1" x14ac:dyDescent="0.4">
      <c r="A38" s="299"/>
      <c r="B38" s="300"/>
      <c r="C38" s="300"/>
      <c r="D38" s="300"/>
      <c r="E38" s="300"/>
      <c r="F38" s="300"/>
      <c r="G38" s="300"/>
      <c r="H38" s="300" t="s">
        <v>210</v>
      </c>
      <c r="I38" s="300"/>
      <c r="J38" s="300"/>
      <c r="K38" s="300"/>
      <c r="L38" s="300"/>
      <c r="M38" s="300"/>
      <c r="N38" s="300"/>
      <c r="O38" s="300"/>
      <c r="P38" s="300"/>
      <c r="Q38" s="300"/>
      <c r="R38" s="300"/>
      <c r="S38" s="300"/>
      <c r="T38" s="300"/>
      <c r="U38" s="300"/>
      <c r="V38" s="300"/>
      <c r="W38" s="300"/>
      <c r="X38" s="300"/>
      <c r="Y38" s="300"/>
      <c r="Z38" s="301"/>
    </row>
    <row r="39" spans="1:26" ht="15.75" customHeight="1" x14ac:dyDescent="0.4">
      <c r="A39" s="299"/>
      <c r="B39" s="300"/>
      <c r="C39" s="300"/>
      <c r="D39" s="300"/>
      <c r="E39" s="300"/>
      <c r="F39" s="300"/>
      <c r="G39" s="300"/>
      <c r="H39" s="300" t="s">
        <v>211</v>
      </c>
      <c r="I39" s="300"/>
      <c r="J39" s="300"/>
      <c r="K39" s="300"/>
      <c r="L39" s="300"/>
      <c r="M39" s="300"/>
      <c r="N39" s="300"/>
      <c r="O39" s="300"/>
      <c r="P39" s="300"/>
      <c r="Q39" s="300"/>
      <c r="R39" s="300"/>
      <c r="S39" s="300"/>
      <c r="T39" s="300"/>
      <c r="U39" s="300"/>
      <c r="V39" s="300"/>
      <c r="W39" s="300"/>
      <c r="X39" s="300"/>
      <c r="Y39" s="300"/>
      <c r="Z39" s="301"/>
    </row>
    <row r="40" spans="1:26" ht="15.75" customHeight="1" x14ac:dyDescent="0.4">
      <c r="A40" s="299"/>
      <c r="B40" s="300"/>
      <c r="C40" s="300"/>
      <c r="D40" s="300"/>
      <c r="E40" s="300"/>
      <c r="F40" s="300"/>
      <c r="G40" s="300"/>
      <c r="H40" s="300" t="s">
        <v>212</v>
      </c>
      <c r="I40" s="300"/>
      <c r="J40" s="300"/>
      <c r="K40" s="300"/>
      <c r="L40" s="300"/>
      <c r="M40" s="300"/>
      <c r="N40" s="300"/>
      <c r="O40" s="300"/>
      <c r="P40" s="300"/>
      <c r="Q40" s="300"/>
      <c r="R40" s="300"/>
      <c r="S40" s="300"/>
      <c r="T40" s="300"/>
      <c r="U40" s="300"/>
      <c r="V40" s="300"/>
      <c r="W40" s="300"/>
      <c r="X40" s="300"/>
      <c r="Y40" s="300"/>
      <c r="Z40" s="301"/>
    </row>
    <row r="41" spans="1:26" ht="15.75" customHeight="1" x14ac:dyDescent="0.4">
      <c r="A41" s="299"/>
      <c r="B41" s="300"/>
      <c r="C41" s="300"/>
      <c r="D41" s="300"/>
      <c r="E41" s="300"/>
      <c r="F41" s="300"/>
      <c r="G41" s="300"/>
      <c r="H41" s="300" t="s">
        <v>213</v>
      </c>
      <c r="I41" s="300"/>
      <c r="J41" s="300"/>
      <c r="K41" s="300"/>
      <c r="L41" s="300"/>
      <c r="M41" s="300"/>
      <c r="N41" s="300"/>
      <c r="O41" s="300"/>
      <c r="P41" s="300"/>
      <c r="Q41" s="300"/>
      <c r="R41" s="300"/>
      <c r="S41" s="300"/>
      <c r="T41" s="300"/>
      <c r="U41" s="300"/>
      <c r="V41" s="300"/>
      <c r="W41" s="300"/>
      <c r="X41" s="300"/>
      <c r="Y41" s="300"/>
      <c r="Z41" s="301"/>
    </row>
    <row r="42" spans="1:26" ht="15.75" customHeight="1" x14ac:dyDescent="0.4">
      <c r="A42" s="318"/>
      <c r="B42" s="319"/>
      <c r="C42" s="319"/>
      <c r="D42" s="319"/>
      <c r="E42" s="319"/>
      <c r="F42" s="319"/>
      <c r="G42" s="319"/>
      <c r="H42" s="319" t="s">
        <v>214</v>
      </c>
      <c r="I42" s="319"/>
      <c r="J42" s="319"/>
      <c r="K42" s="319"/>
      <c r="L42" s="319"/>
      <c r="M42" s="319"/>
      <c r="N42" s="319"/>
      <c r="O42" s="319"/>
      <c r="P42" s="319"/>
      <c r="Q42" s="319"/>
      <c r="R42" s="319"/>
      <c r="S42" s="319"/>
      <c r="T42" s="319"/>
      <c r="U42" s="319"/>
      <c r="V42" s="319"/>
      <c r="W42" s="319"/>
      <c r="X42" s="319"/>
      <c r="Y42" s="319"/>
      <c r="Z42" s="336"/>
    </row>
    <row r="43" spans="1:26" ht="15.75" customHeight="1" x14ac:dyDescent="0.4">
      <c r="A43" s="306" t="s">
        <v>454</v>
      </c>
      <c r="B43" s="307"/>
      <c r="C43" s="307"/>
      <c r="D43" s="307"/>
      <c r="E43" s="307"/>
      <c r="F43" s="307"/>
      <c r="G43" s="307"/>
      <c r="H43" s="324" t="s">
        <v>18</v>
      </c>
      <c r="I43" s="325"/>
      <c r="J43" s="325"/>
      <c r="K43" s="325"/>
      <c r="L43" s="325"/>
      <c r="M43" s="325"/>
      <c r="N43" s="325"/>
      <c r="O43" s="325"/>
      <c r="P43" s="325"/>
      <c r="Q43" s="325"/>
      <c r="R43" s="325"/>
      <c r="S43" s="325"/>
      <c r="T43" s="325"/>
      <c r="U43" s="325"/>
      <c r="V43" s="325"/>
      <c r="W43" s="325"/>
      <c r="X43" s="325"/>
      <c r="Y43" s="325"/>
      <c r="Z43" s="326"/>
    </row>
    <row r="44" spans="1:26" ht="15.75" customHeight="1" x14ac:dyDescent="0.4">
      <c r="A44" s="299"/>
      <c r="B44" s="300"/>
      <c r="C44" s="300"/>
      <c r="D44" s="300"/>
      <c r="E44" s="300"/>
      <c r="F44" s="300"/>
      <c r="G44" s="300"/>
      <c r="H44" s="327" t="s">
        <v>19</v>
      </c>
      <c r="I44" s="328"/>
      <c r="J44" s="328"/>
      <c r="K44" s="328"/>
      <c r="L44" s="328"/>
      <c r="M44" s="328"/>
      <c r="N44" s="328"/>
      <c r="O44" s="328"/>
      <c r="P44" s="328"/>
      <c r="Q44" s="328"/>
      <c r="R44" s="328"/>
      <c r="S44" s="328"/>
      <c r="T44" s="328"/>
      <c r="U44" s="328"/>
      <c r="V44" s="328"/>
      <c r="W44" s="328"/>
      <c r="X44" s="328"/>
      <c r="Y44" s="328"/>
      <c r="Z44" s="329"/>
    </row>
    <row r="45" spans="1:26" ht="15.75" customHeight="1" x14ac:dyDescent="0.4">
      <c r="A45" s="299"/>
      <c r="B45" s="300"/>
      <c r="C45" s="300"/>
      <c r="D45" s="300"/>
      <c r="E45" s="300"/>
      <c r="F45" s="300"/>
      <c r="G45" s="300"/>
      <c r="H45" s="327" t="s">
        <v>15</v>
      </c>
      <c r="I45" s="328"/>
      <c r="J45" s="328"/>
      <c r="K45" s="328"/>
      <c r="L45" s="328"/>
      <c r="M45" s="328"/>
      <c r="N45" s="328"/>
      <c r="O45" s="328"/>
      <c r="P45" s="328"/>
      <c r="Q45" s="328"/>
      <c r="R45" s="328"/>
      <c r="S45" s="328"/>
      <c r="T45" s="328"/>
      <c r="U45" s="328"/>
      <c r="V45" s="328"/>
      <c r="W45" s="328"/>
      <c r="X45" s="328"/>
      <c r="Y45" s="328"/>
      <c r="Z45" s="329"/>
    </row>
    <row r="46" spans="1:26" ht="15.75" customHeight="1" x14ac:dyDescent="0.4">
      <c r="A46" s="299"/>
      <c r="B46" s="300"/>
      <c r="C46" s="300"/>
      <c r="D46" s="300"/>
      <c r="E46" s="300"/>
      <c r="F46" s="300"/>
      <c r="G46" s="300"/>
      <c r="H46" s="75"/>
      <c r="I46" s="78"/>
      <c r="J46" s="76" t="s">
        <v>16</v>
      </c>
      <c r="K46" s="76"/>
      <c r="L46" s="76"/>
      <c r="M46" s="76"/>
      <c r="N46" s="76"/>
      <c r="O46" s="76"/>
      <c r="P46" s="76"/>
      <c r="Q46" s="76"/>
      <c r="R46" s="78"/>
      <c r="S46" s="76" t="s">
        <v>17</v>
      </c>
      <c r="T46" s="76"/>
      <c r="U46" s="76"/>
      <c r="V46" s="76"/>
      <c r="W46" s="76"/>
      <c r="X46" s="76"/>
      <c r="Y46" s="76"/>
      <c r="Z46" s="77"/>
    </row>
    <row r="47" spans="1:26" ht="15.75" customHeight="1" thickBot="1" x14ac:dyDescent="0.45">
      <c r="A47" s="331"/>
      <c r="B47" s="332"/>
      <c r="C47" s="332"/>
      <c r="D47" s="332"/>
      <c r="E47" s="332"/>
      <c r="F47" s="332"/>
      <c r="G47" s="332"/>
      <c r="H47" s="9"/>
      <c r="I47" s="10"/>
      <c r="J47" s="10"/>
      <c r="K47" s="10"/>
      <c r="L47" s="10"/>
      <c r="M47" s="10"/>
      <c r="N47" s="10"/>
      <c r="O47" s="10"/>
      <c r="P47" s="10"/>
      <c r="Q47" s="10"/>
      <c r="R47" s="334" t="s">
        <v>20</v>
      </c>
      <c r="S47" s="334"/>
      <c r="T47" s="334"/>
      <c r="U47" s="334"/>
      <c r="V47" s="334"/>
      <c r="W47" s="334"/>
      <c r="X47" s="334"/>
      <c r="Y47" s="334"/>
      <c r="Z47" s="335"/>
    </row>
    <row r="48" spans="1:26" ht="18.75" customHeight="1" x14ac:dyDescent="0.4">
      <c r="A48" s="2"/>
      <c r="B48" s="2"/>
      <c r="C48" s="2"/>
      <c r="D48" s="2"/>
      <c r="E48" s="2"/>
      <c r="F48" s="2"/>
      <c r="G48" s="2"/>
      <c r="H48" s="2"/>
      <c r="I48" s="2"/>
      <c r="J48" s="2"/>
      <c r="K48" s="2"/>
      <c r="L48" s="2"/>
      <c r="M48" s="2"/>
      <c r="N48" s="2"/>
      <c r="O48" s="2"/>
      <c r="P48" s="2"/>
      <c r="Q48" s="2"/>
      <c r="R48" s="2"/>
      <c r="S48" s="2"/>
      <c r="T48" s="2"/>
      <c r="U48" s="2"/>
      <c r="V48" s="2"/>
      <c r="W48" s="2"/>
      <c r="X48" s="2"/>
      <c r="Y48" s="2"/>
      <c r="Z48" s="2"/>
    </row>
  </sheetData>
  <sheetProtection password="CC6D" sheet="1" selectLockedCells="1"/>
  <mergeCells count="72">
    <mergeCell ref="A41:G41"/>
    <mergeCell ref="H41:Z41"/>
    <mergeCell ref="A38:G38"/>
    <mergeCell ref="H38:Z38"/>
    <mergeCell ref="A39:G39"/>
    <mergeCell ref="H39:Z39"/>
    <mergeCell ref="A40:G40"/>
    <mergeCell ref="H40:Z40"/>
    <mergeCell ref="A47:G47"/>
    <mergeCell ref="P22:X22"/>
    <mergeCell ref="P23:X23"/>
    <mergeCell ref="R47:Z47"/>
    <mergeCell ref="A24:G24"/>
    <mergeCell ref="A25:G25"/>
    <mergeCell ref="A26:G26"/>
    <mergeCell ref="A27:G27"/>
    <mergeCell ref="A28:G28"/>
    <mergeCell ref="A30:G30"/>
    <mergeCell ref="A31:G31"/>
    <mergeCell ref="A34:G34"/>
    <mergeCell ref="A42:G42"/>
    <mergeCell ref="H31:Z31"/>
    <mergeCell ref="H34:Z34"/>
    <mergeCell ref="H42:Z42"/>
    <mergeCell ref="A46:G46"/>
    <mergeCell ref="H43:Z43"/>
    <mergeCell ref="H44:Z44"/>
    <mergeCell ref="H45:Z45"/>
    <mergeCell ref="H24:Z24"/>
    <mergeCell ref="H25:Z25"/>
    <mergeCell ref="H26:Z26"/>
    <mergeCell ref="H27:Z27"/>
    <mergeCell ref="H28:Z28"/>
    <mergeCell ref="H30:Z30"/>
    <mergeCell ref="A29:G29"/>
    <mergeCell ref="H29:Z29"/>
    <mergeCell ref="A32:G32"/>
    <mergeCell ref="H32:Z32"/>
    <mergeCell ref="A33:G33"/>
    <mergeCell ref="H33:Z33"/>
    <mergeCell ref="A44:G44"/>
    <mergeCell ref="A45:G45"/>
    <mergeCell ref="I20:Y20"/>
    <mergeCell ref="I21:Y21"/>
    <mergeCell ref="A16:Z16"/>
    <mergeCell ref="A23:G23"/>
    <mergeCell ref="A22:G22"/>
    <mergeCell ref="A18:G18"/>
    <mergeCell ref="A20:G20"/>
    <mergeCell ref="A21:G21"/>
    <mergeCell ref="A19:G19"/>
    <mergeCell ref="H19:L19"/>
    <mergeCell ref="H18:L18"/>
    <mergeCell ref="A36:G36"/>
    <mergeCell ref="H36:Z36"/>
    <mergeCell ref="A37:G37"/>
    <mergeCell ref="A35:G35"/>
    <mergeCell ref="H35:Z35"/>
    <mergeCell ref="AB5:AF5"/>
    <mergeCell ref="A3:Z3"/>
    <mergeCell ref="A43:G43"/>
    <mergeCell ref="A12:Z14"/>
    <mergeCell ref="M10:P10"/>
    <mergeCell ref="M9:P9"/>
    <mergeCell ref="M8:P8"/>
    <mergeCell ref="M7:P7"/>
    <mergeCell ref="Q8:Z8"/>
    <mergeCell ref="Q9:Z9"/>
    <mergeCell ref="Q10:Y10"/>
    <mergeCell ref="R7:T7"/>
    <mergeCell ref="V7:Y7"/>
    <mergeCell ref="H37:Z37"/>
  </mergeCells>
  <phoneticPr fontId="4" type="Hiragana" alignment="center"/>
  <pageMargins left="0.78740157480314965" right="0.39370078740157483"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8</xdr:col>
                    <xdr:colOff>0</xdr:colOff>
                    <xdr:row>45</xdr:row>
                    <xdr:rowOff>0</xdr:rowOff>
                  </from>
                  <to>
                    <xdr:col>9</xdr:col>
                    <xdr:colOff>0</xdr:colOff>
                    <xdr:row>45</xdr:row>
                    <xdr:rowOff>190500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17</xdr:col>
                    <xdr:colOff>0</xdr:colOff>
                    <xdr:row>45</xdr:row>
                    <xdr:rowOff>0</xdr:rowOff>
                  </from>
                  <to>
                    <xdr:col>18</xdr:col>
                    <xdr:colOff>0</xdr:colOff>
                    <xdr:row>45</xdr:row>
                    <xdr:rowOff>190500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12</xdr:col>
                    <xdr:colOff>0</xdr:colOff>
                    <xdr:row>17</xdr:row>
                    <xdr:rowOff>0</xdr:rowOff>
                  </from>
                  <to>
                    <xdr:col>13</xdr:col>
                    <xdr:colOff>0</xdr:colOff>
                    <xdr:row>17</xdr:row>
                    <xdr:rowOff>190500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12</xdr:col>
                    <xdr:colOff>0</xdr:colOff>
                    <xdr:row>18</xdr:row>
                    <xdr:rowOff>0</xdr:rowOff>
                  </from>
                  <to>
                    <xdr:col>13</xdr:col>
                    <xdr:colOff>0</xdr:colOff>
                    <xdr:row>18</xdr:row>
                    <xdr:rowOff>190500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18</xdr:col>
                    <xdr:colOff>0</xdr:colOff>
                    <xdr:row>17</xdr:row>
                    <xdr:rowOff>0</xdr:rowOff>
                  </from>
                  <to>
                    <xdr:col>19</xdr:col>
                    <xdr:colOff>0</xdr:colOff>
                    <xdr:row>17</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別紙２!$B$8:$B$18</xm:f>
          </x14:formula1>
          <xm:sqref>I21:Y21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249977111117893"/>
  </sheetPr>
  <dimension ref="A1:AI153"/>
  <sheetViews>
    <sheetView view="pageBreakPreview" zoomScaleNormal="100" zoomScaleSheetLayoutView="100" workbookViewId="0">
      <pane ySplit="3" topLeftCell="A4" activePane="bottomLeft" state="frozen"/>
      <selection activeCell="I46" sqref="I46"/>
      <selection pane="bottomLeft" activeCell="X23" sqref="X23"/>
    </sheetView>
  </sheetViews>
  <sheetFormatPr defaultColWidth="3.125" defaultRowHeight="18.75" customHeight="1" x14ac:dyDescent="0.4"/>
  <cols>
    <col min="1" max="36" width="3.125" style="1"/>
    <col min="37" max="37" width="6.5" style="1" bestFit="1" customWidth="1"/>
    <col min="38" max="16384" width="3.125" style="1"/>
  </cols>
  <sheetData>
    <row r="1" spans="1:35" ht="18.75" customHeight="1" x14ac:dyDescent="0.4">
      <c r="A1" s="2" t="s">
        <v>22</v>
      </c>
      <c r="B1" s="2"/>
      <c r="C1" s="2"/>
      <c r="D1" s="2"/>
      <c r="E1" s="2"/>
      <c r="F1" s="2"/>
      <c r="G1" s="2"/>
      <c r="H1" s="2"/>
      <c r="I1" s="2"/>
      <c r="J1" s="2"/>
      <c r="K1" s="2"/>
      <c r="L1" s="2"/>
      <c r="M1" s="2"/>
      <c r="N1" s="2"/>
      <c r="O1" s="2"/>
      <c r="P1" s="2"/>
      <c r="Q1" s="2"/>
      <c r="R1" s="2"/>
      <c r="S1" s="2"/>
      <c r="T1" s="2"/>
      <c r="U1" s="2"/>
      <c r="V1" s="2"/>
      <c r="W1" s="2"/>
      <c r="X1" s="2"/>
      <c r="Y1" s="2"/>
      <c r="Z1" s="2"/>
    </row>
    <row r="2" spans="1:35" ht="7.5" customHeight="1" x14ac:dyDescent="0.4">
      <c r="A2" s="2"/>
      <c r="B2" s="2"/>
      <c r="C2" s="2"/>
      <c r="D2" s="2"/>
      <c r="E2" s="2"/>
      <c r="F2" s="2"/>
      <c r="G2" s="2"/>
      <c r="H2" s="2"/>
      <c r="I2" s="2"/>
      <c r="J2" s="2"/>
      <c r="K2" s="2"/>
      <c r="L2" s="2"/>
      <c r="M2" s="2"/>
      <c r="N2" s="2"/>
      <c r="O2" s="2"/>
      <c r="P2" s="2"/>
      <c r="Q2" s="2"/>
      <c r="R2" s="2"/>
      <c r="S2" s="2"/>
      <c r="T2" s="2"/>
      <c r="U2" s="2"/>
      <c r="V2" s="2"/>
      <c r="W2" s="2"/>
      <c r="X2" s="2"/>
      <c r="Y2" s="2"/>
      <c r="Z2" s="2"/>
    </row>
    <row r="3" spans="1:35" ht="18.75" customHeight="1" x14ac:dyDescent="0.4">
      <c r="A3" s="305" t="s">
        <v>23</v>
      </c>
      <c r="B3" s="305"/>
      <c r="C3" s="305"/>
      <c r="D3" s="305"/>
      <c r="E3" s="305"/>
      <c r="F3" s="305"/>
      <c r="G3" s="305"/>
      <c r="H3" s="305"/>
      <c r="I3" s="305"/>
      <c r="J3" s="305"/>
      <c r="K3" s="305"/>
      <c r="L3" s="305"/>
      <c r="M3" s="305"/>
      <c r="N3" s="305"/>
      <c r="O3" s="305"/>
      <c r="P3" s="305"/>
      <c r="Q3" s="305"/>
      <c r="R3" s="305"/>
      <c r="S3" s="305"/>
      <c r="T3" s="305"/>
      <c r="U3" s="305"/>
      <c r="V3" s="305"/>
      <c r="W3" s="305"/>
      <c r="X3" s="305"/>
      <c r="Y3" s="305"/>
      <c r="Z3" s="305"/>
    </row>
    <row r="4" spans="1:35" ht="7.5" customHeight="1" x14ac:dyDescent="0.4">
      <c r="A4" s="84"/>
      <c r="B4" s="84"/>
      <c r="C4" s="84"/>
      <c r="D4" s="84"/>
      <c r="E4" s="84"/>
      <c r="F4" s="84"/>
      <c r="G4" s="84"/>
      <c r="H4" s="84"/>
      <c r="I4" s="84"/>
      <c r="J4" s="84"/>
      <c r="K4" s="84"/>
      <c r="L4" s="84"/>
      <c r="M4" s="84"/>
      <c r="N4" s="84"/>
      <c r="O4" s="84"/>
      <c r="P4" s="84"/>
      <c r="Q4" s="84"/>
      <c r="R4" s="84"/>
      <c r="S4" s="84"/>
      <c r="T4" s="84"/>
      <c r="U4" s="84"/>
      <c r="V4" s="84"/>
      <c r="W4" s="84"/>
      <c r="X4" s="84"/>
      <c r="Y4" s="84"/>
      <c r="Z4" s="84"/>
    </row>
    <row r="5" spans="1:35" ht="18.75" customHeight="1" x14ac:dyDescent="0.4">
      <c r="A5" s="84" t="s">
        <v>215</v>
      </c>
      <c r="B5" s="84"/>
      <c r="C5" s="84"/>
      <c r="D5" s="84"/>
      <c r="E5" s="84"/>
      <c r="F5" s="84"/>
      <c r="G5" s="84"/>
      <c r="H5" s="84"/>
      <c r="I5" s="84"/>
      <c r="J5" s="84"/>
      <c r="K5" s="84"/>
      <c r="L5" s="84"/>
      <c r="M5" s="84"/>
      <c r="N5" s="84"/>
      <c r="O5" s="84"/>
      <c r="P5" s="84"/>
      <c r="Q5" s="84"/>
      <c r="R5" s="84"/>
      <c r="S5" s="84"/>
      <c r="T5" s="84"/>
      <c r="U5" s="84"/>
      <c r="V5" s="84"/>
      <c r="W5" s="84"/>
      <c r="X5" s="84"/>
      <c r="Y5" s="84"/>
      <c r="Z5" s="84"/>
    </row>
    <row r="6" spans="1:35" ht="7.5" customHeight="1" thickBot="1" x14ac:dyDescent="0.45">
      <c r="A6" s="84"/>
      <c r="B6" s="84"/>
      <c r="C6" s="84"/>
      <c r="D6" s="84"/>
      <c r="E6" s="84"/>
      <c r="F6" s="84"/>
      <c r="G6" s="84"/>
      <c r="H6" s="84"/>
      <c r="I6" s="84"/>
      <c r="J6" s="84"/>
      <c r="K6" s="84"/>
      <c r="L6" s="84"/>
      <c r="M6" s="84"/>
      <c r="N6" s="84"/>
      <c r="O6" s="84"/>
      <c r="P6" s="84"/>
      <c r="Q6" s="84"/>
      <c r="R6" s="84"/>
      <c r="S6" s="84"/>
      <c r="T6" s="84"/>
      <c r="U6" s="84"/>
      <c r="V6" s="84"/>
      <c r="W6" s="84"/>
      <c r="X6" s="84"/>
      <c r="Y6" s="84"/>
      <c r="Z6" s="84"/>
    </row>
    <row r="7" spans="1:35" s="101" customFormat="1" ht="26.25" customHeight="1" thickBot="1" x14ac:dyDescent="0.45">
      <c r="A7" s="64"/>
      <c r="B7" s="395" t="s">
        <v>216</v>
      </c>
      <c r="C7" s="396"/>
      <c r="D7" s="396"/>
      <c r="E7" s="396"/>
      <c r="F7" s="397"/>
      <c r="G7" s="398"/>
      <c r="H7" s="398"/>
      <c r="I7" s="398"/>
      <c r="J7" s="398"/>
      <c r="K7" s="398"/>
      <c r="L7" s="398"/>
      <c r="M7" s="398"/>
      <c r="N7" s="398"/>
      <c r="O7" s="398"/>
      <c r="P7" s="398"/>
      <c r="Q7" s="398"/>
      <c r="R7" s="398"/>
      <c r="S7" s="398"/>
      <c r="T7" s="398"/>
      <c r="U7" s="398"/>
      <c r="V7" s="398"/>
      <c r="W7" s="398"/>
      <c r="X7" s="398"/>
      <c r="Y7" s="399"/>
      <c r="Z7" s="135"/>
      <c r="AA7" s="136"/>
      <c r="AB7" s="136"/>
      <c r="AC7" s="136"/>
      <c r="AD7" s="136"/>
      <c r="AE7" s="136"/>
      <c r="AF7" s="136"/>
      <c r="AG7" s="136"/>
      <c r="AH7" s="136"/>
      <c r="AI7" s="64"/>
    </row>
    <row r="8" spans="1:35" ht="7.5" customHeight="1" x14ac:dyDescent="0.15">
      <c r="A8" s="84"/>
      <c r="B8" s="84"/>
      <c r="C8" s="84"/>
      <c r="D8" s="84"/>
      <c r="E8" s="84" ph="1"/>
      <c r="F8" s="84" ph="1"/>
      <c r="G8" s="84" ph="1"/>
      <c r="H8" s="84" ph="1"/>
      <c r="I8" s="84" ph="1"/>
      <c r="J8" s="84" ph="1"/>
      <c r="K8" s="84" ph="1"/>
      <c r="L8" s="84" ph="1"/>
      <c r="M8" s="84" ph="1"/>
      <c r="N8" s="84" ph="1"/>
      <c r="O8" s="84" ph="1"/>
      <c r="P8" s="84" ph="1"/>
      <c r="Q8" s="84" ph="1"/>
      <c r="R8" s="84" ph="1"/>
      <c r="S8" s="84" ph="1"/>
      <c r="T8" s="84" ph="1"/>
      <c r="U8" s="84" ph="1"/>
      <c r="V8" s="84" ph="1"/>
      <c r="W8" s="84" ph="1"/>
      <c r="X8" s="84" ph="1"/>
      <c r="Y8" s="84" ph="1"/>
      <c r="Z8" s="84" ph="1"/>
    </row>
    <row r="9" spans="1:35" ht="18.75" customHeight="1" x14ac:dyDescent="0.15">
      <c r="A9" s="84" t="s">
        <v>217</v>
      </c>
      <c r="B9" s="84"/>
      <c r="C9" s="84"/>
      <c r="D9" s="84"/>
      <c r="E9" s="84" ph="1"/>
      <c r="F9" s="84" ph="1"/>
      <c r="G9" s="84" ph="1"/>
      <c r="H9" s="84" ph="1"/>
      <c r="I9" s="84" ph="1"/>
      <c r="J9" s="84" ph="1"/>
      <c r="K9" s="84" ph="1"/>
      <c r="L9" s="84" ph="1"/>
      <c r="M9" s="84" ph="1"/>
      <c r="N9" s="84" ph="1"/>
      <c r="O9" s="84" ph="1"/>
      <c r="P9" s="84" ph="1"/>
      <c r="Q9" s="84" ph="1"/>
      <c r="R9" s="84" ph="1"/>
      <c r="S9" s="84" ph="1"/>
      <c r="T9" s="84" ph="1"/>
      <c r="U9" s="84" ph="1"/>
      <c r="V9" s="84" ph="1"/>
      <c r="W9" s="84" ph="1"/>
      <c r="X9" s="84" ph="1"/>
      <c r="Y9" s="84" ph="1"/>
      <c r="Z9" s="84" ph="1"/>
    </row>
    <row r="10" spans="1:35" ht="7.5" customHeight="1" thickBot="1" x14ac:dyDescent="0.2">
      <c r="A10" s="84"/>
      <c r="B10" s="84"/>
      <c r="C10" s="84"/>
      <c r="D10" s="84"/>
      <c r="E10" s="84" ph="1"/>
      <c r="F10" s="84" ph="1"/>
      <c r="G10" s="84" ph="1"/>
      <c r="H10" s="84" ph="1"/>
      <c r="I10" s="84" ph="1"/>
      <c r="J10" s="84" ph="1"/>
      <c r="K10" s="84" ph="1"/>
      <c r="L10" s="84" ph="1"/>
      <c r="M10" s="84" ph="1"/>
      <c r="N10" s="84" ph="1"/>
      <c r="O10" s="84" ph="1"/>
      <c r="P10" s="84" ph="1"/>
      <c r="Q10" s="84" ph="1"/>
      <c r="R10" s="84" ph="1"/>
      <c r="S10" s="84" ph="1"/>
      <c r="T10" s="84" ph="1"/>
      <c r="U10" s="84" ph="1"/>
      <c r="V10" s="84" ph="1"/>
      <c r="W10" s="84" ph="1"/>
      <c r="X10" s="84" ph="1"/>
      <c r="Y10" s="84" ph="1"/>
      <c r="Z10" s="84" ph="1"/>
    </row>
    <row r="11" spans="1:35" s="101" customFormat="1" ht="26.25" customHeight="1" x14ac:dyDescent="0.4">
      <c r="A11" s="64"/>
      <c r="B11" s="383" t="s">
        <v>216</v>
      </c>
      <c r="C11" s="384"/>
      <c r="D11" s="384"/>
      <c r="E11" s="384"/>
      <c r="F11" s="400"/>
      <c r="G11" s="401"/>
      <c r="H11" s="401"/>
      <c r="I11" s="401"/>
      <c r="J11" s="401"/>
      <c r="K11" s="401"/>
      <c r="L11" s="401"/>
      <c r="M11" s="401"/>
      <c r="N11" s="401"/>
      <c r="O11" s="401"/>
      <c r="P11" s="401"/>
      <c r="Q11" s="401"/>
      <c r="R11" s="401"/>
      <c r="S11" s="401"/>
      <c r="T11" s="401"/>
      <c r="U11" s="401"/>
      <c r="V11" s="401"/>
      <c r="W11" s="401"/>
      <c r="X11" s="401"/>
      <c r="Y11" s="402"/>
      <c r="Z11" s="135"/>
      <c r="AA11" s="136"/>
      <c r="AB11" s="136"/>
      <c r="AC11" s="136"/>
      <c r="AD11" s="136"/>
      <c r="AE11" s="136"/>
      <c r="AF11" s="136"/>
      <c r="AG11" s="136"/>
      <c r="AH11" s="136"/>
      <c r="AI11" s="64"/>
    </row>
    <row r="12" spans="1:35" s="101" customFormat="1" ht="26.25" customHeight="1" x14ac:dyDescent="0.4">
      <c r="A12" s="64"/>
      <c r="B12" s="339" t="s">
        <v>218</v>
      </c>
      <c r="C12" s="338"/>
      <c r="D12" s="338"/>
      <c r="E12" s="338"/>
      <c r="F12" s="403"/>
      <c r="G12" s="404"/>
      <c r="H12" s="404"/>
      <c r="I12" s="404"/>
      <c r="J12" s="404"/>
      <c r="K12" s="404"/>
      <c r="L12" s="404"/>
      <c r="M12" s="404"/>
      <c r="N12" s="404"/>
      <c r="O12" s="404"/>
      <c r="P12" s="404"/>
      <c r="Q12" s="404"/>
      <c r="R12" s="404"/>
      <c r="S12" s="404"/>
      <c r="T12" s="404"/>
      <c r="U12" s="404"/>
      <c r="V12" s="404"/>
      <c r="W12" s="404"/>
      <c r="X12" s="404"/>
      <c r="Y12" s="405"/>
      <c r="Z12" s="135"/>
      <c r="AA12" s="136"/>
      <c r="AB12" s="136"/>
      <c r="AC12" s="136"/>
      <c r="AD12" s="136"/>
      <c r="AE12" s="136"/>
      <c r="AF12" s="136"/>
      <c r="AG12" s="136"/>
      <c r="AH12" s="136"/>
      <c r="AI12" s="64"/>
    </row>
    <row r="13" spans="1:35" s="101" customFormat="1" ht="26.25" customHeight="1" x14ac:dyDescent="0.4">
      <c r="A13" s="64"/>
      <c r="B13" s="339" t="s">
        <v>219</v>
      </c>
      <c r="C13" s="338"/>
      <c r="D13" s="338"/>
      <c r="E13" s="338"/>
      <c r="F13" s="403"/>
      <c r="G13" s="404"/>
      <c r="H13" s="404"/>
      <c r="I13" s="404"/>
      <c r="J13" s="404"/>
      <c r="K13" s="404"/>
      <c r="L13" s="404"/>
      <c r="M13" s="404"/>
      <c r="N13" s="404"/>
      <c r="O13" s="404"/>
      <c r="P13" s="404"/>
      <c r="Q13" s="404"/>
      <c r="R13" s="404"/>
      <c r="S13" s="404"/>
      <c r="T13" s="404"/>
      <c r="U13" s="404"/>
      <c r="V13" s="404"/>
      <c r="W13" s="404"/>
      <c r="X13" s="404"/>
      <c r="Y13" s="405"/>
      <c r="Z13" s="135"/>
      <c r="AA13" s="136"/>
      <c r="AB13" s="136"/>
      <c r="AC13" s="136"/>
      <c r="AD13" s="136"/>
      <c r="AE13" s="136"/>
      <c r="AF13" s="136"/>
      <c r="AG13" s="136"/>
      <c r="AH13" s="136"/>
      <c r="AI13" s="64"/>
    </row>
    <row r="14" spans="1:35" s="101" customFormat="1" ht="26.25" customHeight="1" thickBot="1" x14ac:dyDescent="0.45">
      <c r="A14" s="64"/>
      <c r="B14" s="340" t="s">
        <v>220</v>
      </c>
      <c r="C14" s="341"/>
      <c r="D14" s="341"/>
      <c r="E14" s="341"/>
      <c r="F14" s="421"/>
      <c r="G14" s="422"/>
      <c r="H14" s="422"/>
      <c r="I14" s="422"/>
      <c r="J14" s="422"/>
      <c r="K14" s="422"/>
      <c r="L14" s="422"/>
      <c r="M14" s="422"/>
      <c r="N14" s="422"/>
      <c r="O14" s="422"/>
      <c r="P14" s="422"/>
      <c r="Q14" s="422"/>
      <c r="R14" s="422"/>
      <c r="S14" s="422"/>
      <c r="T14" s="422"/>
      <c r="U14" s="422"/>
      <c r="V14" s="422"/>
      <c r="W14" s="422"/>
      <c r="X14" s="422"/>
      <c r="Y14" s="423"/>
      <c r="Z14" s="135"/>
      <c r="AA14" s="136"/>
      <c r="AB14" s="136"/>
      <c r="AC14" s="136"/>
      <c r="AD14" s="136"/>
      <c r="AE14" s="136"/>
      <c r="AF14" s="136"/>
      <c r="AG14" s="136"/>
      <c r="AH14" s="136"/>
      <c r="AI14" s="64"/>
    </row>
    <row r="15" spans="1:35" ht="7.5" customHeight="1" x14ac:dyDescent="0.15">
      <c r="A15" s="84"/>
      <c r="B15" s="84"/>
      <c r="C15" s="84"/>
      <c r="D15" s="84"/>
      <c r="E15" s="84" ph="1"/>
      <c r="F15" s="84" ph="1"/>
      <c r="G15" s="84" ph="1"/>
      <c r="H15" s="84" ph="1"/>
      <c r="I15" s="84" ph="1"/>
      <c r="J15" s="84" ph="1"/>
      <c r="K15" s="84" ph="1"/>
      <c r="L15" s="84" ph="1"/>
      <c r="M15" s="84" ph="1"/>
      <c r="N15" s="84" ph="1"/>
      <c r="O15" s="84" ph="1"/>
      <c r="P15" s="84" ph="1"/>
      <c r="Q15" s="84" ph="1"/>
      <c r="R15" s="84" ph="1"/>
      <c r="S15" s="84" ph="1"/>
      <c r="T15" s="84" ph="1"/>
      <c r="U15" s="84" ph="1"/>
      <c r="V15" s="84" ph="1"/>
      <c r="W15" s="84" ph="1"/>
      <c r="X15" s="84" ph="1"/>
      <c r="Y15" s="84" ph="1"/>
      <c r="Z15" s="84" ph="1"/>
    </row>
    <row r="16" spans="1:35" ht="18.75" customHeight="1" x14ac:dyDescent="0.15">
      <c r="A16" s="84" t="s">
        <v>221</v>
      </c>
      <c r="B16" s="84"/>
      <c r="C16" s="84"/>
      <c r="D16" s="84"/>
      <c r="E16" s="84" ph="1"/>
      <c r="F16" s="84" ph="1"/>
      <c r="G16" s="84" ph="1"/>
      <c r="H16" s="84" ph="1"/>
      <c r="I16" s="84" ph="1"/>
      <c r="J16" s="84" ph="1"/>
      <c r="K16" s="84" ph="1"/>
      <c r="L16" s="84" ph="1"/>
      <c r="M16" s="84" ph="1"/>
      <c r="N16" s="84" ph="1"/>
      <c r="O16" s="84" ph="1"/>
      <c r="P16" s="84" ph="1"/>
      <c r="Q16" s="84" ph="1"/>
      <c r="R16" s="84" ph="1"/>
      <c r="S16" s="84" ph="1"/>
      <c r="T16" s="84" ph="1"/>
      <c r="U16" s="84" ph="1"/>
      <c r="V16" s="84" ph="1"/>
      <c r="W16" s="84" ph="1"/>
      <c r="X16" s="84" ph="1"/>
      <c r="Y16" s="84" ph="1"/>
      <c r="Z16" s="84" ph="1"/>
    </row>
    <row r="17" spans="1:35" ht="7.5" customHeight="1" thickBot="1" x14ac:dyDescent="0.2">
      <c r="A17" s="84"/>
      <c r="B17" s="84"/>
      <c r="C17" s="84"/>
      <c r="D17" s="84"/>
      <c r="E17" s="84" ph="1"/>
      <c r="F17" s="84" ph="1"/>
      <c r="G17" s="84" ph="1"/>
      <c r="H17" s="84" ph="1"/>
      <c r="I17" s="84" ph="1"/>
      <c r="J17" s="84" ph="1"/>
      <c r="K17" s="84" ph="1"/>
      <c r="L17" s="84" ph="1"/>
      <c r="M17" s="84" ph="1"/>
      <c r="N17" s="84" ph="1"/>
      <c r="O17" s="84" ph="1"/>
      <c r="P17" s="84" ph="1"/>
      <c r="Q17" s="84" ph="1"/>
      <c r="R17" s="84" ph="1"/>
      <c r="S17" s="84" ph="1"/>
      <c r="T17" s="84" ph="1"/>
      <c r="U17" s="84" ph="1"/>
      <c r="V17" s="84" ph="1"/>
      <c r="W17" s="84" ph="1"/>
      <c r="X17" s="84" ph="1"/>
      <c r="Y17" s="84" ph="1"/>
      <c r="Z17" s="84" ph="1"/>
    </row>
    <row r="18" spans="1:35" s="101" customFormat="1" ht="26.25" customHeight="1" x14ac:dyDescent="0.4">
      <c r="A18" s="64"/>
      <c r="B18" s="383" t="s">
        <v>223</v>
      </c>
      <c r="C18" s="384"/>
      <c r="D18" s="384"/>
      <c r="E18" s="384"/>
      <c r="F18" s="400"/>
      <c r="G18" s="401"/>
      <c r="H18" s="401"/>
      <c r="I18" s="401"/>
      <c r="J18" s="401"/>
      <c r="K18" s="401"/>
      <c r="L18" s="401"/>
      <c r="M18" s="401"/>
      <c r="N18" s="401"/>
      <c r="O18" s="401"/>
      <c r="P18" s="401"/>
      <c r="Q18" s="401"/>
      <c r="R18" s="401"/>
      <c r="S18" s="401"/>
      <c r="T18" s="401"/>
      <c r="U18" s="401"/>
      <c r="V18" s="401"/>
      <c r="W18" s="401"/>
      <c r="X18" s="401"/>
      <c r="Y18" s="402"/>
      <c r="Z18" s="135"/>
      <c r="AA18" s="136"/>
      <c r="AB18" s="136"/>
      <c r="AC18" s="136"/>
      <c r="AD18" s="136"/>
      <c r="AE18" s="136"/>
      <c r="AF18" s="136"/>
      <c r="AG18" s="136"/>
      <c r="AH18" s="136"/>
      <c r="AI18" s="64"/>
    </row>
    <row r="19" spans="1:35" s="101" customFormat="1" ht="26.25" customHeight="1" thickBot="1" x14ac:dyDescent="0.45">
      <c r="A19" s="64"/>
      <c r="B19" s="340" t="s">
        <v>222</v>
      </c>
      <c r="C19" s="341"/>
      <c r="D19" s="341"/>
      <c r="E19" s="341"/>
      <c r="F19" s="421"/>
      <c r="G19" s="422"/>
      <c r="H19" s="422"/>
      <c r="I19" s="422"/>
      <c r="J19" s="422"/>
      <c r="K19" s="422"/>
      <c r="L19" s="422"/>
      <c r="M19" s="422"/>
      <c r="N19" s="422"/>
      <c r="O19" s="422"/>
      <c r="P19" s="422"/>
      <c r="Q19" s="422"/>
      <c r="R19" s="422"/>
      <c r="S19" s="422"/>
      <c r="T19" s="422"/>
      <c r="U19" s="422"/>
      <c r="V19" s="422"/>
      <c r="W19" s="422"/>
      <c r="X19" s="422"/>
      <c r="Y19" s="423"/>
      <c r="Z19" s="135"/>
      <c r="AA19" s="136"/>
      <c r="AB19" s="136"/>
      <c r="AC19" s="136"/>
      <c r="AD19" s="136"/>
      <c r="AE19" s="136"/>
      <c r="AF19" s="136"/>
      <c r="AG19" s="136"/>
      <c r="AH19" s="136"/>
      <c r="AI19" s="64"/>
    </row>
    <row r="20" spans="1:35" s="101" customFormat="1" ht="7.5" customHeight="1" x14ac:dyDescent="0.4">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row>
    <row r="21" spans="1:35" s="101" customFormat="1" ht="18.75" customHeight="1" x14ac:dyDescent="0.4">
      <c r="A21" s="84" t="s">
        <v>226</v>
      </c>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row>
    <row r="22" spans="1:35" s="101" customFormat="1" ht="7.5" customHeight="1" thickBot="1" x14ac:dyDescent="0.4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row>
    <row r="23" spans="1:35" s="101" customFormat="1" ht="26.25" customHeight="1" thickBot="1" x14ac:dyDescent="0.45">
      <c r="A23" s="64"/>
      <c r="B23" s="424" t="s">
        <v>224</v>
      </c>
      <c r="C23" s="425"/>
      <c r="D23" s="425"/>
      <c r="E23" s="425"/>
      <c r="F23" s="408" t="s">
        <v>490</v>
      </c>
      <c r="G23" s="409"/>
      <c r="H23" s="154"/>
      <c r="I23" s="155" t="s">
        <v>488</v>
      </c>
      <c r="J23" s="154"/>
      <c r="K23" s="155" t="s">
        <v>489</v>
      </c>
      <c r="L23" s="154"/>
      <c r="M23" s="156" t="s">
        <v>487</v>
      </c>
      <c r="N23" s="425" t="s">
        <v>225</v>
      </c>
      <c r="O23" s="425"/>
      <c r="P23" s="425"/>
      <c r="Q23" s="425"/>
      <c r="R23" s="408" t="s">
        <v>490</v>
      </c>
      <c r="S23" s="409"/>
      <c r="T23" s="154"/>
      <c r="U23" s="155" t="s">
        <v>488</v>
      </c>
      <c r="V23" s="154"/>
      <c r="W23" s="155" t="s">
        <v>489</v>
      </c>
      <c r="X23" s="154"/>
      <c r="Y23" s="157" t="s">
        <v>487</v>
      </c>
      <c r="Z23" s="64"/>
      <c r="AA23" s="64"/>
      <c r="AB23" s="172" t="str">
        <f>IF(OR(V23=2,V23=3),"当該年度の１月末まで完了する事業が補助対象です!!","")</f>
        <v/>
      </c>
      <c r="AC23" s="64"/>
      <c r="AD23" s="64"/>
      <c r="AE23" s="64"/>
      <c r="AF23" s="64"/>
      <c r="AG23" s="64"/>
      <c r="AH23" s="64"/>
      <c r="AI23" s="64"/>
    </row>
    <row r="24" spans="1:35" s="101" customFormat="1" ht="7.5" customHeight="1" x14ac:dyDescent="0.4">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row>
    <row r="25" spans="1:35" s="101" customFormat="1" ht="18.75" customHeight="1" x14ac:dyDescent="0.4">
      <c r="A25" s="84" t="s">
        <v>227</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row>
    <row r="26" spans="1:35" s="101" customFormat="1" ht="7.5" customHeight="1" thickBot="1" x14ac:dyDescent="0.4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row>
    <row r="27" spans="1:35" s="101" customFormat="1" ht="26.25" customHeight="1" thickBot="1" x14ac:dyDescent="0.45">
      <c r="A27" s="64"/>
      <c r="B27" s="395" t="s">
        <v>228</v>
      </c>
      <c r="C27" s="396"/>
      <c r="D27" s="396"/>
      <c r="E27" s="396"/>
      <c r="F27" s="408" t="s">
        <v>490</v>
      </c>
      <c r="G27" s="409"/>
      <c r="H27" s="154"/>
      <c r="I27" s="155" t="s">
        <v>488</v>
      </c>
      <c r="J27" s="154"/>
      <c r="K27" s="155" t="s">
        <v>489</v>
      </c>
      <c r="L27" s="154"/>
      <c r="M27" s="156" t="s">
        <v>487</v>
      </c>
      <c r="N27" s="396" t="s">
        <v>229</v>
      </c>
      <c r="O27" s="396"/>
      <c r="P27" s="396"/>
      <c r="Q27" s="396"/>
      <c r="R27" s="408" t="s">
        <v>490</v>
      </c>
      <c r="S27" s="409"/>
      <c r="T27" s="154"/>
      <c r="U27" s="155" t="s">
        <v>488</v>
      </c>
      <c r="V27" s="154"/>
      <c r="W27" s="155" t="s">
        <v>489</v>
      </c>
      <c r="X27" s="154"/>
      <c r="Y27" s="157" t="s">
        <v>487</v>
      </c>
      <c r="Z27" s="64"/>
      <c r="AA27" s="64"/>
      <c r="AB27" s="64"/>
      <c r="AC27" s="64"/>
      <c r="AD27" s="64"/>
      <c r="AE27" s="64"/>
      <c r="AF27" s="64"/>
      <c r="AG27" s="64"/>
      <c r="AH27" s="64"/>
      <c r="AI27" s="64"/>
    </row>
    <row r="28" spans="1:35" ht="7.5" customHeight="1" x14ac:dyDescent="0.4">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35" ht="18.75" customHeight="1" x14ac:dyDescent="0.4">
      <c r="A29" s="84" t="s">
        <v>230</v>
      </c>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35" ht="18.75" customHeight="1" x14ac:dyDescent="0.4">
      <c r="A30" s="84" t="s">
        <v>231</v>
      </c>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35" ht="7.5" customHeight="1" thickBot="1" x14ac:dyDescent="0.4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35" ht="22.5" customHeight="1" x14ac:dyDescent="0.4">
      <c r="A32" s="84"/>
      <c r="B32" s="383" t="s">
        <v>27</v>
      </c>
      <c r="C32" s="384"/>
      <c r="D32" s="384"/>
      <c r="E32" s="384"/>
      <c r="F32" s="384"/>
      <c r="G32" s="384"/>
      <c r="H32" s="384"/>
      <c r="I32" s="384"/>
      <c r="J32" s="384"/>
      <c r="K32" s="384"/>
      <c r="L32" s="384"/>
      <c r="M32" s="384"/>
      <c r="N32" s="384"/>
      <c r="O32" s="384"/>
      <c r="P32" s="384"/>
      <c r="Q32" s="151"/>
      <c r="R32" s="410" t="s">
        <v>490</v>
      </c>
      <c r="S32" s="410"/>
      <c r="T32" s="164"/>
      <c r="U32" s="162" t="s">
        <v>488</v>
      </c>
      <c r="V32" s="164"/>
      <c r="W32" s="162" t="s">
        <v>489</v>
      </c>
      <c r="X32" s="164"/>
      <c r="Y32" s="163" t="s">
        <v>487</v>
      </c>
      <c r="Z32" s="102"/>
    </row>
    <row r="33" spans="1:28" ht="22.5" customHeight="1" x14ac:dyDescent="0.4">
      <c r="A33" s="84"/>
      <c r="B33" s="391" t="s">
        <v>450</v>
      </c>
      <c r="C33" s="392"/>
      <c r="D33" s="392"/>
      <c r="E33" s="392"/>
      <c r="F33" s="392"/>
      <c r="G33" s="392"/>
      <c r="H33" s="392"/>
      <c r="I33" s="392"/>
      <c r="J33" s="392"/>
      <c r="K33" s="392"/>
      <c r="L33" s="392"/>
      <c r="M33" s="392"/>
      <c r="N33" s="392"/>
      <c r="O33" s="392"/>
      <c r="P33" s="392"/>
      <c r="Q33" s="129"/>
      <c r="R33" s="129"/>
      <c r="S33" s="129"/>
      <c r="T33" s="417" t="s">
        <v>490</v>
      </c>
      <c r="U33" s="417"/>
      <c r="V33" s="415"/>
      <c r="W33" s="415"/>
      <c r="X33" s="411" t="s">
        <v>501</v>
      </c>
      <c r="Y33" s="412"/>
      <c r="Z33" s="102"/>
    </row>
    <row r="34" spans="1:28" ht="22.5" customHeight="1" x14ac:dyDescent="0.4">
      <c r="A34" s="84"/>
      <c r="B34" s="393" t="s">
        <v>28</v>
      </c>
      <c r="C34" s="394"/>
      <c r="D34" s="394"/>
      <c r="E34" s="394"/>
      <c r="F34" s="394"/>
      <c r="G34" s="394"/>
      <c r="H34" s="394"/>
      <c r="I34" s="394"/>
      <c r="J34" s="394"/>
      <c r="K34" s="394"/>
      <c r="L34" s="394"/>
      <c r="M34" s="394"/>
      <c r="N34" s="394"/>
      <c r="O34" s="394"/>
      <c r="P34" s="394"/>
      <c r="Q34" s="139"/>
      <c r="R34" s="139"/>
      <c r="S34" s="139"/>
      <c r="T34" s="418"/>
      <c r="U34" s="418"/>
      <c r="V34" s="416"/>
      <c r="W34" s="416"/>
      <c r="X34" s="413"/>
      <c r="Y34" s="414"/>
      <c r="Z34" s="102"/>
    </row>
    <row r="35" spans="1:28" ht="165" customHeight="1" thickBot="1" x14ac:dyDescent="0.45">
      <c r="A35" s="84"/>
      <c r="B35" s="340" t="s">
        <v>232</v>
      </c>
      <c r="C35" s="341"/>
      <c r="D35" s="341"/>
      <c r="E35" s="341"/>
      <c r="F35" s="341"/>
      <c r="G35" s="341"/>
      <c r="H35" s="341"/>
      <c r="I35" s="341"/>
      <c r="J35" s="341"/>
      <c r="K35" s="341"/>
      <c r="L35" s="341"/>
      <c r="M35" s="341"/>
      <c r="N35" s="341"/>
      <c r="O35" s="341"/>
      <c r="P35" s="341"/>
      <c r="Q35" s="406"/>
      <c r="R35" s="406"/>
      <c r="S35" s="406"/>
      <c r="T35" s="406"/>
      <c r="U35" s="406"/>
      <c r="V35" s="406"/>
      <c r="W35" s="406"/>
      <c r="X35" s="406"/>
      <c r="Y35" s="407"/>
      <c r="Z35" s="102"/>
    </row>
    <row r="36" spans="1:28" ht="18.75" customHeight="1" x14ac:dyDescent="0.4">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8" ht="18.75" customHeight="1" x14ac:dyDescent="0.4">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8" ht="18.75" customHeight="1" x14ac:dyDescent="0.4">
      <c r="A38" s="84" t="s">
        <v>233</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B38" s="171" t="s">
        <v>503</v>
      </c>
    </row>
    <row r="39" spans="1:28" ht="7.5" customHeight="1" thickBot="1" x14ac:dyDescent="0.4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8" ht="22.5" customHeight="1" x14ac:dyDescent="0.4">
      <c r="A40" s="84"/>
      <c r="B40" s="420" t="s">
        <v>237</v>
      </c>
      <c r="C40" s="384" t="s">
        <v>234</v>
      </c>
      <c r="D40" s="384"/>
      <c r="E40" s="384"/>
      <c r="F40" s="384"/>
      <c r="G40" s="385"/>
      <c r="H40" s="385"/>
      <c r="I40" s="385"/>
      <c r="J40" s="385"/>
      <c r="K40" s="385"/>
      <c r="L40" s="385"/>
      <c r="M40" s="385"/>
      <c r="N40" s="385"/>
      <c r="O40" s="385"/>
      <c r="P40" s="385"/>
      <c r="Q40" s="385"/>
      <c r="R40" s="385"/>
      <c r="S40" s="385"/>
      <c r="T40" s="385"/>
      <c r="U40" s="385"/>
      <c r="V40" s="385"/>
      <c r="W40" s="385"/>
      <c r="X40" s="385"/>
      <c r="Y40" s="386"/>
      <c r="Z40" s="84"/>
    </row>
    <row r="41" spans="1:28" ht="22.5" customHeight="1" x14ac:dyDescent="0.4">
      <c r="A41" s="84"/>
      <c r="B41" s="339"/>
      <c r="C41" s="392" t="s">
        <v>235</v>
      </c>
      <c r="D41" s="392"/>
      <c r="E41" s="392"/>
      <c r="F41" s="392"/>
      <c r="G41" s="387"/>
      <c r="H41" s="387"/>
      <c r="I41" s="387"/>
      <c r="J41" s="387"/>
      <c r="K41" s="387"/>
      <c r="L41" s="387"/>
      <c r="M41" s="387"/>
      <c r="N41" s="387"/>
      <c r="O41" s="387"/>
      <c r="P41" s="387"/>
      <c r="Q41" s="387"/>
      <c r="R41" s="387"/>
      <c r="S41" s="387"/>
      <c r="T41" s="387"/>
      <c r="U41" s="387"/>
      <c r="V41" s="387"/>
      <c r="W41" s="387"/>
      <c r="X41" s="387"/>
      <c r="Y41" s="388"/>
      <c r="Z41" s="84"/>
    </row>
    <row r="42" spans="1:28" ht="22.5" customHeight="1" x14ac:dyDescent="0.4">
      <c r="A42" s="84"/>
      <c r="B42" s="339"/>
      <c r="C42" s="426" t="s">
        <v>502</v>
      </c>
      <c r="D42" s="426"/>
      <c r="E42" s="426"/>
      <c r="F42" s="426"/>
      <c r="G42" s="389"/>
      <c r="H42" s="389"/>
      <c r="I42" s="389"/>
      <c r="J42" s="389"/>
      <c r="K42" s="389"/>
      <c r="L42" s="389"/>
      <c r="M42" s="389"/>
      <c r="N42" s="389"/>
      <c r="O42" s="389"/>
      <c r="P42" s="389"/>
      <c r="Q42" s="389"/>
      <c r="R42" s="389"/>
      <c r="S42" s="389"/>
      <c r="T42" s="389"/>
      <c r="U42" s="389"/>
      <c r="V42" s="389"/>
      <c r="W42" s="389"/>
      <c r="X42" s="389"/>
      <c r="Y42" s="390"/>
      <c r="Z42" s="84"/>
    </row>
    <row r="43" spans="1:28" ht="22.5" customHeight="1" x14ac:dyDescent="0.4">
      <c r="A43" s="84"/>
      <c r="B43" s="339"/>
      <c r="C43" s="426" t="s">
        <v>240</v>
      </c>
      <c r="D43" s="426"/>
      <c r="E43" s="426"/>
      <c r="F43" s="426"/>
      <c r="G43" s="389"/>
      <c r="H43" s="389"/>
      <c r="I43" s="389"/>
      <c r="J43" s="389"/>
      <c r="K43" s="389"/>
      <c r="L43" s="389"/>
      <c r="M43" s="389"/>
      <c r="N43" s="389"/>
      <c r="O43" s="389"/>
      <c r="P43" s="389"/>
      <c r="Q43" s="389"/>
      <c r="R43" s="389"/>
      <c r="S43" s="389"/>
      <c r="T43" s="389"/>
      <c r="U43" s="389"/>
      <c r="V43" s="389"/>
      <c r="W43" s="389"/>
      <c r="X43" s="389"/>
      <c r="Y43" s="390"/>
      <c r="Z43" s="84"/>
    </row>
    <row r="44" spans="1:28" ht="22.5" customHeight="1" x14ac:dyDescent="0.4">
      <c r="A44" s="84"/>
      <c r="B44" s="339"/>
      <c r="C44" s="426" t="s">
        <v>241</v>
      </c>
      <c r="D44" s="426"/>
      <c r="E44" s="426"/>
      <c r="F44" s="426"/>
      <c r="G44" s="389"/>
      <c r="H44" s="389"/>
      <c r="I44" s="389"/>
      <c r="J44" s="389"/>
      <c r="K44" s="389"/>
      <c r="L44" s="389"/>
      <c r="M44" s="389"/>
      <c r="N44" s="389"/>
      <c r="O44" s="389"/>
      <c r="P44" s="389"/>
      <c r="Q44" s="389"/>
      <c r="R44" s="389"/>
      <c r="S44" s="389"/>
      <c r="T44" s="389"/>
      <c r="U44" s="389"/>
      <c r="V44" s="389"/>
      <c r="W44" s="389"/>
      <c r="X44" s="389"/>
      <c r="Y44" s="390"/>
      <c r="Z44" s="84"/>
    </row>
    <row r="45" spans="1:28" ht="22.5" customHeight="1" x14ac:dyDescent="0.4">
      <c r="A45" s="84"/>
      <c r="B45" s="339"/>
      <c r="C45" s="394" t="s">
        <v>236</v>
      </c>
      <c r="D45" s="394"/>
      <c r="E45" s="394"/>
      <c r="F45" s="394"/>
      <c r="G45" s="429"/>
      <c r="H45" s="429"/>
      <c r="I45" s="429"/>
      <c r="J45" s="429"/>
      <c r="K45" s="429"/>
      <c r="L45" s="429"/>
      <c r="M45" s="429"/>
      <c r="N45" s="429"/>
      <c r="O45" s="429"/>
      <c r="P45" s="429"/>
      <c r="Q45" s="429"/>
      <c r="R45" s="429"/>
      <c r="S45" s="429"/>
      <c r="T45" s="429"/>
      <c r="U45" s="429"/>
      <c r="V45" s="429"/>
      <c r="W45" s="429"/>
      <c r="X45" s="429"/>
      <c r="Y45" s="430"/>
      <c r="Z45" s="84"/>
    </row>
    <row r="46" spans="1:28" ht="22.5" customHeight="1" x14ac:dyDescent="0.4">
      <c r="A46" s="84"/>
      <c r="B46" s="337" t="s">
        <v>238</v>
      </c>
      <c r="C46" s="338" t="s">
        <v>234</v>
      </c>
      <c r="D46" s="338"/>
      <c r="E46" s="338"/>
      <c r="F46" s="338"/>
      <c r="G46" s="427"/>
      <c r="H46" s="427"/>
      <c r="I46" s="427"/>
      <c r="J46" s="427"/>
      <c r="K46" s="427"/>
      <c r="L46" s="427"/>
      <c r="M46" s="427"/>
      <c r="N46" s="427"/>
      <c r="O46" s="427"/>
      <c r="P46" s="427"/>
      <c r="Q46" s="427"/>
      <c r="R46" s="427"/>
      <c r="S46" s="427"/>
      <c r="T46" s="427"/>
      <c r="U46" s="427"/>
      <c r="V46" s="427"/>
      <c r="W46" s="427"/>
      <c r="X46" s="427"/>
      <c r="Y46" s="428"/>
      <c r="Z46" s="84"/>
    </row>
    <row r="47" spans="1:28" ht="22.5" customHeight="1" x14ac:dyDescent="0.4">
      <c r="A47" s="84"/>
      <c r="B47" s="339"/>
      <c r="C47" s="392" t="s">
        <v>235</v>
      </c>
      <c r="D47" s="392"/>
      <c r="E47" s="392"/>
      <c r="F47" s="392"/>
      <c r="G47" s="387"/>
      <c r="H47" s="387"/>
      <c r="I47" s="387"/>
      <c r="J47" s="387"/>
      <c r="K47" s="387"/>
      <c r="L47" s="387"/>
      <c r="M47" s="387"/>
      <c r="N47" s="387"/>
      <c r="O47" s="387"/>
      <c r="P47" s="387"/>
      <c r="Q47" s="387"/>
      <c r="R47" s="387"/>
      <c r="S47" s="387"/>
      <c r="T47" s="387"/>
      <c r="U47" s="387"/>
      <c r="V47" s="387"/>
      <c r="W47" s="387"/>
      <c r="X47" s="387"/>
      <c r="Y47" s="388"/>
      <c r="Z47" s="84"/>
    </row>
    <row r="48" spans="1:28" ht="22.5" customHeight="1" x14ac:dyDescent="0.4">
      <c r="A48" s="84"/>
      <c r="B48" s="339"/>
      <c r="C48" s="426" t="s">
        <v>502</v>
      </c>
      <c r="D48" s="426"/>
      <c r="E48" s="426"/>
      <c r="F48" s="426"/>
      <c r="G48" s="389"/>
      <c r="H48" s="389"/>
      <c r="I48" s="389"/>
      <c r="J48" s="389"/>
      <c r="K48" s="389"/>
      <c r="L48" s="389"/>
      <c r="M48" s="389"/>
      <c r="N48" s="389"/>
      <c r="O48" s="389"/>
      <c r="P48" s="389"/>
      <c r="Q48" s="389"/>
      <c r="R48" s="389"/>
      <c r="S48" s="389"/>
      <c r="T48" s="389"/>
      <c r="U48" s="389"/>
      <c r="V48" s="389"/>
      <c r="W48" s="389"/>
      <c r="X48" s="389"/>
      <c r="Y48" s="390"/>
      <c r="Z48" s="84"/>
    </row>
    <row r="49" spans="1:26" ht="22.5" customHeight="1" x14ac:dyDescent="0.4">
      <c r="A49" s="84"/>
      <c r="B49" s="339"/>
      <c r="C49" s="426" t="s">
        <v>240</v>
      </c>
      <c r="D49" s="426"/>
      <c r="E49" s="426"/>
      <c r="F49" s="426"/>
      <c r="G49" s="389"/>
      <c r="H49" s="389"/>
      <c r="I49" s="389"/>
      <c r="J49" s="389"/>
      <c r="K49" s="389"/>
      <c r="L49" s="389"/>
      <c r="M49" s="389"/>
      <c r="N49" s="389"/>
      <c r="O49" s="389"/>
      <c r="P49" s="389"/>
      <c r="Q49" s="389"/>
      <c r="R49" s="389"/>
      <c r="S49" s="389"/>
      <c r="T49" s="389"/>
      <c r="U49" s="389"/>
      <c r="V49" s="389"/>
      <c r="W49" s="389"/>
      <c r="X49" s="389"/>
      <c r="Y49" s="390"/>
      <c r="Z49" s="84"/>
    </row>
    <row r="50" spans="1:26" ht="22.5" customHeight="1" x14ac:dyDescent="0.4">
      <c r="A50" s="84"/>
      <c r="B50" s="339"/>
      <c r="C50" s="426" t="s">
        <v>241</v>
      </c>
      <c r="D50" s="426"/>
      <c r="E50" s="426"/>
      <c r="F50" s="426"/>
      <c r="G50" s="389"/>
      <c r="H50" s="389"/>
      <c r="I50" s="389"/>
      <c r="J50" s="389"/>
      <c r="K50" s="389"/>
      <c r="L50" s="389"/>
      <c r="M50" s="389"/>
      <c r="N50" s="389"/>
      <c r="O50" s="389"/>
      <c r="P50" s="389"/>
      <c r="Q50" s="389"/>
      <c r="R50" s="389"/>
      <c r="S50" s="389"/>
      <c r="T50" s="389"/>
      <c r="U50" s="389"/>
      <c r="V50" s="389"/>
      <c r="W50" s="389"/>
      <c r="X50" s="389"/>
      <c r="Y50" s="390"/>
      <c r="Z50" s="84"/>
    </row>
    <row r="51" spans="1:26" ht="22.5" customHeight="1" x14ac:dyDescent="0.4">
      <c r="A51" s="84"/>
      <c r="B51" s="339"/>
      <c r="C51" s="394" t="s">
        <v>236</v>
      </c>
      <c r="D51" s="394"/>
      <c r="E51" s="394"/>
      <c r="F51" s="394"/>
      <c r="G51" s="429"/>
      <c r="H51" s="429"/>
      <c r="I51" s="429"/>
      <c r="J51" s="429"/>
      <c r="K51" s="429"/>
      <c r="L51" s="429"/>
      <c r="M51" s="429"/>
      <c r="N51" s="429"/>
      <c r="O51" s="429"/>
      <c r="P51" s="429"/>
      <c r="Q51" s="429"/>
      <c r="R51" s="429"/>
      <c r="S51" s="429"/>
      <c r="T51" s="429"/>
      <c r="U51" s="429"/>
      <c r="V51" s="429"/>
      <c r="W51" s="429"/>
      <c r="X51" s="429"/>
      <c r="Y51" s="430"/>
      <c r="Z51" s="84"/>
    </row>
    <row r="52" spans="1:26" ht="22.5" customHeight="1" x14ac:dyDescent="0.4">
      <c r="A52" s="84"/>
      <c r="B52" s="337" t="s">
        <v>239</v>
      </c>
      <c r="C52" s="338" t="s">
        <v>234</v>
      </c>
      <c r="D52" s="338"/>
      <c r="E52" s="338"/>
      <c r="F52" s="338"/>
      <c r="G52" s="427"/>
      <c r="H52" s="427"/>
      <c r="I52" s="427"/>
      <c r="J52" s="427"/>
      <c r="K52" s="427"/>
      <c r="L52" s="427"/>
      <c r="M52" s="427"/>
      <c r="N52" s="427"/>
      <c r="O52" s="427"/>
      <c r="P52" s="427"/>
      <c r="Q52" s="427"/>
      <c r="R52" s="427"/>
      <c r="S52" s="427"/>
      <c r="T52" s="427"/>
      <c r="U52" s="427"/>
      <c r="V52" s="427"/>
      <c r="W52" s="427"/>
      <c r="X52" s="427"/>
      <c r="Y52" s="428"/>
      <c r="Z52" s="84"/>
    </row>
    <row r="53" spans="1:26" ht="22.5" customHeight="1" x14ac:dyDescent="0.4">
      <c r="A53" s="84"/>
      <c r="B53" s="339"/>
      <c r="C53" s="392" t="s">
        <v>235</v>
      </c>
      <c r="D53" s="392"/>
      <c r="E53" s="392"/>
      <c r="F53" s="392"/>
      <c r="G53" s="387"/>
      <c r="H53" s="387"/>
      <c r="I53" s="387"/>
      <c r="J53" s="387"/>
      <c r="K53" s="387"/>
      <c r="L53" s="387"/>
      <c r="M53" s="387"/>
      <c r="N53" s="387"/>
      <c r="O53" s="387"/>
      <c r="P53" s="387"/>
      <c r="Q53" s="387"/>
      <c r="R53" s="387"/>
      <c r="S53" s="387"/>
      <c r="T53" s="387"/>
      <c r="U53" s="387"/>
      <c r="V53" s="387"/>
      <c r="W53" s="387"/>
      <c r="X53" s="387"/>
      <c r="Y53" s="388"/>
      <c r="Z53" s="84"/>
    </row>
    <row r="54" spans="1:26" ht="22.5" customHeight="1" x14ac:dyDescent="0.4">
      <c r="A54" s="84"/>
      <c r="B54" s="339"/>
      <c r="C54" s="426" t="s">
        <v>502</v>
      </c>
      <c r="D54" s="426"/>
      <c r="E54" s="426"/>
      <c r="F54" s="426"/>
      <c r="G54" s="389"/>
      <c r="H54" s="389"/>
      <c r="I54" s="389"/>
      <c r="J54" s="389"/>
      <c r="K54" s="389"/>
      <c r="L54" s="389"/>
      <c r="M54" s="389"/>
      <c r="N54" s="389"/>
      <c r="O54" s="389"/>
      <c r="P54" s="389"/>
      <c r="Q54" s="389"/>
      <c r="R54" s="389"/>
      <c r="S54" s="389"/>
      <c r="T54" s="389"/>
      <c r="U54" s="389"/>
      <c r="V54" s="389"/>
      <c r="W54" s="389"/>
      <c r="X54" s="389"/>
      <c r="Y54" s="390"/>
      <c r="Z54" s="84"/>
    </row>
    <row r="55" spans="1:26" ht="22.5" customHeight="1" x14ac:dyDescent="0.4">
      <c r="A55" s="84"/>
      <c r="B55" s="339"/>
      <c r="C55" s="426" t="s">
        <v>240</v>
      </c>
      <c r="D55" s="426"/>
      <c r="E55" s="426"/>
      <c r="F55" s="426"/>
      <c r="G55" s="389"/>
      <c r="H55" s="389"/>
      <c r="I55" s="389"/>
      <c r="J55" s="389"/>
      <c r="K55" s="389"/>
      <c r="L55" s="389"/>
      <c r="M55" s="389"/>
      <c r="N55" s="389"/>
      <c r="O55" s="389"/>
      <c r="P55" s="389"/>
      <c r="Q55" s="389"/>
      <c r="R55" s="389"/>
      <c r="S55" s="389"/>
      <c r="T55" s="389"/>
      <c r="U55" s="389"/>
      <c r="V55" s="389"/>
      <c r="W55" s="389"/>
      <c r="X55" s="389"/>
      <c r="Y55" s="390"/>
      <c r="Z55" s="84"/>
    </row>
    <row r="56" spans="1:26" ht="22.5" customHeight="1" x14ac:dyDescent="0.4">
      <c r="A56" s="84"/>
      <c r="B56" s="339"/>
      <c r="C56" s="426" t="s">
        <v>241</v>
      </c>
      <c r="D56" s="426"/>
      <c r="E56" s="426"/>
      <c r="F56" s="426"/>
      <c r="G56" s="389"/>
      <c r="H56" s="389"/>
      <c r="I56" s="389"/>
      <c r="J56" s="389"/>
      <c r="K56" s="389"/>
      <c r="L56" s="389"/>
      <c r="M56" s="389"/>
      <c r="N56" s="389"/>
      <c r="O56" s="389"/>
      <c r="P56" s="389"/>
      <c r="Q56" s="389"/>
      <c r="R56" s="389"/>
      <c r="S56" s="389"/>
      <c r="T56" s="389"/>
      <c r="U56" s="389"/>
      <c r="V56" s="389"/>
      <c r="W56" s="389"/>
      <c r="X56" s="389"/>
      <c r="Y56" s="390"/>
      <c r="Z56" s="84"/>
    </row>
    <row r="57" spans="1:26" ht="22.5" customHeight="1" thickBot="1" x14ac:dyDescent="0.45">
      <c r="A57" s="84"/>
      <c r="B57" s="340"/>
      <c r="C57" s="433" t="s">
        <v>236</v>
      </c>
      <c r="D57" s="433"/>
      <c r="E57" s="433"/>
      <c r="F57" s="433"/>
      <c r="G57" s="434"/>
      <c r="H57" s="434"/>
      <c r="I57" s="434"/>
      <c r="J57" s="434"/>
      <c r="K57" s="434"/>
      <c r="L57" s="434"/>
      <c r="M57" s="434"/>
      <c r="N57" s="434"/>
      <c r="O57" s="434"/>
      <c r="P57" s="434"/>
      <c r="Q57" s="434"/>
      <c r="R57" s="434"/>
      <c r="S57" s="434"/>
      <c r="T57" s="434"/>
      <c r="U57" s="434"/>
      <c r="V57" s="434"/>
      <c r="W57" s="434"/>
      <c r="X57" s="434"/>
      <c r="Y57" s="435"/>
      <c r="Z57" s="84"/>
    </row>
    <row r="58" spans="1:26" ht="22.5" customHeight="1" x14ac:dyDescent="0.4">
      <c r="A58" s="130"/>
      <c r="B58" s="133"/>
      <c r="C58" s="133"/>
      <c r="D58" s="133"/>
      <c r="E58" s="133"/>
      <c r="F58" s="133"/>
      <c r="G58" s="134"/>
      <c r="H58" s="134"/>
      <c r="I58" s="134"/>
      <c r="J58" s="134"/>
      <c r="K58" s="134"/>
      <c r="L58" s="134"/>
      <c r="M58" s="134"/>
      <c r="N58" s="134"/>
      <c r="O58" s="134"/>
      <c r="P58" s="134"/>
      <c r="Q58" s="134"/>
      <c r="R58" s="134"/>
      <c r="S58" s="134"/>
      <c r="T58" s="134"/>
      <c r="U58" s="134"/>
      <c r="V58" s="134"/>
      <c r="W58" s="134"/>
      <c r="X58" s="134"/>
      <c r="Y58" s="134"/>
      <c r="Z58" s="130"/>
    </row>
    <row r="59" spans="1:26" ht="22.5" customHeight="1" x14ac:dyDescent="0.4">
      <c r="A59" s="130"/>
      <c r="B59" s="133"/>
      <c r="C59" s="133"/>
      <c r="D59" s="133"/>
      <c r="E59" s="133"/>
      <c r="F59" s="133"/>
      <c r="G59" s="134"/>
      <c r="H59" s="134"/>
      <c r="I59" s="134"/>
      <c r="J59" s="134"/>
      <c r="K59" s="134"/>
      <c r="L59" s="134"/>
      <c r="M59" s="134"/>
      <c r="N59" s="134"/>
      <c r="O59" s="134"/>
      <c r="P59" s="134"/>
      <c r="Q59" s="134"/>
      <c r="R59" s="134"/>
      <c r="S59" s="134"/>
      <c r="T59" s="134"/>
      <c r="U59" s="134"/>
      <c r="V59" s="134"/>
      <c r="W59" s="134"/>
      <c r="X59" s="134"/>
      <c r="Y59" s="134"/>
      <c r="Z59" s="130"/>
    </row>
    <row r="60" spans="1:26" ht="22.5" customHeight="1" x14ac:dyDescent="0.4">
      <c r="A60" s="130"/>
      <c r="B60" s="133"/>
      <c r="C60" s="133"/>
      <c r="D60" s="133"/>
      <c r="E60" s="133"/>
      <c r="F60" s="133"/>
      <c r="G60" s="134"/>
      <c r="H60" s="134"/>
      <c r="I60" s="134"/>
      <c r="J60" s="134"/>
      <c r="K60" s="134"/>
      <c r="L60" s="134"/>
      <c r="M60" s="134"/>
      <c r="N60" s="134"/>
      <c r="O60" s="134"/>
      <c r="P60" s="134"/>
      <c r="Q60" s="134"/>
      <c r="R60" s="134"/>
      <c r="S60" s="134"/>
      <c r="T60" s="134"/>
      <c r="U60" s="134"/>
      <c r="V60" s="134"/>
      <c r="W60" s="134"/>
      <c r="X60" s="134"/>
      <c r="Y60" s="134"/>
      <c r="Z60" s="130"/>
    </row>
    <row r="61" spans="1:26" ht="22.5" customHeight="1" x14ac:dyDescent="0.4">
      <c r="A61" s="130"/>
      <c r="B61" s="133"/>
      <c r="C61" s="133"/>
      <c r="D61" s="133"/>
      <c r="E61" s="133"/>
      <c r="F61" s="133"/>
      <c r="G61" s="134"/>
      <c r="H61" s="134"/>
      <c r="I61" s="134"/>
      <c r="J61" s="134"/>
      <c r="K61" s="134"/>
      <c r="L61" s="134"/>
      <c r="M61" s="134"/>
      <c r="N61" s="134"/>
      <c r="O61" s="134"/>
      <c r="P61" s="134"/>
      <c r="Q61" s="134"/>
      <c r="R61" s="134"/>
      <c r="S61" s="134"/>
      <c r="T61" s="134"/>
      <c r="U61" s="134"/>
      <c r="V61" s="134"/>
      <c r="W61" s="134"/>
      <c r="X61" s="134"/>
      <c r="Y61" s="134"/>
      <c r="Z61" s="130"/>
    </row>
    <row r="62" spans="1:26" ht="22.5" customHeight="1" x14ac:dyDescent="0.4">
      <c r="A62" s="130"/>
      <c r="B62" s="133"/>
      <c r="C62" s="133"/>
      <c r="D62" s="133"/>
      <c r="E62" s="133"/>
      <c r="F62" s="133"/>
      <c r="G62" s="134"/>
      <c r="H62" s="134"/>
      <c r="I62" s="134"/>
      <c r="J62" s="134"/>
      <c r="K62" s="134"/>
      <c r="L62" s="134"/>
      <c r="M62" s="134"/>
      <c r="N62" s="134"/>
      <c r="O62" s="134"/>
      <c r="P62" s="134"/>
      <c r="Q62" s="134"/>
      <c r="R62" s="134"/>
      <c r="S62" s="134"/>
      <c r="T62" s="134"/>
      <c r="U62" s="134"/>
      <c r="V62" s="134"/>
      <c r="W62" s="134"/>
      <c r="X62" s="134"/>
      <c r="Y62" s="134"/>
      <c r="Z62" s="130"/>
    </row>
    <row r="63" spans="1:26" ht="22.5" customHeight="1" x14ac:dyDescent="0.4">
      <c r="A63" s="130"/>
      <c r="B63" s="133"/>
      <c r="C63" s="133"/>
      <c r="D63" s="133"/>
      <c r="E63" s="133"/>
      <c r="F63" s="133"/>
      <c r="G63" s="134"/>
      <c r="H63" s="134"/>
      <c r="I63" s="134"/>
      <c r="J63" s="134"/>
      <c r="K63" s="134"/>
      <c r="L63" s="134"/>
      <c r="M63" s="134"/>
      <c r="N63" s="134"/>
      <c r="O63" s="134"/>
      <c r="P63" s="134"/>
      <c r="Q63" s="134"/>
      <c r="R63" s="134"/>
      <c r="S63" s="134"/>
      <c r="T63" s="134"/>
      <c r="U63" s="134"/>
      <c r="V63" s="134"/>
      <c r="W63" s="134"/>
      <c r="X63" s="134"/>
      <c r="Y63" s="134"/>
      <c r="Z63" s="130"/>
    </row>
    <row r="64" spans="1:26" ht="22.5" customHeight="1" x14ac:dyDescent="0.4">
      <c r="A64" s="130"/>
      <c r="B64" s="133"/>
      <c r="C64" s="133"/>
      <c r="D64" s="133"/>
      <c r="E64" s="133"/>
      <c r="F64" s="133"/>
      <c r="G64" s="134"/>
      <c r="H64" s="134"/>
      <c r="I64" s="134"/>
      <c r="J64" s="134"/>
      <c r="K64" s="134"/>
      <c r="L64" s="134"/>
      <c r="M64" s="134"/>
      <c r="N64" s="134"/>
      <c r="O64" s="134"/>
      <c r="P64" s="134"/>
      <c r="Q64" s="134"/>
      <c r="R64" s="134"/>
      <c r="S64" s="134"/>
      <c r="T64" s="134"/>
      <c r="U64" s="134"/>
      <c r="V64" s="134"/>
      <c r="W64" s="134"/>
      <c r="X64" s="134"/>
      <c r="Y64" s="134"/>
      <c r="Z64" s="130"/>
    </row>
    <row r="65" spans="1:26" ht="22.5" customHeight="1" x14ac:dyDescent="0.4">
      <c r="A65" s="130"/>
      <c r="B65" s="133"/>
      <c r="C65" s="133"/>
      <c r="D65" s="133"/>
      <c r="E65" s="133"/>
      <c r="F65" s="133"/>
      <c r="G65" s="134"/>
      <c r="H65" s="134"/>
      <c r="I65" s="134"/>
      <c r="J65" s="134"/>
      <c r="K65" s="134"/>
      <c r="L65" s="134"/>
      <c r="M65" s="134"/>
      <c r="N65" s="134"/>
      <c r="O65" s="134"/>
      <c r="P65" s="134"/>
      <c r="Q65" s="134"/>
      <c r="R65" s="134"/>
      <c r="S65" s="134"/>
      <c r="T65" s="134"/>
      <c r="U65" s="134"/>
      <c r="V65" s="134"/>
      <c r="W65" s="134"/>
      <c r="X65" s="134"/>
      <c r="Y65" s="134"/>
      <c r="Z65" s="130"/>
    </row>
    <row r="66" spans="1:26" ht="22.5" customHeight="1" x14ac:dyDescent="0.4">
      <c r="A66" s="130"/>
      <c r="B66" s="133"/>
      <c r="C66" s="133"/>
      <c r="D66" s="133"/>
      <c r="E66" s="133"/>
      <c r="F66" s="133"/>
      <c r="G66" s="134"/>
      <c r="H66" s="134"/>
      <c r="I66" s="134"/>
      <c r="J66" s="134"/>
      <c r="K66" s="134"/>
      <c r="L66" s="134"/>
      <c r="M66" s="134"/>
      <c r="N66" s="134"/>
      <c r="O66" s="134"/>
      <c r="P66" s="134"/>
      <c r="Q66" s="134"/>
      <c r="R66" s="134"/>
      <c r="S66" s="134"/>
      <c r="T66" s="134"/>
      <c r="U66" s="134"/>
      <c r="V66" s="134"/>
      <c r="W66" s="134"/>
      <c r="X66" s="134"/>
      <c r="Y66" s="134"/>
      <c r="Z66" s="130"/>
    </row>
    <row r="67" spans="1:26" ht="22.5" customHeight="1" x14ac:dyDescent="0.4">
      <c r="A67" s="130"/>
      <c r="B67" s="133"/>
      <c r="C67" s="133"/>
      <c r="D67" s="133"/>
      <c r="E67" s="133"/>
      <c r="F67" s="133"/>
      <c r="G67" s="134"/>
      <c r="H67" s="134"/>
      <c r="I67" s="134"/>
      <c r="J67" s="134"/>
      <c r="K67" s="134"/>
      <c r="L67" s="134"/>
      <c r="M67" s="134"/>
      <c r="N67" s="134"/>
      <c r="O67" s="134"/>
      <c r="P67" s="134"/>
      <c r="Q67" s="134"/>
      <c r="R67" s="134"/>
      <c r="S67" s="134"/>
      <c r="T67" s="134"/>
      <c r="U67" s="134"/>
      <c r="V67" s="134"/>
      <c r="W67" s="134"/>
      <c r="X67" s="134"/>
      <c r="Y67" s="134"/>
      <c r="Z67" s="130"/>
    </row>
    <row r="68" spans="1:26" ht="22.5" customHeight="1" x14ac:dyDescent="0.4">
      <c r="A68" s="130"/>
      <c r="B68" s="133"/>
      <c r="C68" s="133"/>
      <c r="D68" s="133"/>
      <c r="E68" s="133"/>
      <c r="F68" s="133"/>
      <c r="G68" s="134"/>
      <c r="H68" s="134"/>
      <c r="I68" s="134"/>
      <c r="J68" s="134"/>
      <c r="K68" s="134"/>
      <c r="L68" s="134"/>
      <c r="M68" s="134"/>
      <c r="N68" s="134"/>
      <c r="O68" s="134"/>
      <c r="P68" s="134"/>
      <c r="Q68" s="134"/>
      <c r="R68" s="134"/>
      <c r="S68" s="134"/>
      <c r="T68" s="134"/>
      <c r="U68" s="134"/>
      <c r="V68" s="134"/>
      <c r="W68" s="134"/>
      <c r="X68" s="134"/>
      <c r="Y68" s="134"/>
      <c r="Z68" s="130"/>
    </row>
    <row r="69" spans="1:26" ht="22.5" customHeight="1" x14ac:dyDescent="0.4">
      <c r="A69" s="130"/>
      <c r="B69" s="133"/>
      <c r="C69" s="133"/>
      <c r="D69" s="133"/>
      <c r="E69" s="133"/>
      <c r="F69" s="133"/>
      <c r="G69" s="134"/>
      <c r="H69" s="134"/>
      <c r="I69" s="134"/>
      <c r="J69" s="134"/>
      <c r="K69" s="134"/>
      <c r="L69" s="134"/>
      <c r="M69" s="134"/>
      <c r="N69" s="134"/>
      <c r="O69" s="134"/>
      <c r="P69" s="134"/>
      <c r="Q69" s="134"/>
      <c r="R69" s="134"/>
      <c r="S69" s="134"/>
      <c r="T69" s="134"/>
      <c r="U69" s="134"/>
      <c r="V69" s="134"/>
      <c r="W69" s="134"/>
      <c r="X69" s="134"/>
      <c r="Y69" s="134"/>
      <c r="Z69" s="130"/>
    </row>
    <row r="70" spans="1:26" ht="22.5" customHeight="1" x14ac:dyDescent="0.4">
      <c r="A70" s="130"/>
      <c r="B70" s="133"/>
      <c r="C70" s="133"/>
      <c r="D70" s="133"/>
      <c r="E70" s="133"/>
      <c r="F70" s="133"/>
      <c r="G70" s="134"/>
      <c r="H70" s="134"/>
      <c r="I70" s="134"/>
      <c r="J70" s="134"/>
      <c r="K70" s="134"/>
      <c r="L70" s="134"/>
      <c r="M70" s="134"/>
      <c r="N70" s="134"/>
      <c r="O70" s="134"/>
      <c r="P70" s="134"/>
      <c r="Q70" s="134"/>
      <c r="R70" s="134"/>
      <c r="S70" s="134"/>
      <c r="T70" s="134"/>
      <c r="U70" s="134"/>
      <c r="V70" s="134"/>
      <c r="W70" s="134"/>
      <c r="X70" s="134"/>
      <c r="Y70" s="134"/>
      <c r="Z70" s="130"/>
    </row>
    <row r="71" spans="1:26" ht="22.5" customHeight="1" x14ac:dyDescent="0.4">
      <c r="A71" s="130"/>
      <c r="B71" s="133"/>
      <c r="C71" s="133"/>
      <c r="D71" s="133"/>
      <c r="E71" s="133"/>
      <c r="F71" s="133"/>
      <c r="G71" s="134"/>
      <c r="H71" s="134"/>
      <c r="I71" s="134"/>
      <c r="J71" s="134"/>
      <c r="K71" s="134"/>
      <c r="L71" s="134"/>
      <c r="M71" s="134"/>
      <c r="N71" s="134"/>
      <c r="O71" s="134"/>
      <c r="P71" s="134"/>
      <c r="Q71" s="134"/>
      <c r="R71" s="134"/>
      <c r="S71" s="134"/>
      <c r="T71" s="134"/>
      <c r="U71" s="134"/>
      <c r="V71" s="134"/>
      <c r="W71" s="134"/>
      <c r="X71" s="134"/>
      <c r="Y71" s="134"/>
      <c r="Z71" s="130"/>
    </row>
    <row r="72" spans="1:26" ht="18.75" customHeight="1" x14ac:dyDescent="0.4">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8.75" customHeight="1" x14ac:dyDescent="0.4">
      <c r="A73" s="84" t="s">
        <v>242</v>
      </c>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8.75" customHeight="1" x14ac:dyDescent="0.4">
      <c r="A74" s="84" t="s">
        <v>243</v>
      </c>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7.5" customHeight="1" thickBot="1" x14ac:dyDescent="0.4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37.5" customHeight="1" x14ac:dyDescent="0.4">
      <c r="A76" s="84"/>
      <c r="B76" s="383" t="s">
        <v>244</v>
      </c>
      <c r="C76" s="384"/>
      <c r="D76" s="384"/>
      <c r="E76" s="384"/>
      <c r="F76" s="384"/>
      <c r="G76" s="384"/>
      <c r="H76" s="436" t="s">
        <v>251</v>
      </c>
      <c r="I76" s="384"/>
      <c r="J76" s="384"/>
      <c r="K76" s="384"/>
      <c r="L76" s="384"/>
      <c r="M76" s="384"/>
      <c r="N76" s="384"/>
      <c r="O76" s="384"/>
      <c r="P76" s="384"/>
      <c r="Q76" s="436" t="s">
        <v>252</v>
      </c>
      <c r="R76" s="384"/>
      <c r="S76" s="384"/>
      <c r="T76" s="384"/>
      <c r="U76" s="384"/>
      <c r="V76" s="384"/>
      <c r="W76" s="384"/>
      <c r="X76" s="384"/>
      <c r="Y76" s="419"/>
      <c r="Z76" s="84"/>
    </row>
    <row r="77" spans="1:26" ht="22.5" customHeight="1" x14ac:dyDescent="0.4">
      <c r="A77" s="84"/>
      <c r="B77" s="339" t="s">
        <v>245</v>
      </c>
      <c r="C77" s="338"/>
      <c r="D77" s="338"/>
      <c r="E77" s="338"/>
      <c r="F77" s="338"/>
      <c r="G77" s="338"/>
      <c r="H77" s="431"/>
      <c r="I77" s="432"/>
      <c r="J77" s="432"/>
      <c r="K77" s="432"/>
      <c r="L77" s="432"/>
      <c r="M77" s="432"/>
      <c r="N77" s="439" t="s">
        <v>254</v>
      </c>
      <c r="O77" s="439"/>
      <c r="P77" s="441"/>
      <c r="Q77" s="437" t="str">
        <f>IF(H77="","",ROUNDDOWN(H77*I92,0))</f>
        <v/>
      </c>
      <c r="R77" s="438"/>
      <c r="S77" s="438"/>
      <c r="T77" s="438"/>
      <c r="U77" s="438"/>
      <c r="V77" s="438"/>
      <c r="W77" s="439" t="s">
        <v>256</v>
      </c>
      <c r="X77" s="439"/>
      <c r="Y77" s="440"/>
      <c r="Z77" s="84"/>
    </row>
    <row r="78" spans="1:26" ht="22.5" customHeight="1" x14ac:dyDescent="0.4">
      <c r="A78" s="84"/>
      <c r="B78" s="339" t="s">
        <v>246</v>
      </c>
      <c r="C78" s="338"/>
      <c r="D78" s="338"/>
      <c r="E78" s="338"/>
      <c r="F78" s="338"/>
      <c r="G78" s="338"/>
      <c r="H78" s="431"/>
      <c r="I78" s="432"/>
      <c r="J78" s="432"/>
      <c r="K78" s="432"/>
      <c r="L78" s="432"/>
      <c r="M78" s="432"/>
      <c r="N78" s="439" t="s">
        <v>255</v>
      </c>
      <c r="O78" s="439"/>
      <c r="P78" s="441"/>
      <c r="Q78" s="437" t="str">
        <f>IF(H78="","",ROUNDDOWN(H78*Q92,0))</f>
        <v/>
      </c>
      <c r="R78" s="438"/>
      <c r="S78" s="438"/>
      <c r="T78" s="438"/>
      <c r="U78" s="438"/>
      <c r="V78" s="438"/>
      <c r="W78" s="439" t="s">
        <v>256</v>
      </c>
      <c r="X78" s="439"/>
      <c r="Y78" s="440"/>
      <c r="Z78" s="84"/>
    </row>
    <row r="79" spans="1:26" ht="22.5" customHeight="1" x14ac:dyDescent="0.4">
      <c r="A79" s="84"/>
      <c r="B79" s="339" t="s">
        <v>247</v>
      </c>
      <c r="C79" s="338"/>
      <c r="D79" s="338"/>
      <c r="E79" s="338"/>
      <c r="F79" s="338"/>
      <c r="G79" s="338"/>
      <c r="H79" s="431"/>
      <c r="I79" s="432"/>
      <c r="J79" s="432"/>
      <c r="K79" s="432"/>
      <c r="L79" s="432"/>
      <c r="M79" s="432"/>
      <c r="N79" s="439" t="s">
        <v>263</v>
      </c>
      <c r="O79" s="439"/>
      <c r="P79" s="441"/>
      <c r="Q79" s="437" t="str">
        <f>IF(H79="","",ROUNDDOWN(H79*X92,0))</f>
        <v/>
      </c>
      <c r="R79" s="438"/>
      <c r="S79" s="438"/>
      <c r="T79" s="438"/>
      <c r="U79" s="438"/>
      <c r="V79" s="438"/>
      <c r="W79" s="439" t="s">
        <v>256</v>
      </c>
      <c r="X79" s="439"/>
      <c r="Y79" s="440"/>
      <c r="Z79" s="84"/>
    </row>
    <row r="80" spans="1:26" ht="22.5" customHeight="1" x14ac:dyDescent="0.4">
      <c r="A80" s="84"/>
      <c r="B80" s="339" t="s">
        <v>247</v>
      </c>
      <c r="C80" s="338"/>
      <c r="D80" s="338"/>
      <c r="E80" s="338"/>
      <c r="F80" s="338"/>
      <c r="G80" s="338"/>
      <c r="H80" s="431"/>
      <c r="I80" s="432"/>
      <c r="J80" s="432"/>
      <c r="K80" s="432"/>
      <c r="L80" s="432"/>
      <c r="M80" s="432"/>
      <c r="N80" s="439" t="s">
        <v>255</v>
      </c>
      <c r="O80" s="439"/>
      <c r="P80" s="441"/>
      <c r="Q80" s="437" t="str">
        <f>IF(H80="","",ROUNDDOWN(H80*I93,0))</f>
        <v/>
      </c>
      <c r="R80" s="438"/>
      <c r="S80" s="438"/>
      <c r="T80" s="438"/>
      <c r="U80" s="438"/>
      <c r="V80" s="438"/>
      <c r="W80" s="439" t="s">
        <v>256</v>
      </c>
      <c r="X80" s="439"/>
      <c r="Y80" s="440"/>
      <c r="Z80" s="84"/>
    </row>
    <row r="81" spans="1:26" ht="22.5" customHeight="1" x14ac:dyDescent="0.4">
      <c r="A81" s="84"/>
      <c r="B81" s="339" t="s">
        <v>248</v>
      </c>
      <c r="C81" s="338"/>
      <c r="D81" s="338"/>
      <c r="E81" s="338"/>
      <c r="F81" s="338"/>
      <c r="G81" s="338"/>
      <c r="H81" s="431"/>
      <c r="I81" s="432"/>
      <c r="J81" s="432"/>
      <c r="K81" s="432"/>
      <c r="L81" s="432"/>
      <c r="M81" s="432"/>
      <c r="N81" s="439" t="s">
        <v>264</v>
      </c>
      <c r="O81" s="439"/>
      <c r="P81" s="441"/>
      <c r="Q81" s="437" t="str">
        <f>IF(H81="","",ROUNDDOWN(H81*Q93,0))</f>
        <v/>
      </c>
      <c r="R81" s="438"/>
      <c r="S81" s="438"/>
      <c r="T81" s="438"/>
      <c r="U81" s="438"/>
      <c r="V81" s="438"/>
      <c r="W81" s="439" t="s">
        <v>256</v>
      </c>
      <c r="X81" s="439"/>
      <c r="Y81" s="440"/>
      <c r="Z81" s="84"/>
    </row>
    <row r="82" spans="1:26" ht="22.5" customHeight="1" x14ac:dyDescent="0.4">
      <c r="A82" s="84"/>
      <c r="B82" s="339" t="s">
        <v>249</v>
      </c>
      <c r="C82" s="338"/>
      <c r="D82" s="338"/>
      <c r="E82" s="338"/>
      <c r="F82" s="338"/>
      <c r="G82" s="338"/>
      <c r="H82" s="431"/>
      <c r="I82" s="432"/>
      <c r="J82" s="432"/>
      <c r="K82" s="432"/>
      <c r="L82" s="432"/>
      <c r="M82" s="432"/>
      <c r="N82" s="439" t="s">
        <v>264</v>
      </c>
      <c r="O82" s="439"/>
      <c r="P82" s="441"/>
      <c r="Q82" s="437" t="str">
        <f>IF(H82="","",ROUNDDOWN(H82*X93,0))</f>
        <v/>
      </c>
      <c r="R82" s="438"/>
      <c r="S82" s="438"/>
      <c r="T82" s="438"/>
      <c r="U82" s="438"/>
      <c r="V82" s="438"/>
      <c r="W82" s="439" t="s">
        <v>256</v>
      </c>
      <c r="X82" s="439"/>
      <c r="Y82" s="440"/>
      <c r="Z82" s="84"/>
    </row>
    <row r="83" spans="1:26" ht="22.5" customHeight="1" thickBot="1" x14ac:dyDescent="0.45">
      <c r="A83" s="84"/>
      <c r="B83" s="339" t="s">
        <v>250</v>
      </c>
      <c r="C83" s="338"/>
      <c r="D83" s="338"/>
      <c r="E83" s="338"/>
      <c r="F83" s="338"/>
      <c r="G83" s="338"/>
      <c r="H83" s="431"/>
      <c r="I83" s="432"/>
      <c r="J83" s="432"/>
      <c r="K83" s="432"/>
      <c r="L83" s="432"/>
      <c r="M83" s="432"/>
      <c r="N83" s="450"/>
      <c r="O83" s="450"/>
      <c r="P83" s="451"/>
      <c r="Q83" s="448"/>
      <c r="R83" s="449"/>
      <c r="S83" s="449"/>
      <c r="T83" s="449"/>
      <c r="U83" s="449"/>
      <c r="V83" s="449"/>
      <c r="W83" s="452" t="s">
        <v>256</v>
      </c>
      <c r="X83" s="452"/>
      <c r="Y83" s="453"/>
      <c r="Z83" s="84"/>
    </row>
    <row r="84" spans="1:26" ht="22.5" customHeight="1" thickBot="1" x14ac:dyDescent="0.45">
      <c r="A84" s="84"/>
      <c r="B84" s="340" t="s">
        <v>253</v>
      </c>
      <c r="C84" s="341"/>
      <c r="D84" s="341"/>
      <c r="E84" s="341"/>
      <c r="F84" s="341"/>
      <c r="G84" s="341"/>
      <c r="H84" s="341"/>
      <c r="I84" s="341"/>
      <c r="J84" s="341"/>
      <c r="K84" s="341"/>
      <c r="L84" s="341"/>
      <c r="M84" s="341"/>
      <c r="N84" s="341"/>
      <c r="O84" s="341"/>
      <c r="P84" s="443"/>
      <c r="Q84" s="446" t="str">
        <f>IF(SUM(Q77:V83)=0,"",ROUNDDOWN(SUM(Q77:V83),0))</f>
        <v/>
      </c>
      <c r="R84" s="447"/>
      <c r="S84" s="447"/>
      <c r="T84" s="447"/>
      <c r="U84" s="447"/>
      <c r="V84" s="447"/>
      <c r="W84" s="444" t="s">
        <v>256</v>
      </c>
      <c r="X84" s="444"/>
      <c r="Y84" s="445"/>
      <c r="Z84" s="84"/>
    </row>
    <row r="85" spans="1:26" ht="7.5" customHeight="1" x14ac:dyDescent="0.4">
      <c r="A85" s="84"/>
      <c r="B85" s="103"/>
      <c r="C85" s="103"/>
      <c r="D85" s="103"/>
      <c r="E85" s="103"/>
      <c r="F85" s="103"/>
      <c r="G85" s="103"/>
      <c r="H85" s="103"/>
      <c r="I85" s="103"/>
      <c r="J85" s="103"/>
      <c r="K85" s="103"/>
      <c r="L85" s="103"/>
      <c r="M85" s="103"/>
      <c r="N85" s="103"/>
      <c r="O85" s="103"/>
      <c r="P85" s="103"/>
      <c r="Q85" s="104"/>
      <c r="R85" s="104"/>
      <c r="S85" s="104"/>
      <c r="T85" s="104"/>
      <c r="U85" s="104"/>
      <c r="V85" s="104"/>
      <c r="W85" s="82"/>
      <c r="X85" s="82"/>
      <c r="Y85" s="82"/>
      <c r="Z85" s="84"/>
    </row>
    <row r="86" spans="1:26" ht="18.75" customHeight="1" x14ac:dyDescent="0.4">
      <c r="A86" s="84"/>
      <c r="B86" s="84" t="s">
        <v>257</v>
      </c>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8.75" customHeight="1" x14ac:dyDescent="0.4">
      <c r="A87" s="84"/>
      <c r="B87" s="84" t="s">
        <v>258</v>
      </c>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8.75" customHeight="1" x14ac:dyDescent="0.4">
      <c r="A88" s="84"/>
      <c r="B88" s="84" t="s">
        <v>259</v>
      </c>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8.75" customHeight="1" x14ac:dyDescent="0.4">
      <c r="A89" s="84"/>
      <c r="B89" s="84" t="s">
        <v>260</v>
      </c>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8.75" customHeight="1" x14ac:dyDescent="0.4">
      <c r="A90" s="84"/>
      <c r="B90" s="84" t="s">
        <v>261</v>
      </c>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7.5" customHeight="1" x14ac:dyDescent="0.4">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8.75" customHeight="1" x14ac:dyDescent="0.4">
      <c r="A92" s="84"/>
      <c r="B92" s="84"/>
      <c r="C92" s="84"/>
      <c r="D92" s="84"/>
      <c r="E92" s="442" t="s">
        <v>262</v>
      </c>
      <c r="F92" s="442"/>
      <c r="G92" s="442"/>
      <c r="H92" s="442"/>
      <c r="I92" s="305" t="str">
        <f>DB!H8&amp;""</f>
        <v>0.402</v>
      </c>
      <c r="J92" s="305"/>
      <c r="K92" s="84"/>
      <c r="L92" s="442" t="s">
        <v>265</v>
      </c>
      <c r="M92" s="442"/>
      <c r="N92" s="442"/>
      <c r="O92" s="442"/>
      <c r="P92" s="442"/>
      <c r="Q92" s="305" t="str">
        <f>DB!H9&amp;""</f>
        <v>2.31</v>
      </c>
      <c r="R92" s="305"/>
      <c r="S92" s="84"/>
      <c r="T92" s="305" t="s">
        <v>266</v>
      </c>
      <c r="U92" s="305"/>
      <c r="V92" s="305"/>
      <c r="W92" s="305"/>
      <c r="X92" s="305" t="str">
        <f>DB!H10&amp;""</f>
        <v>2.99</v>
      </c>
      <c r="Y92" s="305"/>
      <c r="Z92" s="84"/>
    </row>
    <row r="93" spans="1:26" ht="18.75" customHeight="1" x14ac:dyDescent="0.4">
      <c r="A93" s="84"/>
      <c r="B93" s="84"/>
      <c r="C93" s="84"/>
      <c r="D93" s="84"/>
      <c r="E93" s="442" t="s">
        <v>267</v>
      </c>
      <c r="F93" s="442"/>
      <c r="G93" s="442"/>
      <c r="H93" s="442"/>
      <c r="I93" s="305" t="str">
        <f>DB!H11&amp;""</f>
        <v>6.54</v>
      </c>
      <c r="J93" s="305"/>
      <c r="K93" s="84"/>
      <c r="L93" s="442" t="s">
        <v>268</v>
      </c>
      <c r="M93" s="442"/>
      <c r="N93" s="442"/>
      <c r="O93" s="442"/>
      <c r="P93" s="442"/>
      <c r="Q93" s="470" t="str">
        <f>DB!H12&amp;""</f>
        <v>2.5</v>
      </c>
      <c r="R93" s="470"/>
      <c r="S93" s="84"/>
      <c r="T93" s="442" t="s">
        <v>269</v>
      </c>
      <c r="U93" s="442"/>
      <c r="V93" s="442"/>
      <c r="W93" s="442"/>
      <c r="X93" s="305" t="str">
        <f>DB!H13&amp;""</f>
        <v>2.75</v>
      </c>
      <c r="Y93" s="305"/>
      <c r="Z93" s="84"/>
    </row>
    <row r="94" spans="1:26" ht="7.5" customHeight="1" x14ac:dyDescent="0.4">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8.75" customHeight="1" x14ac:dyDescent="0.4">
      <c r="A95" s="84"/>
      <c r="B95" s="84" t="s">
        <v>270</v>
      </c>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7.5" customHeight="1" thickBot="1" x14ac:dyDescent="0.4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8.75" customHeight="1" x14ac:dyDescent="0.4">
      <c r="A97" s="84"/>
      <c r="B97" s="454"/>
      <c r="C97" s="455"/>
      <c r="D97" s="455"/>
      <c r="E97" s="455"/>
      <c r="F97" s="455"/>
      <c r="G97" s="455"/>
      <c r="H97" s="455"/>
      <c r="I97" s="455"/>
      <c r="J97" s="455"/>
      <c r="K97" s="455"/>
      <c r="L97" s="455"/>
      <c r="M97" s="455"/>
      <c r="N97" s="455"/>
      <c r="O97" s="455"/>
      <c r="P97" s="455"/>
      <c r="Q97" s="455"/>
      <c r="R97" s="455"/>
      <c r="S97" s="455"/>
      <c r="T97" s="455"/>
      <c r="U97" s="455"/>
      <c r="V97" s="455"/>
      <c r="W97" s="455"/>
      <c r="X97" s="455"/>
      <c r="Y97" s="456"/>
      <c r="Z97" s="84"/>
    </row>
    <row r="98" spans="1:26" ht="18.75" customHeight="1" x14ac:dyDescent="0.4">
      <c r="A98" s="84"/>
      <c r="B98" s="457"/>
      <c r="C98" s="458"/>
      <c r="D98" s="458"/>
      <c r="E98" s="458"/>
      <c r="F98" s="458"/>
      <c r="G98" s="458"/>
      <c r="H98" s="458"/>
      <c r="I98" s="458"/>
      <c r="J98" s="458"/>
      <c r="K98" s="458"/>
      <c r="L98" s="458"/>
      <c r="M98" s="458"/>
      <c r="N98" s="458"/>
      <c r="O98" s="458"/>
      <c r="P98" s="458"/>
      <c r="Q98" s="458"/>
      <c r="R98" s="458"/>
      <c r="S98" s="458"/>
      <c r="T98" s="458"/>
      <c r="U98" s="458"/>
      <c r="V98" s="458"/>
      <c r="W98" s="458"/>
      <c r="X98" s="458"/>
      <c r="Y98" s="459"/>
      <c r="Z98" s="84"/>
    </row>
    <row r="99" spans="1:26" ht="18.75" customHeight="1" x14ac:dyDescent="0.4">
      <c r="A99" s="84"/>
      <c r="B99" s="457"/>
      <c r="C99" s="458"/>
      <c r="D99" s="458"/>
      <c r="E99" s="458"/>
      <c r="F99" s="458"/>
      <c r="G99" s="458"/>
      <c r="H99" s="458"/>
      <c r="I99" s="458"/>
      <c r="J99" s="458"/>
      <c r="K99" s="458"/>
      <c r="L99" s="458"/>
      <c r="M99" s="458"/>
      <c r="N99" s="458"/>
      <c r="O99" s="458"/>
      <c r="P99" s="458"/>
      <c r="Q99" s="458"/>
      <c r="R99" s="458"/>
      <c r="S99" s="458"/>
      <c r="T99" s="458"/>
      <c r="U99" s="458"/>
      <c r="V99" s="458"/>
      <c r="W99" s="458"/>
      <c r="X99" s="458"/>
      <c r="Y99" s="459"/>
      <c r="Z99" s="84"/>
    </row>
    <row r="100" spans="1:26" ht="18.75" customHeight="1" x14ac:dyDescent="0.4">
      <c r="A100" s="84"/>
      <c r="B100" s="457"/>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9"/>
      <c r="Z100" s="84"/>
    </row>
    <row r="101" spans="1:26" ht="18.75" customHeight="1" x14ac:dyDescent="0.4">
      <c r="A101" s="84"/>
      <c r="B101" s="457"/>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9"/>
      <c r="Z101" s="84"/>
    </row>
    <row r="102" spans="1:26" ht="18.75" customHeight="1" x14ac:dyDescent="0.4">
      <c r="A102" s="84"/>
      <c r="B102" s="457"/>
      <c r="C102" s="458"/>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9"/>
      <c r="Z102" s="84"/>
    </row>
    <row r="103" spans="1:26" ht="18.75" customHeight="1" x14ac:dyDescent="0.4">
      <c r="A103" s="84"/>
      <c r="B103" s="457"/>
      <c r="C103" s="458"/>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9"/>
      <c r="Z103" s="84"/>
    </row>
    <row r="104" spans="1:26" ht="18.75" customHeight="1" x14ac:dyDescent="0.4">
      <c r="A104" s="84"/>
      <c r="B104" s="457"/>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9"/>
      <c r="Z104" s="84"/>
    </row>
    <row r="105" spans="1:26" ht="18.75" customHeight="1" x14ac:dyDescent="0.4">
      <c r="A105" s="84"/>
      <c r="B105" s="457"/>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9"/>
      <c r="Z105" s="84"/>
    </row>
    <row r="106" spans="1:26" ht="18.75" customHeight="1" x14ac:dyDescent="0.4">
      <c r="A106" s="84"/>
      <c r="B106" s="457"/>
      <c r="C106" s="458"/>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9"/>
      <c r="Z106" s="84"/>
    </row>
    <row r="107" spans="1:26" ht="18.75" customHeight="1" x14ac:dyDescent="0.4">
      <c r="A107" s="84"/>
      <c r="B107" s="457"/>
      <c r="C107" s="458"/>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9"/>
      <c r="Z107" s="84"/>
    </row>
    <row r="108" spans="1:26" ht="18.75" customHeight="1" x14ac:dyDescent="0.4">
      <c r="A108" s="84"/>
      <c r="B108" s="457"/>
      <c r="C108" s="458"/>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9"/>
      <c r="Z108" s="84"/>
    </row>
    <row r="109" spans="1:26" ht="18.75" customHeight="1" x14ac:dyDescent="0.4">
      <c r="A109" s="84"/>
      <c r="B109" s="457"/>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9"/>
      <c r="Z109" s="84"/>
    </row>
    <row r="110" spans="1:26" ht="18.75" customHeight="1" x14ac:dyDescent="0.4">
      <c r="A110" s="84"/>
      <c r="B110" s="457"/>
      <c r="C110" s="458"/>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9"/>
      <c r="Z110" s="84"/>
    </row>
    <row r="111" spans="1:26" ht="18.75" customHeight="1" thickBot="1" x14ac:dyDescent="0.45">
      <c r="A111" s="84"/>
      <c r="B111" s="460"/>
      <c r="C111" s="461"/>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2"/>
      <c r="Z111" s="84"/>
    </row>
    <row r="112" spans="1:26" ht="18.75" customHeight="1" x14ac:dyDescent="0.4">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9" ht="18.75" customHeight="1" x14ac:dyDescent="0.4">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9" ht="18.75" customHeight="1" x14ac:dyDescent="0.4">
      <c r="A114" s="84" t="s">
        <v>271</v>
      </c>
      <c r="B114" s="84"/>
      <c r="C114" s="84"/>
      <c r="D114" s="84"/>
      <c r="E114" s="84"/>
      <c r="F114" s="84"/>
      <c r="G114" s="84"/>
      <c r="H114" s="84"/>
      <c r="I114" s="84"/>
      <c r="J114" s="134"/>
      <c r="K114" s="134"/>
      <c r="L114" s="134"/>
      <c r="M114" s="134"/>
      <c r="N114" s="134"/>
      <c r="O114" s="134"/>
      <c r="P114" s="134"/>
      <c r="Q114" s="134"/>
      <c r="R114" s="148"/>
      <c r="S114" s="148"/>
      <c r="T114" s="148"/>
      <c r="U114" s="148"/>
      <c r="V114" s="148"/>
      <c r="W114" s="148"/>
      <c r="X114" s="148"/>
      <c r="Y114" s="148"/>
      <c r="Z114" s="84"/>
      <c r="AB114" s="171" t="s">
        <v>560</v>
      </c>
    </row>
    <row r="115" spans="1:29" ht="7.5" customHeight="1" thickBot="1" x14ac:dyDescent="0.4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9" ht="22.5" customHeight="1" x14ac:dyDescent="0.4">
      <c r="A116" s="84"/>
      <c r="B116" s="383" t="s">
        <v>274</v>
      </c>
      <c r="C116" s="384"/>
      <c r="D116" s="384"/>
      <c r="E116" s="384"/>
      <c r="F116" s="384"/>
      <c r="G116" s="384"/>
      <c r="H116" s="384"/>
      <c r="I116" s="384"/>
      <c r="J116" s="384" t="s">
        <v>281</v>
      </c>
      <c r="K116" s="384"/>
      <c r="L116" s="384"/>
      <c r="M116" s="384"/>
      <c r="N116" s="384"/>
      <c r="O116" s="384"/>
      <c r="P116" s="384"/>
      <c r="Q116" s="384"/>
      <c r="R116" s="384" t="s">
        <v>284</v>
      </c>
      <c r="S116" s="384"/>
      <c r="T116" s="384"/>
      <c r="U116" s="384"/>
      <c r="V116" s="384"/>
      <c r="W116" s="384"/>
      <c r="X116" s="384"/>
      <c r="Y116" s="419"/>
      <c r="Z116" s="84"/>
    </row>
    <row r="117" spans="1:29" ht="22.5" customHeight="1" x14ac:dyDescent="0.4">
      <c r="A117" s="84"/>
      <c r="B117" s="314" t="s">
        <v>272</v>
      </c>
      <c r="C117" s="315"/>
      <c r="D117" s="315"/>
      <c r="E117" s="315"/>
      <c r="F117" s="315"/>
      <c r="G117" s="315"/>
      <c r="H117" s="315"/>
      <c r="I117" s="315"/>
      <c r="J117" s="17" t="s">
        <v>276</v>
      </c>
      <c r="K117" s="469" t="str">
        <f>IF(別紙２!L19=0,"",別紙２!L19)</f>
        <v/>
      </c>
      <c r="L117" s="469"/>
      <c r="M117" s="469"/>
      <c r="N117" s="469"/>
      <c r="O117" s="469"/>
      <c r="P117" s="469"/>
      <c r="Q117" s="83" t="s">
        <v>278</v>
      </c>
      <c r="R117" s="465"/>
      <c r="S117" s="465"/>
      <c r="T117" s="465"/>
      <c r="U117" s="465"/>
      <c r="V117" s="465"/>
      <c r="W117" s="465"/>
      <c r="X117" s="465"/>
      <c r="Y117" s="466"/>
      <c r="Z117" s="84"/>
    </row>
    <row r="118" spans="1:29" ht="22.5" customHeight="1" thickBot="1" x14ac:dyDescent="0.45">
      <c r="A118" s="84"/>
      <c r="B118" s="463" t="s">
        <v>273</v>
      </c>
      <c r="C118" s="464"/>
      <c r="D118" s="464"/>
      <c r="E118" s="464"/>
      <c r="F118" s="464"/>
      <c r="G118" s="464"/>
      <c r="H118" s="464"/>
      <c r="I118" s="464"/>
      <c r="J118" s="18" t="s">
        <v>277</v>
      </c>
      <c r="K118" s="349" t="str">
        <f>IF(別紙２!S19=0,"",別紙２!S19)</f>
        <v/>
      </c>
      <c r="L118" s="349"/>
      <c r="M118" s="349"/>
      <c r="N118" s="349"/>
      <c r="O118" s="349"/>
      <c r="P118" s="349"/>
      <c r="Q118" s="15" t="s">
        <v>278</v>
      </c>
      <c r="R118" s="467"/>
      <c r="S118" s="467"/>
      <c r="T118" s="467"/>
      <c r="U118" s="467"/>
      <c r="V118" s="467"/>
      <c r="W118" s="467"/>
      <c r="X118" s="467"/>
      <c r="Y118" s="468"/>
      <c r="Z118" s="84"/>
    </row>
    <row r="119" spans="1:29" ht="22.5" customHeight="1" thickTop="1" x14ac:dyDescent="0.4">
      <c r="A119" s="84"/>
      <c r="B119" s="369" t="s">
        <v>275</v>
      </c>
      <c r="C119" s="370"/>
      <c r="D119" s="370"/>
      <c r="E119" s="370"/>
      <c r="F119" s="370"/>
      <c r="G119" s="370"/>
      <c r="H119" s="370"/>
      <c r="I119" s="370"/>
      <c r="J119" s="106"/>
      <c r="K119" s="348" t="str">
        <f>IF(K117="","",SUM(K117:P118))</f>
        <v/>
      </c>
      <c r="L119" s="348"/>
      <c r="M119" s="348"/>
      <c r="N119" s="348"/>
      <c r="O119" s="348"/>
      <c r="P119" s="348"/>
      <c r="Q119" s="109" t="s">
        <v>278</v>
      </c>
      <c r="R119" s="359"/>
      <c r="S119" s="359"/>
      <c r="T119" s="359"/>
      <c r="U119" s="359"/>
      <c r="V119" s="359"/>
      <c r="W119" s="359"/>
      <c r="X119" s="359"/>
      <c r="Y119" s="360"/>
      <c r="Z119" s="84"/>
    </row>
    <row r="120" spans="1:29" ht="22.5" customHeight="1" thickBot="1" x14ac:dyDescent="0.45">
      <c r="A120" s="84"/>
      <c r="B120" s="344" t="s">
        <v>279</v>
      </c>
      <c r="C120" s="345"/>
      <c r="D120" s="345"/>
      <c r="E120" s="345"/>
      <c r="F120" s="345"/>
      <c r="G120" s="345"/>
      <c r="H120" s="345"/>
      <c r="I120" s="345"/>
      <c r="J120" s="107"/>
      <c r="K120" s="349" t="str">
        <f>IF(K119="","",IF(DB!H14=TRUE,ROUNDUP(K119*0.1,0),ROUNDDOWN(K119*0.1,0)))</f>
        <v/>
      </c>
      <c r="L120" s="349"/>
      <c r="M120" s="349"/>
      <c r="N120" s="349"/>
      <c r="O120" s="349"/>
      <c r="P120" s="349"/>
      <c r="Q120" s="15" t="s">
        <v>278</v>
      </c>
      <c r="R120" s="361" t="s">
        <v>282</v>
      </c>
      <c r="S120" s="361"/>
      <c r="T120" s="361"/>
      <c r="U120" s="361"/>
      <c r="V120" s="361"/>
      <c r="W120" s="361"/>
      <c r="X120" s="361"/>
      <c r="Y120" s="362"/>
      <c r="Z120" s="84"/>
      <c r="AC120" s="171" t="s">
        <v>524</v>
      </c>
    </row>
    <row r="121" spans="1:29" ht="22.5" customHeight="1" thickTop="1" thickBot="1" x14ac:dyDescent="0.45">
      <c r="A121" s="84"/>
      <c r="B121" s="346" t="s">
        <v>280</v>
      </c>
      <c r="C121" s="347"/>
      <c r="D121" s="347"/>
      <c r="E121" s="347"/>
      <c r="F121" s="347"/>
      <c r="G121" s="347"/>
      <c r="H121" s="347"/>
      <c r="I121" s="347"/>
      <c r="J121" s="108"/>
      <c r="K121" s="350" t="str">
        <f>IF(K119="","",SUM(K119:P120))</f>
        <v/>
      </c>
      <c r="L121" s="350"/>
      <c r="M121" s="350"/>
      <c r="N121" s="350"/>
      <c r="O121" s="350"/>
      <c r="P121" s="350"/>
      <c r="Q121" s="16" t="s">
        <v>278</v>
      </c>
      <c r="R121" s="363" t="s">
        <v>283</v>
      </c>
      <c r="S121" s="363"/>
      <c r="T121" s="363"/>
      <c r="U121" s="363"/>
      <c r="V121" s="363"/>
      <c r="W121" s="363"/>
      <c r="X121" s="363"/>
      <c r="Y121" s="364"/>
      <c r="Z121" s="84"/>
    </row>
    <row r="122" spans="1:29" ht="18.75" customHeight="1" x14ac:dyDescent="0.4">
      <c r="A122" s="84"/>
      <c r="B122" s="85" t="s">
        <v>285</v>
      </c>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9" ht="18.75" customHeight="1" x14ac:dyDescent="0.4">
      <c r="A123" s="84"/>
      <c r="B123" s="85" t="s">
        <v>286</v>
      </c>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9" ht="7.5" customHeight="1" x14ac:dyDescent="0.4">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9" ht="18.75" customHeight="1" x14ac:dyDescent="0.4">
      <c r="A125" s="84" t="s">
        <v>287</v>
      </c>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9" ht="7.5" customHeight="1" thickBot="1" x14ac:dyDescent="0.4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9" ht="22.5" customHeight="1" x14ac:dyDescent="0.4">
      <c r="A127" s="84"/>
      <c r="B127" s="365" t="s">
        <v>288</v>
      </c>
      <c r="C127" s="366"/>
      <c r="D127" s="366"/>
      <c r="E127" s="366"/>
      <c r="F127" s="366"/>
      <c r="G127" s="366"/>
      <c r="H127" s="366"/>
      <c r="I127" s="366"/>
      <c r="J127" s="366"/>
      <c r="K127" s="366"/>
      <c r="L127" s="366"/>
      <c r="M127" s="366"/>
      <c r="N127" s="367"/>
      <c r="O127" s="23" t="s">
        <v>29</v>
      </c>
      <c r="P127" s="368" t="str">
        <f>IF(K117="","",K117)</f>
        <v/>
      </c>
      <c r="Q127" s="368"/>
      <c r="R127" s="368"/>
      <c r="S127" s="368"/>
      <c r="T127" s="368"/>
      <c r="U127" s="368"/>
      <c r="V127" s="5" t="s">
        <v>25</v>
      </c>
      <c r="W127" s="84"/>
      <c r="X127" s="84"/>
      <c r="Y127" s="84"/>
      <c r="Z127" s="84"/>
    </row>
    <row r="128" spans="1:29" ht="22.5" customHeight="1" x14ac:dyDescent="0.4">
      <c r="A128" s="84"/>
      <c r="B128" s="351" t="s">
        <v>34</v>
      </c>
      <c r="C128" s="352"/>
      <c r="D128" s="352"/>
      <c r="E128" s="352"/>
      <c r="F128" s="352"/>
      <c r="G128" s="352"/>
      <c r="H128" s="352"/>
      <c r="I128" s="352"/>
      <c r="J128" s="352"/>
      <c r="K128" s="352"/>
      <c r="L128" s="352"/>
      <c r="M128" s="352"/>
      <c r="N128" s="353"/>
      <c r="O128" s="17" t="s">
        <v>30</v>
      </c>
      <c r="P128" s="354" t="str">
        <f>IF(第３号!I10="","",SUM(第３号!I10:N12))</f>
        <v/>
      </c>
      <c r="Q128" s="354"/>
      <c r="R128" s="354"/>
      <c r="S128" s="354"/>
      <c r="T128" s="354"/>
      <c r="U128" s="354"/>
      <c r="V128" s="7" t="s">
        <v>25</v>
      </c>
      <c r="W128" s="84"/>
      <c r="X128" s="84"/>
      <c r="Y128" s="84"/>
      <c r="Z128" s="84"/>
      <c r="AB128" s="171" t="s">
        <v>504</v>
      </c>
    </row>
    <row r="129" spans="1:26" ht="22.5" customHeight="1" x14ac:dyDescent="0.4">
      <c r="A129" s="84"/>
      <c r="B129" s="351" t="s">
        <v>35</v>
      </c>
      <c r="C129" s="352"/>
      <c r="D129" s="352"/>
      <c r="E129" s="352"/>
      <c r="F129" s="352"/>
      <c r="G129" s="352"/>
      <c r="H129" s="352"/>
      <c r="I129" s="352"/>
      <c r="J129" s="352"/>
      <c r="K129" s="352"/>
      <c r="L129" s="352"/>
      <c r="M129" s="352"/>
      <c r="N129" s="353"/>
      <c r="O129" s="17" t="s">
        <v>31</v>
      </c>
      <c r="P129" s="354" t="str">
        <f>IFERROR(IF(P128="","",P127-P128),"")</f>
        <v/>
      </c>
      <c r="Q129" s="354"/>
      <c r="R129" s="354"/>
      <c r="S129" s="354"/>
      <c r="T129" s="354"/>
      <c r="U129" s="354"/>
      <c r="V129" s="7" t="s">
        <v>25</v>
      </c>
      <c r="W129" s="84"/>
      <c r="X129" s="84"/>
      <c r="Y129" s="84"/>
      <c r="Z129" s="84"/>
    </row>
    <row r="130" spans="1:26" ht="22.5" customHeight="1" thickBot="1" x14ac:dyDescent="0.45">
      <c r="A130" s="84"/>
      <c r="B130" s="355" t="s">
        <v>24</v>
      </c>
      <c r="C130" s="356"/>
      <c r="D130" s="356"/>
      <c r="E130" s="356"/>
      <c r="F130" s="356"/>
      <c r="G130" s="356"/>
      <c r="H130" s="356"/>
      <c r="I130" s="356"/>
      <c r="J130" s="356"/>
      <c r="K130" s="356"/>
      <c r="L130" s="356"/>
      <c r="M130" s="356"/>
      <c r="N130" s="357"/>
      <c r="O130" s="24" t="s">
        <v>32</v>
      </c>
      <c r="P130" s="358" t="str">
        <f>IF(別紙２!S35=0,"",別紙２!S35)</f>
        <v/>
      </c>
      <c r="Q130" s="358"/>
      <c r="R130" s="358"/>
      <c r="S130" s="358"/>
      <c r="T130" s="358"/>
      <c r="U130" s="358"/>
      <c r="V130" s="86" t="s">
        <v>25</v>
      </c>
      <c r="W130" s="84"/>
      <c r="X130" s="84"/>
      <c r="Y130" s="84"/>
      <c r="Z130" s="84"/>
    </row>
    <row r="131" spans="1:26" ht="18.75" customHeight="1" x14ac:dyDescent="0.4">
      <c r="A131" s="84"/>
      <c r="B131" s="85" t="s">
        <v>412</v>
      </c>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8.75" customHeight="1" x14ac:dyDescent="0.4">
      <c r="A132" s="84"/>
      <c r="B132" s="85" t="s">
        <v>413</v>
      </c>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8.75" customHeight="1" x14ac:dyDescent="0.4">
      <c r="A133" s="84"/>
      <c r="B133" s="85" t="s">
        <v>36</v>
      </c>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7.5" customHeight="1" x14ac:dyDescent="0.4">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8.75" customHeight="1" x14ac:dyDescent="0.4">
      <c r="A135" s="84" t="s">
        <v>289</v>
      </c>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7.5" customHeight="1" thickBot="1" x14ac:dyDescent="0.4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22.5" customHeight="1" x14ac:dyDescent="0.4">
      <c r="A137" s="84"/>
      <c r="B137" s="383" t="s">
        <v>290</v>
      </c>
      <c r="C137" s="384"/>
      <c r="D137" s="384" t="s">
        <v>291</v>
      </c>
      <c r="E137" s="384"/>
      <c r="F137" s="384"/>
      <c r="G137" s="384"/>
      <c r="H137" s="384"/>
      <c r="I137" s="384"/>
      <c r="J137" s="384"/>
      <c r="K137" s="384"/>
      <c r="L137" s="384"/>
      <c r="M137" s="384"/>
      <c r="N137" s="384"/>
      <c r="O137" s="384"/>
      <c r="P137" s="384"/>
      <c r="Q137" s="384"/>
      <c r="R137" s="384"/>
      <c r="S137" s="384"/>
      <c r="T137" s="384"/>
      <c r="U137" s="384"/>
      <c r="V137" s="384" t="s">
        <v>292</v>
      </c>
      <c r="W137" s="384"/>
      <c r="X137" s="384"/>
      <c r="Y137" s="419"/>
      <c r="Z137" s="84"/>
    </row>
    <row r="138" spans="1:26" ht="18.75" customHeight="1" x14ac:dyDescent="0.4">
      <c r="A138" s="84"/>
      <c r="B138" s="337" t="s">
        <v>294</v>
      </c>
      <c r="C138" s="338"/>
      <c r="D138" s="342" t="s">
        <v>293</v>
      </c>
      <c r="E138" s="342"/>
      <c r="F138" s="342"/>
      <c r="G138" s="342"/>
      <c r="H138" s="342"/>
      <c r="I138" s="342"/>
      <c r="J138" s="342"/>
      <c r="K138" s="342"/>
      <c r="L138" s="342"/>
      <c r="M138" s="342"/>
      <c r="N138" s="342"/>
      <c r="O138" s="342"/>
      <c r="P138" s="342"/>
      <c r="Q138" s="342"/>
      <c r="R138" s="342"/>
      <c r="S138" s="342"/>
      <c r="T138" s="342"/>
      <c r="U138" s="342"/>
      <c r="V138" s="371"/>
      <c r="W138" s="372"/>
      <c r="X138" s="372"/>
      <c r="Y138" s="373"/>
      <c r="Z138" s="84"/>
    </row>
    <row r="139" spans="1:26" ht="18.75" customHeight="1" x14ac:dyDescent="0.4">
      <c r="A139" s="84"/>
      <c r="B139" s="339"/>
      <c r="C139" s="338"/>
      <c r="D139" s="342"/>
      <c r="E139" s="342"/>
      <c r="F139" s="342"/>
      <c r="G139" s="342"/>
      <c r="H139" s="342"/>
      <c r="I139" s="342"/>
      <c r="J139" s="342"/>
      <c r="K139" s="342"/>
      <c r="L139" s="342"/>
      <c r="M139" s="342"/>
      <c r="N139" s="342"/>
      <c r="O139" s="342"/>
      <c r="P139" s="342"/>
      <c r="Q139" s="342"/>
      <c r="R139" s="342"/>
      <c r="S139" s="342"/>
      <c r="T139" s="342"/>
      <c r="U139" s="342"/>
      <c r="V139" s="374"/>
      <c r="W139" s="375"/>
      <c r="X139" s="375"/>
      <c r="Y139" s="376"/>
      <c r="Z139" s="84"/>
    </row>
    <row r="140" spans="1:26" ht="18.75" customHeight="1" x14ac:dyDescent="0.4">
      <c r="A140" s="84"/>
      <c r="B140" s="339"/>
      <c r="C140" s="338"/>
      <c r="D140" s="342"/>
      <c r="E140" s="342"/>
      <c r="F140" s="342"/>
      <c r="G140" s="342"/>
      <c r="H140" s="342"/>
      <c r="I140" s="342"/>
      <c r="J140" s="342"/>
      <c r="K140" s="342"/>
      <c r="L140" s="342"/>
      <c r="M140" s="342"/>
      <c r="N140" s="342"/>
      <c r="O140" s="342"/>
      <c r="P140" s="342"/>
      <c r="Q140" s="342"/>
      <c r="R140" s="342"/>
      <c r="S140" s="342"/>
      <c r="T140" s="342"/>
      <c r="U140" s="342"/>
      <c r="V140" s="377"/>
      <c r="W140" s="378"/>
      <c r="X140" s="378"/>
      <c r="Y140" s="379"/>
      <c r="Z140" s="84"/>
    </row>
    <row r="141" spans="1:26" ht="18.75" customHeight="1" x14ac:dyDescent="0.4">
      <c r="A141" s="84"/>
      <c r="B141" s="337" t="s">
        <v>295</v>
      </c>
      <c r="C141" s="338"/>
      <c r="D141" s="342" t="s">
        <v>296</v>
      </c>
      <c r="E141" s="342"/>
      <c r="F141" s="342"/>
      <c r="G141" s="342"/>
      <c r="H141" s="342"/>
      <c r="I141" s="342"/>
      <c r="J141" s="342"/>
      <c r="K141" s="342"/>
      <c r="L141" s="342"/>
      <c r="M141" s="342"/>
      <c r="N141" s="342"/>
      <c r="O141" s="342"/>
      <c r="P141" s="342"/>
      <c r="Q141" s="342"/>
      <c r="R141" s="342"/>
      <c r="S141" s="342"/>
      <c r="T141" s="342"/>
      <c r="U141" s="342"/>
      <c r="V141" s="371"/>
      <c r="W141" s="372"/>
      <c r="X141" s="372"/>
      <c r="Y141" s="373"/>
      <c r="Z141" s="84"/>
    </row>
    <row r="142" spans="1:26" ht="18.75" customHeight="1" x14ac:dyDescent="0.4">
      <c r="A142" s="84"/>
      <c r="B142" s="339"/>
      <c r="C142" s="338"/>
      <c r="D142" s="342"/>
      <c r="E142" s="342"/>
      <c r="F142" s="342"/>
      <c r="G142" s="342"/>
      <c r="H142" s="342"/>
      <c r="I142" s="342"/>
      <c r="J142" s="342"/>
      <c r="K142" s="342"/>
      <c r="L142" s="342"/>
      <c r="M142" s="342"/>
      <c r="N142" s="342"/>
      <c r="O142" s="342"/>
      <c r="P142" s="342"/>
      <c r="Q142" s="342"/>
      <c r="R142" s="342"/>
      <c r="S142" s="342"/>
      <c r="T142" s="342"/>
      <c r="U142" s="342"/>
      <c r="V142" s="374"/>
      <c r="W142" s="375"/>
      <c r="X142" s="375"/>
      <c r="Y142" s="376"/>
      <c r="Z142" s="84"/>
    </row>
    <row r="143" spans="1:26" ht="18.75" customHeight="1" thickBot="1" x14ac:dyDescent="0.45">
      <c r="A143" s="84"/>
      <c r="B143" s="340"/>
      <c r="C143" s="341"/>
      <c r="D143" s="343"/>
      <c r="E143" s="343"/>
      <c r="F143" s="343"/>
      <c r="G143" s="343"/>
      <c r="H143" s="343"/>
      <c r="I143" s="343"/>
      <c r="J143" s="343"/>
      <c r="K143" s="343"/>
      <c r="L143" s="343"/>
      <c r="M143" s="343"/>
      <c r="N143" s="343"/>
      <c r="O143" s="343"/>
      <c r="P143" s="343"/>
      <c r="Q143" s="343"/>
      <c r="R143" s="343"/>
      <c r="S143" s="343"/>
      <c r="T143" s="343"/>
      <c r="U143" s="343"/>
      <c r="V143" s="380"/>
      <c r="W143" s="381"/>
      <c r="X143" s="381"/>
      <c r="Y143" s="382"/>
      <c r="Z143" s="84"/>
    </row>
    <row r="144" spans="1:26" ht="18.75" customHeight="1" x14ac:dyDescent="0.4">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8.75" customHeight="1" x14ac:dyDescent="0.4">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8.75" customHeight="1" x14ac:dyDescent="0.4">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8.75" customHeight="1" x14ac:dyDescent="0.4">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8.75" customHeight="1" x14ac:dyDescent="0.4">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8.75" customHeight="1" x14ac:dyDescent="0.4">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8.75" customHeight="1" x14ac:dyDescent="0.4">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8.75" customHeight="1" x14ac:dyDescent="0.4">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8.75" customHeight="1" x14ac:dyDescent="0.4">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8.75" customHeight="1" x14ac:dyDescent="0.4">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sheetData>
  <sheetProtection password="CC6D" sheet="1" selectLockedCells="1"/>
  <mergeCells count="160">
    <mergeCell ref="T93:W93"/>
    <mergeCell ref="X93:Y93"/>
    <mergeCell ref="B97:Y111"/>
    <mergeCell ref="B118:I118"/>
    <mergeCell ref="B117:I117"/>
    <mergeCell ref="B116:I116"/>
    <mergeCell ref="R116:Y116"/>
    <mergeCell ref="R117:Y117"/>
    <mergeCell ref="R118:Y118"/>
    <mergeCell ref="K117:P117"/>
    <mergeCell ref="K118:P118"/>
    <mergeCell ref="J116:Q116"/>
    <mergeCell ref="E93:H93"/>
    <mergeCell ref="I93:J93"/>
    <mergeCell ref="L93:P93"/>
    <mergeCell ref="Q93:R93"/>
    <mergeCell ref="I92:J92"/>
    <mergeCell ref="L92:P92"/>
    <mergeCell ref="Q92:R92"/>
    <mergeCell ref="T92:W92"/>
    <mergeCell ref="X92:Y92"/>
    <mergeCell ref="B84:P84"/>
    <mergeCell ref="W84:Y84"/>
    <mergeCell ref="Q84:V84"/>
    <mergeCell ref="Q77:V77"/>
    <mergeCell ref="Q78:V78"/>
    <mergeCell ref="Q79:V79"/>
    <mergeCell ref="Q81:V81"/>
    <mergeCell ref="Q82:V82"/>
    <mergeCell ref="Q83:V83"/>
    <mergeCell ref="N81:P81"/>
    <mergeCell ref="N82:P82"/>
    <mergeCell ref="N83:P83"/>
    <mergeCell ref="W83:Y83"/>
    <mergeCell ref="E92:H92"/>
    <mergeCell ref="H83:M83"/>
    <mergeCell ref="B83:G83"/>
    <mergeCell ref="W81:Y81"/>
    <mergeCell ref="W82:Y82"/>
    <mergeCell ref="H81:M81"/>
    <mergeCell ref="W80:Y80"/>
    <mergeCell ref="N77:P77"/>
    <mergeCell ref="N78:P78"/>
    <mergeCell ref="N79:P79"/>
    <mergeCell ref="W77:Y77"/>
    <mergeCell ref="W78:Y78"/>
    <mergeCell ref="W79:Y79"/>
    <mergeCell ref="H80:M80"/>
    <mergeCell ref="N80:P80"/>
    <mergeCell ref="H77:M77"/>
    <mergeCell ref="H78:M78"/>
    <mergeCell ref="H79:M79"/>
    <mergeCell ref="H82:M82"/>
    <mergeCell ref="C50:F50"/>
    <mergeCell ref="G50:Y50"/>
    <mergeCell ref="B80:G80"/>
    <mergeCell ref="C45:F45"/>
    <mergeCell ref="G45:Y45"/>
    <mergeCell ref="C49:F49"/>
    <mergeCell ref="G49:Y49"/>
    <mergeCell ref="B76:G76"/>
    <mergeCell ref="B77:G77"/>
    <mergeCell ref="B78:G78"/>
    <mergeCell ref="B79:G79"/>
    <mergeCell ref="B81:G81"/>
    <mergeCell ref="B82:G82"/>
    <mergeCell ref="B46:B51"/>
    <mergeCell ref="C46:F46"/>
    <mergeCell ref="G46:Y46"/>
    <mergeCell ref="C56:F56"/>
    <mergeCell ref="G56:Y56"/>
    <mergeCell ref="C57:F57"/>
    <mergeCell ref="G57:Y57"/>
    <mergeCell ref="H76:P76"/>
    <mergeCell ref="Q76:Y76"/>
    <mergeCell ref="Q80:V80"/>
    <mergeCell ref="C43:F43"/>
    <mergeCell ref="C44:F44"/>
    <mergeCell ref="G43:Y43"/>
    <mergeCell ref="G44:Y44"/>
    <mergeCell ref="C51:F51"/>
    <mergeCell ref="G51:Y51"/>
    <mergeCell ref="C54:F54"/>
    <mergeCell ref="G54:Y54"/>
    <mergeCell ref="C55:F55"/>
    <mergeCell ref="G55:Y55"/>
    <mergeCell ref="C47:F47"/>
    <mergeCell ref="G47:Y47"/>
    <mergeCell ref="C48:F48"/>
    <mergeCell ref="G48:Y48"/>
    <mergeCell ref="V137:Y137"/>
    <mergeCell ref="D137:U137"/>
    <mergeCell ref="A3:Z3"/>
    <mergeCell ref="B40:B45"/>
    <mergeCell ref="B14:E14"/>
    <mergeCell ref="F14:Y14"/>
    <mergeCell ref="B18:E18"/>
    <mergeCell ref="F18:Y18"/>
    <mergeCell ref="B19:E19"/>
    <mergeCell ref="F19:Y19"/>
    <mergeCell ref="B23:E23"/>
    <mergeCell ref="N23:Q23"/>
    <mergeCell ref="N27:Q27"/>
    <mergeCell ref="B27:E27"/>
    <mergeCell ref="B32:P32"/>
    <mergeCell ref="B35:P35"/>
    <mergeCell ref="C40:F40"/>
    <mergeCell ref="C41:F41"/>
    <mergeCell ref="C42:F42"/>
    <mergeCell ref="B52:B57"/>
    <mergeCell ref="C52:F52"/>
    <mergeCell ref="G52:Y52"/>
    <mergeCell ref="C53:F53"/>
    <mergeCell ref="G53:Y53"/>
    <mergeCell ref="G40:Y40"/>
    <mergeCell ref="G41:Y41"/>
    <mergeCell ref="G42:Y42"/>
    <mergeCell ref="B33:P33"/>
    <mergeCell ref="B34:P34"/>
    <mergeCell ref="B7:E7"/>
    <mergeCell ref="F7:Y7"/>
    <mergeCell ref="B11:E11"/>
    <mergeCell ref="F11:Y11"/>
    <mergeCell ref="B12:E12"/>
    <mergeCell ref="F12:Y12"/>
    <mergeCell ref="B13:E13"/>
    <mergeCell ref="F13:Y13"/>
    <mergeCell ref="Q35:Y35"/>
    <mergeCell ref="F23:G23"/>
    <mergeCell ref="R23:S23"/>
    <mergeCell ref="F27:G27"/>
    <mergeCell ref="R27:S27"/>
    <mergeCell ref="R32:S32"/>
    <mergeCell ref="X33:Y34"/>
    <mergeCell ref="V33:W34"/>
    <mergeCell ref="T33:U34"/>
    <mergeCell ref="B141:C143"/>
    <mergeCell ref="D141:U143"/>
    <mergeCell ref="B120:I120"/>
    <mergeCell ref="B121:I121"/>
    <mergeCell ref="K119:P119"/>
    <mergeCell ref="K120:P120"/>
    <mergeCell ref="K121:P121"/>
    <mergeCell ref="B129:N129"/>
    <mergeCell ref="P129:U129"/>
    <mergeCell ref="B130:N130"/>
    <mergeCell ref="P130:U130"/>
    <mergeCell ref="R119:Y119"/>
    <mergeCell ref="R120:Y120"/>
    <mergeCell ref="R121:Y121"/>
    <mergeCell ref="B127:N127"/>
    <mergeCell ref="P127:U127"/>
    <mergeCell ref="D138:U140"/>
    <mergeCell ref="B138:C140"/>
    <mergeCell ref="B128:N128"/>
    <mergeCell ref="P128:U128"/>
    <mergeCell ref="B119:I119"/>
    <mergeCell ref="V138:Y140"/>
    <mergeCell ref="V141:Y143"/>
    <mergeCell ref="B137:C137"/>
  </mergeCells>
  <phoneticPr fontId="3" type="Hiragana" alignment="center"/>
  <pageMargins left="0.78740157480314965" right="0.39370078740157483" top="0.59055118110236227" bottom="0.59055118110236227" header="0.31496062992125984" footer="0.31496062992125984"/>
  <pageSetup paperSize="9" scale="98" orientation="portrait" blackAndWhite="1" r:id="rId1"/>
  <rowBreaks count="3" manualBreakCount="3">
    <brk id="36" max="25" man="1"/>
    <brk id="71" max="25" man="1"/>
    <brk id="11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22</xdr:col>
                    <xdr:colOff>123825</xdr:colOff>
                    <xdr:row>137</xdr:row>
                    <xdr:rowOff>0</xdr:rowOff>
                  </from>
                  <to>
                    <xdr:col>23</xdr:col>
                    <xdr:colOff>123825</xdr:colOff>
                    <xdr:row>140</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22</xdr:col>
                    <xdr:colOff>123825</xdr:colOff>
                    <xdr:row>140</xdr:row>
                    <xdr:rowOff>0</xdr:rowOff>
                  </from>
                  <to>
                    <xdr:col>23</xdr:col>
                    <xdr:colOff>123825</xdr:colOff>
                    <xdr:row>143</xdr:row>
                    <xdr:rowOff>0</xdr:rowOff>
                  </to>
                </anchor>
              </controlPr>
            </control>
          </mc:Choice>
        </mc:AlternateContent>
        <mc:AlternateContent xmlns:mc="http://schemas.openxmlformats.org/markup-compatibility/2006">
          <mc:Choice Requires="x14">
            <control shapeId="6155" r:id="rId6" name="Check Box 11">
              <controlPr defaultSize="0" autoFill="0" autoLine="0" autoPict="0" altText="">
                <anchor moveWithCells="1">
                  <from>
                    <xdr:col>27</xdr:col>
                    <xdr:colOff>0</xdr:colOff>
                    <xdr:row>118</xdr:row>
                    <xdr:rowOff>285750</xdr:rowOff>
                  </from>
                  <to>
                    <xdr:col>28</xdr:col>
                    <xdr:colOff>0</xdr:colOff>
                    <xdr:row>120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別紙２!$B$8:$B$18</xm:f>
          </x14:formula1>
          <xm:sqref>G52:Y52 G46:Y46 G40:Y40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B647"/>
  <sheetViews>
    <sheetView view="pageBreakPreview" zoomScaleNormal="100" zoomScaleSheetLayoutView="100" workbookViewId="0">
      <pane ySplit="3" topLeftCell="A4" activePane="bottomLeft" state="frozen"/>
      <selection activeCell="I46" sqref="I46"/>
      <selection pane="bottomLeft" activeCell="G5" sqref="G5:Y5"/>
    </sheetView>
  </sheetViews>
  <sheetFormatPr defaultColWidth="3.125" defaultRowHeight="18.75" customHeight="1" x14ac:dyDescent="0.4"/>
  <cols>
    <col min="1" max="1" width="3.125" style="1"/>
    <col min="2" max="2" width="3.125" style="1" customWidth="1"/>
    <col min="3" max="36" width="3.125" style="1"/>
    <col min="37" max="37" width="6.5" style="1" bestFit="1" customWidth="1"/>
    <col min="38" max="16384" width="3.125" style="1"/>
  </cols>
  <sheetData>
    <row r="1" spans="1:28" ht="18.75" customHeight="1" x14ac:dyDescent="0.4">
      <c r="A1" s="84" t="s">
        <v>22</v>
      </c>
      <c r="B1" s="84"/>
      <c r="C1" s="84"/>
      <c r="D1" s="84"/>
      <c r="E1" s="84"/>
      <c r="F1" s="84"/>
      <c r="G1" s="84"/>
      <c r="H1" s="84"/>
      <c r="I1" s="84"/>
      <c r="J1" s="84"/>
      <c r="K1" s="84"/>
      <c r="L1" s="84"/>
      <c r="M1" s="84"/>
      <c r="N1" s="84"/>
      <c r="O1" s="84"/>
      <c r="P1" s="84"/>
      <c r="Q1" s="84"/>
      <c r="R1" s="84"/>
      <c r="S1" s="84"/>
      <c r="T1" s="84"/>
      <c r="U1" s="84"/>
      <c r="V1" s="84"/>
      <c r="W1" s="84"/>
      <c r="X1" s="84"/>
      <c r="Y1" s="84"/>
      <c r="Z1" s="105" t="s">
        <v>335</v>
      </c>
    </row>
    <row r="2" spans="1:28" ht="7.5" customHeight="1" x14ac:dyDescent="0.4">
      <c r="A2" s="84"/>
      <c r="B2" s="84"/>
      <c r="C2" s="84"/>
      <c r="D2" s="84"/>
      <c r="E2" s="84"/>
      <c r="F2" s="84"/>
      <c r="G2" s="84"/>
      <c r="H2" s="84"/>
      <c r="I2" s="84"/>
      <c r="J2" s="84"/>
      <c r="K2" s="84"/>
      <c r="L2" s="84"/>
      <c r="M2" s="84"/>
      <c r="N2" s="84"/>
      <c r="O2" s="84"/>
      <c r="P2" s="84"/>
      <c r="Q2" s="84"/>
      <c r="R2" s="84"/>
      <c r="S2" s="84"/>
      <c r="T2" s="84"/>
      <c r="U2" s="84"/>
      <c r="V2" s="84"/>
      <c r="W2" s="84"/>
      <c r="X2" s="84"/>
      <c r="Y2" s="84"/>
      <c r="Z2" s="84"/>
    </row>
    <row r="3" spans="1:28" ht="18.75" customHeight="1" x14ac:dyDescent="0.4">
      <c r="A3" s="84" t="s">
        <v>405</v>
      </c>
      <c r="B3" s="84"/>
      <c r="C3" s="84"/>
      <c r="D3" s="84"/>
      <c r="E3" s="84"/>
      <c r="F3" s="84"/>
      <c r="G3" s="84"/>
      <c r="H3" s="84"/>
      <c r="I3" s="84"/>
      <c r="J3" s="84"/>
      <c r="K3" s="84"/>
      <c r="L3" s="84"/>
      <c r="M3" s="84"/>
      <c r="N3" s="84"/>
      <c r="O3" s="84"/>
      <c r="P3" s="84"/>
      <c r="Q3" s="84"/>
      <c r="R3" s="84"/>
      <c r="S3" s="84"/>
      <c r="T3" s="84"/>
      <c r="U3" s="84"/>
      <c r="V3" s="84"/>
      <c r="W3" s="84"/>
      <c r="X3" s="84"/>
      <c r="Y3" s="84"/>
      <c r="Z3" s="84"/>
      <c r="AB3" s="171" t="s">
        <v>505</v>
      </c>
    </row>
    <row r="4" spans="1:28" ht="7.5" customHeight="1" thickBot="1" x14ac:dyDescent="0.45">
      <c r="A4" s="84"/>
      <c r="B4" s="84"/>
      <c r="C4" s="84"/>
      <c r="D4" s="84"/>
      <c r="E4" s="84"/>
      <c r="F4" s="84"/>
      <c r="G4" s="84"/>
      <c r="H4" s="84"/>
      <c r="I4" s="84"/>
      <c r="J4" s="84"/>
      <c r="K4" s="84"/>
      <c r="L4" s="84"/>
      <c r="M4" s="84"/>
      <c r="N4" s="84"/>
      <c r="O4" s="84"/>
      <c r="P4" s="84"/>
      <c r="Q4" s="84"/>
      <c r="R4" s="84"/>
      <c r="S4" s="84"/>
      <c r="T4" s="84"/>
      <c r="U4" s="84"/>
      <c r="V4" s="84"/>
      <c r="W4" s="84"/>
      <c r="X4" s="84"/>
      <c r="Y4" s="84"/>
      <c r="Z4" s="84"/>
    </row>
    <row r="5" spans="1:28" ht="22.5" customHeight="1" x14ac:dyDescent="0.4">
      <c r="A5" s="84"/>
      <c r="B5" s="478">
        <v>4</v>
      </c>
      <c r="C5" s="384" t="s">
        <v>234</v>
      </c>
      <c r="D5" s="384"/>
      <c r="E5" s="384"/>
      <c r="F5" s="384"/>
      <c r="G5" s="385"/>
      <c r="H5" s="385"/>
      <c r="I5" s="385"/>
      <c r="J5" s="385"/>
      <c r="K5" s="385"/>
      <c r="L5" s="385"/>
      <c r="M5" s="385"/>
      <c r="N5" s="385"/>
      <c r="O5" s="385"/>
      <c r="P5" s="385"/>
      <c r="Q5" s="385"/>
      <c r="R5" s="385"/>
      <c r="S5" s="385"/>
      <c r="T5" s="385"/>
      <c r="U5" s="385"/>
      <c r="V5" s="385"/>
      <c r="W5" s="385"/>
      <c r="X5" s="385"/>
      <c r="Y5" s="386"/>
      <c r="Z5" s="84"/>
    </row>
    <row r="6" spans="1:28" ht="22.5" customHeight="1" x14ac:dyDescent="0.4">
      <c r="A6" s="84"/>
      <c r="B6" s="476"/>
      <c r="C6" s="392" t="s">
        <v>235</v>
      </c>
      <c r="D6" s="392"/>
      <c r="E6" s="392"/>
      <c r="F6" s="392"/>
      <c r="G6" s="387"/>
      <c r="H6" s="387"/>
      <c r="I6" s="387"/>
      <c r="J6" s="387"/>
      <c r="K6" s="387"/>
      <c r="L6" s="387"/>
      <c r="M6" s="387"/>
      <c r="N6" s="387"/>
      <c r="O6" s="387"/>
      <c r="P6" s="387"/>
      <c r="Q6" s="387"/>
      <c r="R6" s="387"/>
      <c r="S6" s="387"/>
      <c r="T6" s="387"/>
      <c r="U6" s="387"/>
      <c r="V6" s="387"/>
      <c r="W6" s="387"/>
      <c r="X6" s="387"/>
      <c r="Y6" s="388"/>
      <c r="Z6" s="84"/>
    </row>
    <row r="7" spans="1:28" ht="22.5" customHeight="1" x14ac:dyDescent="0.4">
      <c r="A7" s="84"/>
      <c r="B7" s="476"/>
      <c r="C7" s="426" t="s">
        <v>502</v>
      </c>
      <c r="D7" s="426"/>
      <c r="E7" s="426"/>
      <c r="F7" s="426"/>
      <c r="G7" s="389"/>
      <c r="H7" s="389"/>
      <c r="I7" s="389"/>
      <c r="J7" s="389"/>
      <c r="K7" s="389"/>
      <c r="L7" s="389"/>
      <c r="M7" s="389"/>
      <c r="N7" s="389"/>
      <c r="O7" s="389"/>
      <c r="P7" s="389"/>
      <c r="Q7" s="389"/>
      <c r="R7" s="389"/>
      <c r="S7" s="389"/>
      <c r="T7" s="389"/>
      <c r="U7" s="389"/>
      <c r="V7" s="389"/>
      <c r="W7" s="389"/>
      <c r="X7" s="389"/>
      <c r="Y7" s="390"/>
      <c r="Z7" s="84"/>
    </row>
    <row r="8" spans="1:28" ht="22.5" customHeight="1" x14ac:dyDescent="0.4">
      <c r="A8" s="84"/>
      <c r="B8" s="476"/>
      <c r="C8" s="426" t="s">
        <v>240</v>
      </c>
      <c r="D8" s="426"/>
      <c r="E8" s="426"/>
      <c r="F8" s="426"/>
      <c r="G8" s="389"/>
      <c r="H8" s="389"/>
      <c r="I8" s="389"/>
      <c r="J8" s="389"/>
      <c r="K8" s="389"/>
      <c r="L8" s="389"/>
      <c r="M8" s="389"/>
      <c r="N8" s="389"/>
      <c r="O8" s="389"/>
      <c r="P8" s="389"/>
      <c r="Q8" s="389"/>
      <c r="R8" s="389"/>
      <c r="S8" s="389"/>
      <c r="T8" s="389"/>
      <c r="U8" s="389"/>
      <c r="V8" s="389"/>
      <c r="W8" s="389"/>
      <c r="X8" s="389"/>
      <c r="Y8" s="390"/>
      <c r="Z8" s="84"/>
    </row>
    <row r="9" spans="1:28" ht="22.5" customHeight="1" x14ac:dyDescent="0.4">
      <c r="A9" s="84"/>
      <c r="B9" s="476"/>
      <c r="C9" s="426" t="s">
        <v>241</v>
      </c>
      <c r="D9" s="426"/>
      <c r="E9" s="426"/>
      <c r="F9" s="426"/>
      <c r="G9" s="389"/>
      <c r="H9" s="389"/>
      <c r="I9" s="389"/>
      <c r="J9" s="389"/>
      <c r="K9" s="389"/>
      <c r="L9" s="389"/>
      <c r="M9" s="389"/>
      <c r="N9" s="389"/>
      <c r="O9" s="389"/>
      <c r="P9" s="389"/>
      <c r="Q9" s="389"/>
      <c r="R9" s="389"/>
      <c r="S9" s="389"/>
      <c r="T9" s="389"/>
      <c r="U9" s="389"/>
      <c r="V9" s="389"/>
      <c r="W9" s="389"/>
      <c r="X9" s="389"/>
      <c r="Y9" s="390"/>
      <c r="Z9" s="84"/>
    </row>
    <row r="10" spans="1:28" ht="22.5" customHeight="1" x14ac:dyDescent="0.4">
      <c r="A10" s="84"/>
      <c r="B10" s="476"/>
      <c r="C10" s="394" t="s">
        <v>236</v>
      </c>
      <c r="D10" s="394"/>
      <c r="E10" s="394"/>
      <c r="F10" s="394"/>
      <c r="G10" s="429"/>
      <c r="H10" s="429"/>
      <c r="I10" s="429"/>
      <c r="J10" s="429"/>
      <c r="K10" s="429"/>
      <c r="L10" s="429"/>
      <c r="M10" s="429"/>
      <c r="N10" s="429"/>
      <c r="O10" s="429"/>
      <c r="P10" s="429"/>
      <c r="Q10" s="429"/>
      <c r="R10" s="429"/>
      <c r="S10" s="429"/>
      <c r="T10" s="429"/>
      <c r="U10" s="429"/>
      <c r="V10" s="429"/>
      <c r="W10" s="429"/>
      <c r="X10" s="429"/>
      <c r="Y10" s="430"/>
      <c r="Z10" s="84"/>
    </row>
    <row r="11" spans="1:28" ht="22.5" customHeight="1" x14ac:dyDescent="0.4">
      <c r="A11" s="84"/>
      <c r="B11" s="475">
        <f t="shared" ref="B11:B23" ca="1" si="0">OFFSET(B11,-6,0)+1</f>
        <v>5</v>
      </c>
      <c r="C11" s="338" t="s">
        <v>234</v>
      </c>
      <c r="D11" s="338"/>
      <c r="E11" s="338"/>
      <c r="F11" s="338"/>
      <c r="G11" s="427"/>
      <c r="H11" s="427"/>
      <c r="I11" s="427"/>
      <c r="J11" s="427"/>
      <c r="K11" s="427"/>
      <c r="L11" s="427"/>
      <c r="M11" s="427"/>
      <c r="N11" s="427"/>
      <c r="O11" s="427"/>
      <c r="P11" s="427"/>
      <c r="Q11" s="427"/>
      <c r="R11" s="427"/>
      <c r="S11" s="427"/>
      <c r="T11" s="427"/>
      <c r="U11" s="427"/>
      <c r="V11" s="427"/>
      <c r="W11" s="427"/>
      <c r="X11" s="427"/>
      <c r="Y11" s="428"/>
      <c r="Z11" s="84"/>
    </row>
    <row r="12" spans="1:28" ht="22.5" customHeight="1" x14ac:dyDescent="0.4">
      <c r="A12" s="84"/>
      <c r="B12" s="476"/>
      <c r="C12" s="392" t="s">
        <v>235</v>
      </c>
      <c r="D12" s="392"/>
      <c r="E12" s="392"/>
      <c r="F12" s="392"/>
      <c r="G12" s="387"/>
      <c r="H12" s="387"/>
      <c r="I12" s="387"/>
      <c r="J12" s="387"/>
      <c r="K12" s="387"/>
      <c r="L12" s="387"/>
      <c r="M12" s="387"/>
      <c r="N12" s="387"/>
      <c r="O12" s="387"/>
      <c r="P12" s="387"/>
      <c r="Q12" s="387"/>
      <c r="R12" s="387"/>
      <c r="S12" s="387"/>
      <c r="T12" s="387"/>
      <c r="U12" s="387"/>
      <c r="V12" s="387"/>
      <c r="W12" s="387"/>
      <c r="X12" s="387"/>
      <c r="Y12" s="388"/>
      <c r="Z12" s="84"/>
    </row>
    <row r="13" spans="1:28" ht="22.5" customHeight="1" x14ac:dyDescent="0.4">
      <c r="A13" s="84"/>
      <c r="B13" s="476"/>
      <c r="C13" s="426" t="s">
        <v>502</v>
      </c>
      <c r="D13" s="426"/>
      <c r="E13" s="426"/>
      <c r="F13" s="426"/>
      <c r="G13" s="389"/>
      <c r="H13" s="389"/>
      <c r="I13" s="389"/>
      <c r="J13" s="389"/>
      <c r="K13" s="389"/>
      <c r="L13" s="389"/>
      <c r="M13" s="389"/>
      <c r="N13" s="389"/>
      <c r="O13" s="389"/>
      <c r="P13" s="389"/>
      <c r="Q13" s="389"/>
      <c r="R13" s="389"/>
      <c r="S13" s="389"/>
      <c r="T13" s="389"/>
      <c r="U13" s="389"/>
      <c r="V13" s="389"/>
      <c r="W13" s="389"/>
      <c r="X13" s="389"/>
      <c r="Y13" s="390"/>
      <c r="Z13" s="84"/>
    </row>
    <row r="14" spans="1:28" ht="22.5" customHeight="1" x14ac:dyDescent="0.4">
      <c r="A14" s="84"/>
      <c r="B14" s="476"/>
      <c r="C14" s="426" t="s">
        <v>240</v>
      </c>
      <c r="D14" s="426"/>
      <c r="E14" s="426"/>
      <c r="F14" s="426"/>
      <c r="G14" s="389"/>
      <c r="H14" s="389"/>
      <c r="I14" s="389"/>
      <c r="J14" s="389"/>
      <c r="K14" s="389"/>
      <c r="L14" s="389"/>
      <c r="M14" s="389"/>
      <c r="N14" s="389"/>
      <c r="O14" s="389"/>
      <c r="P14" s="389"/>
      <c r="Q14" s="389"/>
      <c r="R14" s="389"/>
      <c r="S14" s="389"/>
      <c r="T14" s="389"/>
      <c r="U14" s="389"/>
      <c r="V14" s="389"/>
      <c r="W14" s="389"/>
      <c r="X14" s="389"/>
      <c r="Y14" s="390"/>
      <c r="Z14" s="84"/>
    </row>
    <row r="15" spans="1:28" ht="22.5" customHeight="1" x14ac:dyDescent="0.4">
      <c r="A15" s="84"/>
      <c r="B15" s="476"/>
      <c r="C15" s="426" t="s">
        <v>241</v>
      </c>
      <c r="D15" s="426"/>
      <c r="E15" s="426"/>
      <c r="F15" s="426"/>
      <c r="G15" s="389"/>
      <c r="H15" s="389"/>
      <c r="I15" s="389"/>
      <c r="J15" s="389"/>
      <c r="K15" s="389"/>
      <c r="L15" s="389"/>
      <c r="M15" s="389"/>
      <c r="N15" s="389"/>
      <c r="O15" s="389"/>
      <c r="P15" s="389"/>
      <c r="Q15" s="389"/>
      <c r="R15" s="389"/>
      <c r="S15" s="389"/>
      <c r="T15" s="389"/>
      <c r="U15" s="389"/>
      <c r="V15" s="389"/>
      <c r="W15" s="389"/>
      <c r="X15" s="389"/>
      <c r="Y15" s="390"/>
      <c r="Z15" s="84"/>
    </row>
    <row r="16" spans="1:28" ht="22.5" customHeight="1" x14ac:dyDescent="0.4">
      <c r="A16" s="84"/>
      <c r="B16" s="476"/>
      <c r="C16" s="394" t="s">
        <v>236</v>
      </c>
      <c r="D16" s="394"/>
      <c r="E16" s="394"/>
      <c r="F16" s="394"/>
      <c r="G16" s="429"/>
      <c r="H16" s="429"/>
      <c r="I16" s="429"/>
      <c r="J16" s="429"/>
      <c r="K16" s="429"/>
      <c r="L16" s="429"/>
      <c r="M16" s="429"/>
      <c r="N16" s="429"/>
      <c r="O16" s="429"/>
      <c r="P16" s="429"/>
      <c r="Q16" s="429"/>
      <c r="R16" s="429"/>
      <c r="S16" s="429"/>
      <c r="T16" s="429"/>
      <c r="U16" s="429"/>
      <c r="V16" s="429"/>
      <c r="W16" s="429"/>
      <c r="X16" s="429"/>
      <c r="Y16" s="430"/>
      <c r="Z16" s="84"/>
    </row>
    <row r="17" spans="1:26" ht="22.5" customHeight="1" x14ac:dyDescent="0.4">
      <c r="A17" s="84"/>
      <c r="B17" s="475">
        <f t="shared" ca="1" si="0"/>
        <v>6</v>
      </c>
      <c r="C17" s="338" t="s">
        <v>234</v>
      </c>
      <c r="D17" s="338"/>
      <c r="E17" s="338"/>
      <c r="F17" s="338"/>
      <c r="G17" s="427"/>
      <c r="H17" s="427"/>
      <c r="I17" s="427"/>
      <c r="J17" s="427"/>
      <c r="K17" s="427"/>
      <c r="L17" s="427"/>
      <c r="M17" s="427"/>
      <c r="N17" s="427"/>
      <c r="O17" s="427"/>
      <c r="P17" s="427"/>
      <c r="Q17" s="427"/>
      <c r="R17" s="427"/>
      <c r="S17" s="427"/>
      <c r="T17" s="427"/>
      <c r="U17" s="427"/>
      <c r="V17" s="427"/>
      <c r="W17" s="427"/>
      <c r="X17" s="427"/>
      <c r="Y17" s="428"/>
      <c r="Z17" s="84"/>
    </row>
    <row r="18" spans="1:26" ht="22.5" customHeight="1" x14ac:dyDescent="0.4">
      <c r="A18" s="84"/>
      <c r="B18" s="476"/>
      <c r="C18" s="392" t="s">
        <v>235</v>
      </c>
      <c r="D18" s="392"/>
      <c r="E18" s="392"/>
      <c r="F18" s="392"/>
      <c r="G18" s="387"/>
      <c r="H18" s="387"/>
      <c r="I18" s="387"/>
      <c r="J18" s="387"/>
      <c r="K18" s="387"/>
      <c r="L18" s="387"/>
      <c r="M18" s="387"/>
      <c r="N18" s="387"/>
      <c r="O18" s="387"/>
      <c r="P18" s="387"/>
      <c r="Q18" s="387"/>
      <c r="R18" s="387"/>
      <c r="S18" s="387"/>
      <c r="T18" s="387"/>
      <c r="U18" s="387"/>
      <c r="V18" s="387"/>
      <c r="W18" s="387"/>
      <c r="X18" s="387"/>
      <c r="Y18" s="388"/>
      <c r="Z18" s="84"/>
    </row>
    <row r="19" spans="1:26" ht="22.5" customHeight="1" x14ac:dyDescent="0.4">
      <c r="A19" s="84"/>
      <c r="B19" s="476"/>
      <c r="C19" s="426" t="s">
        <v>502</v>
      </c>
      <c r="D19" s="426"/>
      <c r="E19" s="426"/>
      <c r="F19" s="426"/>
      <c r="G19" s="389"/>
      <c r="H19" s="389"/>
      <c r="I19" s="389"/>
      <c r="J19" s="389"/>
      <c r="K19" s="389"/>
      <c r="L19" s="389"/>
      <c r="M19" s="389"/>
      <c r="N19" s="389"/>
      <c r="O19" s="389"/>
      <c r="P19" s="389"/>
      <c r="Q19" s="389"/>
      <c r="R19" s="389"/>
      <c r="S19" s="389"/>
      <c r="T19" s="389"/>
      <c r="U19" s="389"/>
      <c r="V19" s="389"/>
      <c r="W19" s="389"/>
      <c r="X19" s="389"/>
      <c r="Y19" s="390"/>
      <c r="Z19" s="84"/>
    </row>
    <row r="20" spans="1:26" ht="22.5" customHeight="1" x14ac:dyDescent="0.4">
      <c r="A20" s="84"/>
      <c r="B20" s="476"/>
      <c r="C20" s="426" t="s">
        <v>240</v>
      </c>
      <c r="D20" s="426"/>
      <c r="E20" s="426"/>
      <c r="F20" s="426"/>
      <c r="G20" s="389"/>
      <c r="H20" s="389"/>
      <c r="I20" s="389"/>
      <c r="J20" s="389"/>
      <c r="K20" s="389"/>
      <c r="L20" s="389"/>
      <c r="M20" s="389"/>
      <c r="N20" s="389"/>
      <c r="O20" s="389"/>
      <c r="P20" s="389"/>
      <c r="Q20" s="389"/>
      <c r="R20" s="389"/>
      <c r="S20" s="389"/>
      <c r="T20" s="389"/>
      <c r="U20" s="389"/>
      <c r="V20" s="389"/>
      <c r="W20" s="389"/>
      <c r="X20" s="389"/>
      <c r="Y20" s="390"/>
      <c r="Z20" s="84"/>
    </row>
    <row r="21" spans="1:26" ht="22.5" customHeight="1" x14ac:dyDescent="0.4">
      <c r="A21" s="84"/>
      <c r="B21" s="476"/>
      <c r="C21" s="426" t="s">
        <v>241</v>
      </c>
      <c r="D21" s="426"/>
      <c r="E21" s="426"/>
      <c r="F21" s="426"/>
      <c r="G21" s="389"/>
      <c r="H21" s="389"/>
      <c r="I21" s="389"/>
      <c r="J21" s="389"/>
      <c r="K21" s="389"/>
      <c r="L21" s="389"/>
      <c r="M21" s="389"/>
      <c r="N21" s="389"/>
      <c r="O21" s="389"/>
      <c r="P21" s="389"/>
      <c r="Q21" s="389"/>
      <c r="R21" s="389"/>
      <c r="S21" s="389"/>
      <c r="T21" s="389"/>
      <c r="U21" s="389"/>
      <c r="V21" s="389"/>
      <c r="W21" s="389"/>
      <c r="X21" s="389"/>
      <c r="Y21" s="390"/>
      <c r="Z21" s="84"/>
    </row>
    <row r="22" spans="1:26" ht="22.5" customHeight="1" x14ac:dyDescent="0.4">
      <c r="A22" s="84"/>
      <c r="B22" s="476"/>
      <c r="C22" s="394" t="s">
        <v>236</v>
      </c>
      <c r="D22" s="394"/>
      <c r="E22" s="394"/>
      <c r="F22" s="394"/>
      <c r="G22" s="429"/>
      <c r="H22" s="429"/>
      <c r="I22" s="429"/>
      <c r="J22" s="429"/>
      <c r="K22" s="429"/>
      <c r="L22" s="429"/>
      <c r="M22" s="429"/>
      <c r="N22" s="429"/>
      <c r="O22" s="429"/>
      <c r="P22" s="429"/>
      <c r="Q22" s="429"/>
      <c r="R22" s="429"/>
      <c r="S22" s="429"/>
      <c r="T22" s="429"/>
      <c r="U22" s="429"/>
      <c r="V22" s="429"/>
      <c r="W22" s="429"/>
      <c r="X22" s="429"/>
      <c r="Y22" s="430"/>
      <c r="Z22" s="84"/>
    </row>
    <row r="23" spans="1:26" ht="22.5" customHeight="1" x14ac:dyDescent="0.4">
      <c r="A23" s="84"/>
      <c r="B23" s="475">
        <f t="shared" ca="1" si="0"/>
        <v>7</v>
      </c>
      <c r="C23" s="338" t="s">
        <v>234</v>
      </c>
      <c r="D23" s="338"/>
      <c r="E23" s="338"/>
      <c r="F23" s="338"/>
      <c r="G23" s="427"/>
      <c r="H23" s="427"/>
      <c r="I23" s="427"/>
      <c r="J23" s="427"/>
      <c r="K23" s="427"/>
      <c r="L23" s="427"/>
      <c r="M23" s="427"/>
      <c r="N23" s="427"/>
      <c r="O23" s="427"/>
      <c r="P23" s="427"/>
      <c r="Q23" s="427"/>
      <c r="R23" s="427"/>
      <c r="S23" s="427"/>
      <c r="T23" s="427"/>
      <c r="U23" s="427"/>
      <c r="V23" s="427"/>
      <c r="W23" s="427"/>
      <c r="X23" s="427"/>
      <c r="Y23" s="428"/>
      <c r="Z23" s="84"/>
    </row>
    <row r="24" spans="1:26" ht="22.5" customHeight="1" x14ac:dyDescent="0.4">
      <c r="A24" s="84"/>
      <c r="B24" s="476"/>
      <c r="C24" s="392" t="s">
        <v>235</v>
      </c>
      <c r="D24" s="392"/>
      <c r="E24" s="392"/>
      <c r="F24" s="392"/>
      <c r="G24" s="387"/>
      <c r="H24" s="387"/>
      <c r="I24" s="387"/>
      <c r="J24" s="387"/>
      <c r="K24" s="387"/>
      <c r="L24" s="387"/>
      <c r="M24" s="387"/>
      <c r="N24" s="387"/>
      <c r="O24" s="387"/>
      <c r="P24" s="387"/>
      <c r="Q24" s="387"/>
      <c r="R24" s="387"/>
      <c r="S24" s="387"/>
      <c r="T24" s="387"/>
      <c r="U24" s="387"/>
      <c r="V24" s="387"/>
      <c r="W24" s="387"/>
      <c r="X24" s="387"/>
      <c r="Y24" s="388"/>
      <c r="Z24" s="84"/>
    </row>
    <row r="25" spans="1:26" ht="22.5" customHeight="1" x14ac:dyDescent="0.4">
      <c r="A25" s="84"/>
      <c r="B25" s="476"/>
      <c r="C25" s="426" t="s">
        <v>502</v>
      </c>
      <c r="D25" s="426"/>
      <c r="E25" s="426"/>
      <c r="F25" s="426"/>
      <c r="G25" s="389"/>
      <c r="H25" s="389"/>
      <c r="I25" s="389"/>
      <c r="J25" s="389"/>
      <c r="K25" s="389"/>
      <c r="L25" s="389"/>
      <c r="M25" s="389"/>
      <c r="N25" s="389"/>
      <c r="O25" s="389"/>
      <c r="P25" s="389"/>
      <c r="Q25" s="389"/>
      <c r="R25" s="389"/>
      <c r="S25" s="389"/>
      <c r="T25" s="389"/>
      <c r="U25" s="389"/>
      <c r="V25" s="389"/>
      <c r="W25" s="389"/>
      <c r="X25" s="389"/>
      <c r="Y25" s="390"/>
      <c r="Z25" s="84"/>
    </row>
    <row r="26" spans="1:26" ht="22.5" customHeight="1" x14ac:dyDescent="0.4">
      <c r="A26" s="84"/>
      <c r="B26" s="476"/>
      <c r="C26" s="426" t="s">
        <v>240</v>
      </c>
      <c r="D26" s="426"/>
      <c r="E26" s="426"/>
      <c r="F26" s="426"/>
      <c r="G26" s="389"/>
      <c r="H26" s="389"/>
      <c r="I26" s="389"/>
      <c r="J26" s="389"/>
      <c r="K26" s="389"/>
      <c r="L26" s="389"/>
      <c r="M26" s="389"/>
      <c r="N26" s="389"/>
      <c r="O26" s="389"/>
      <c r="P26" s="389"/>
      <c r="Q26" s="389"/>
      <c r="R26" s="389"/>
      <c r="S26" s="389"/>
      <c r="T26" s="389"/>
      <c r="U26" s="389"/>
      <c r="V26" s="389"/>
      <c r="W26" s="389"/>
      <c r="X26" s="389"/>
      <c r="Y26" s="390"/>
      <c r="Z26" s="84"/>
    </row>
    <row r="27" spans="1:26" ht="22.5" customHeight="1" x14ac:dyDescent="0.4">
      <c r="A27" s="84"/>
      <c r="B27" s="476"/>
      <c r="C27" s="426" t="s">
        <v>241</v>
      </c>
      <c r="D27" s="426"/>
      <c r="E27" s="426"/>
      <c r="F27" s="426"/>
      <c r="G27" s="389"/>
      <c r="H27" s="389"/>
      <c r="I27" s="389"/>
      <c r="J27" s="389"/>
      <c r="K27" s="389"/>
      <c r="L27" s="389"/>
      <c r="M27" s="389"/>
      <c r="N27" s="389"/>
      <c r="O27" s="389"/>
      <c r="P27" s="389"/>
      <c r="Q27" s="389"/>
      <c r="R27" s="389"/>
      <c r="S27" s="389"/>
      <c r="T27" s="389"/>
      <c r="U27" s="389"/>
      <c r="V27" s="389"/>
      <c r="W27" s="389"/>
      <c r="X27" s="389"/>
      <c r="Y27" s="390"/>
      <c r="Z27" s="84"/>
    </row>
    <row r="28" spans="1:26" ht="22.5" customHeight="1" x14ac:dyDescent="0.4">
      <c r="A28" s="84"/>
      <c r="B28" s="476"/>
      <c r="C28" s="394" t="s">
        <v>236</v>
      </c>
      <c r="D28" s="394"/>
      <c r="E28" s="394"/>
      <c r="F28" s="394"/>
      <c r="G28" s="429"/>
      <c r="H28" s="429"/>
      <c r="I28" s="429"/>
      <c r="J28" s="429"/>
      <c r="K28" s="429"/>
      <c r="L28" s="429"/>
      <c r="M28" s="429"/>
      <c r="N28" s="429"/>
      <c r="O28" s="429"/>
      <c r="P28" s="429"/>
      <c r="Q28" s="429"/>
      <c r="R28" s="429"/>
      <c r="S28" s="429"/>
      <c r="T28" s="429"/>
      <c r="U28" s="429"/>
      <c r="V28" s="429"/>
      <c r="W28" s="429"/>
      <c r="X28" s="429"/>
      <c r="Y28" s="430"/>
      <c r="Z28" s="84"/>
    </row>
    <row r="29" spans="1:26" ht="22.5" customHeight="1" x14ac:dyDescent="0.4">
      <c r="A29" s="84"/>
      <c r="B29" s="475">
        <f t="shared" ref="B29" ca="1" si="1">OFFSET(B29,-6,0)+1</f>
        <v>8</v>
      </c>
      <c r="C29" s="338" t="s">
        <v>234</v>
      </c>
      <c r="D29" s="338"/>
      <c r="E29" s="338"/>
      <c r="F29" s="338"/>
      <c r="G29" s="427"/>
      <c r="H29" s="427"/>
      <c r="I29" s="427"/>
      <c r="J29" s="427"/>
      <c r="K29" s="427"/>
      <c r="L29" s="427"/>
      <c r="M29" s="427"/>
      <c r="N29" s="427"/>
      <c r="O29" s="427"/>
      <c r="P29" s="427"/>
      <c r="Q29" s="427"/>
      <c r="R29" s="427"/>
      <c r="S29" s="427"/>
      <c r="T29" s="427"/>
      <c r="U29" s="427"/>
      <c r="V29" s="427"/>
      <c r="W29" s="427"/>
      <c r="X29" s="427"/>
      <c r="Y29" s="428"/>
      <c r="Z29" s="84"/>
    </row>
    <row r="30" spans="1:26" ht="22.5" customHeight="1" x14ac:dyDescent="0.4">
      <c r="A30" s="84"/>
      <c r="B30" s="476"/>
      <c r="C30" s="392" t="s">
        <v>235</v>
      </c>
      <c r="D30" s="392"/>
      <c r="E30" s="392"/>
      <c r="F30" s="392"/>
      <c r="G30" s="387"/>
      <c r="H30" s="387"/>
      <c r="I30" s="387"/>
      <c r="J30" s="387"/>
      <c r="K30" s="387"/>
      <c r="L30" s="387"/>
      <c r="M30" s="387"/>
      <c r="N30" s="387"/>
      <c r="O30" s="387"/>
      <c r="P30" s="387"/>
      <c r="Q30" s="387"/>
      <c r="R30" s="387"/>
      <c r="S30" s="387"/>
      <c r="T30" s="387"/>
      <c r="U30" s="387"/>
      <c r="V30" s="387"/>
      <c r="W30" s="387"/>
      <c r="X30" s="387"/>
      <c r="Y30" s="388"/>
      <c r="Z30" s="84"/>
    </row>
    <row r="31" spans="1:26" ht="22.5" customHeight="1" x14ac:dyDescent="0.4">
      <c r="A31" s="84"/>
      <c r="B31" s="476"/>
      <c r="C31" s="426" t="s">
        <v>502</v>
      </c>
      <c r="D31" s="426"/>
      <c r="E31" s="426"/>
      <c r="F31" s="426"/>
      <c r="G31" s="389"/>
      <c r="H31" s="389"/>
      <c r="I31" s="389"/>
      <c r="J31" s="389"/>
      <c r="K31" s="389"/>
      <c r="L31" s="389"/>
      <c r="M31" s="389"/>
      <c r="N31" s="389"/>
      <c r="O31" s="389"/>
      <c r="P31" s="389"/>
      <c r="Q31" s="389"/>
      <c r="R31" s="389"/>
      <c r="S31" s="389"/>
      <c r="T31" s="389"/>
      <c r="U31" s="389"/>
      <c r="V31" s="389"/>
      <c r="W31" s="389"/>
      <c r="X31" s="389"/>
      <c r="Y31" s="390"/>
      <c r="Z31" s="84"/>
    </row>
    <row r="32" spans="1:26" ht="22.5" customHeight="1" x14ac:dyDescent="0.4">
      <c r="A32" s="84"/>
      <c r="B32" s="476"/>
      <c r="C32" s="426" t="s">
        <v>240</v>
      </c>
      <c r="D32" s="426"/>
      <c r="E32" s="426"/>
      <c r="F32" s="426"/>
      <c r="G32" s="389"/>
      <c r="H32" s="389"/>
      <c r="I32" s="389"/>
      <c r="J32" s="389"/>
      <c r="K32" s="389"/>
      <c r="L32" s="389"/>
      <c r="M32" s="389"/>
      <c r="N32" s="389"/>
      <c r="O32" s="389"/>
      <c r="P32" s="389"/>
      <c r="Q32" s="389"/>
      <c r="R32" s="389"/>
      <c r="S32" s="389"/>
      <c r="T32" s="389"/>
      <c r="U32" s="389"/>
      <c r="V32" s="389"/>
      <c r="W32" s="389"/>
      <c r="X32" s="389"/>
      <c r="Y32" s="390"/>
      <c r="Z32" s="84"/>
    </row>
    <row r="33" spans="1:26" ht="22.5" customHeight="1" x14ac:dyDescent="0.4">
      <c r="A33" s="84"/>
      <c r="B33" s="476"/>
      <c r="C33" s="426" t="s">
        <v>241</v>
      </c>
      <c r="D33" s="426"/>
      <c r="E33" s="426"/>
      <c r="F33" s="426"/>
      <c r="G33" s="389"/>
      <c r="H33" s="389"/>
      <c r="I33" s="389"/>
      <c r="J33" s="389"/>
      <c r="K33" s="389"/>
      <c r="L33" s="389"/>
      <c r="M33" s="389"/>
      <c r="N33" s="389"/>
      <c r="O33" s="389"/>
      <c r="P33" s="389"/>
      <c r="Q33" s="389"/>
      <c r="R33" s="389"/>
      <c r="S33" s="389"/>
      <c r="T33" s="389"/>
      <c r="U33" s="389"/>
      <c r="V33" s="389"/>
      <c r="W33" s="389"/>
      <c r="X33" s="389"/>
      <c r="Y33" s="390"/>
      <c r="Z33" s="84"/>
    </row>
    <row r="34" spans="1:26" ht="22.5" customHeight="1" thickBot="1" x14ac:dyDescent="0.45">
      <c r="A34" s="84"/>
      <c r="B34" s="477"/>
      <c r="C34" s="433" t="s">
        <v>236</v>
      </c>
      <c r="D34" s="433"/>
      <c r="E34" s="433"/>
      <c r="F34" s="433"/>
      <c r="G34" s="434"/>
      <c r="H34" s="434"/>
      <c r="I34" s="434"/>
      <c r="J34" s="434"/>
      <c r="K34" s="434"/>
      <c r="L34" s="434"/>
      <c r="M34" s="434"/>
      <c r="N34" s="434"/>
      <c r="O34" s="434"/>
      <c r="P34" s="434"/>
      <c r="Q34" s="434"/>
      <c r="R34" s="434"/>
      <c r="S34" s="434"/>
      <c r="T34" s="434"/>
      <c r="U34" s="434"/>
      <c r="V34" s="434"/>
      <c r="W34" s="434"/>
      <c r="X34" s="434"/>
      <c r="Y34" s="435"/>
      <c r="Z34" s="84"/>
    </row>
    <row r="35" spans="1:26" ht="22.5" customHeight="1" x14ac:dyDescent="0.4">
      <c r="A35" s="130"/>
      <c r="B35" s="133"/>
      <c r="C35" s="133"/>
      <c r="D35" s="133"/>
      <c r="E35" s="133"/>
      <c r="F35" s="133"/>
      <c r="G35" s="134"/>
      <c r="H35" s="134"/>
      <c r="I35" s="134"/>
      <c r="J35" s="134"/>
      <c r="K35" s="134"/>
      <c r="L35" s="134"/>
      <c r="M35" s="134"/>
      <c r="N35" s="134"/>
      <c r="O35" s="134"/>
      <c r="P35" s="134"/>
      <c r="Q35" s="134"/>
      <c r="R35" s="134"/>
      <c r="S35" s="134"/>
      <c r="T35" s="134"/>
      <c r="U35" s="134"/>
      <c r="V35" s="134"/>
      <c r="W35" s="134"/>
      <c r="X35" s="134"/>
      <c r="Y35" s="134"/>
      <c r="Z35" s="130"/>
    </row>
    <row r="36" spans="1:26" ht="22.5" customHeight="1" x14ac:dyDescent="0.4">
      <c r="A36" s="130"/>
      <c r="B36" s="133"/>
      <c r="C36" s="133"/>
      <c r="D36" s="133"/>
      <c r="E36" s="133"/>
      <c r="F36" s="133"/>
      <c r="G36" s="134"/>
      <c r="H36" s="134"/>
      <c r="I36" s="134"/>
      <c r="J36" s="134"/>
      <c r="K36" s="134"/>
      <c r="L36" s="134"/>
      <c r="M36" s="134"/>
      <c r="N36" s="134"/>
      <c r="O36" s="134"/>
      <c r="P36" s="134"/>
      <c r="Q36" s="134"/>
      <c r="R36" s="134"/>
      <c r="S36" s="134"/>
      <c r="T36" s="134"/>
      <c r="U36" s="134"/>
      <c r="V36" s="134"/>
      <c r="W36" s="134"/>
      <c r="X36" s="134"/>
      <c r="Y36" s="134"/>
      <c r="Z36" s="130"/>
    </row>
    <row r="37" spans="1:26" ht="22.5" customHeight="1" thickBot="1" x14ac:dyDescent="0.45">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row>
    <row r="38" spans="1:26" ht="22.5" customHeight="1" x14ac:dyDescent="0.4">
      <c r="A38" s="84"/>
      <c r="B38" s="478">
        <f t="shared" ref="B38" ca="1" si="2">OFFSET(B38,-9,0)+1</f>
        <v>9</v>
      </c>
      <c r="C38" s="384" t="s">
        <v>234</v>
      </c>
      <c r="D38" s="384"/>
      <c r="E38" s="384"/>
      <c r="F38" s="384"/>
      <c r="G38" s="385"/>
      <c r="H38" s="385"/>
      <c r="I38" s="385"/>
      <c r="J38" s="385"/>
      <c r="K38" s="385"/>
      <c r="L38" s="385"/>
      <c r="M38" s="385"/>
      <c r="N38" s="385"/>
      <c r="O38" s="385"/>
      <c r="P38" s="385"/>
      <c r="Q38" s="385"/>
      <c r="R38" s="385"/>
      <c r="S38" s="385"/>
      <c r="T38" s="385"/>
      <c r="U38" s="385"/>
      <c r="V38" s="385"/>
      <c r="W38" s="385"/>
      <c r="X38" s="385"/>
      <c r="Y38" s="386"/>
      <c r="Z38" s="84"/>
    </row>
    <row r="39" spans="1:26" ht="22.5" customHeight="1" x14ac:dyDescent="0.4">
      <c r="A39" s="84"/>
      <c r="B39" s="476"/>
      <c r="C39" s="392" t="s">
        <v>235</v>
      </c>
      <c r="D39" s="392"/>
      <c r="E39" s="392"/>
      <c r="F39" s="392"/>
      <c r="G39" s="387"/>
      <c r="H39" s="387"/>
      <c r="I39" s="387"/>
      <c r="J39" s="387"/>
      <c r="K39" s="387"/>
      <c r="L39" s="387"/>
      <c r="M39" s="387"/>
      <c r="N39" s="387"/>
      <c r="O39" s="387"/>
      <c r="P39" s="387"/>
      <c r="Q39" s="387"/>
      <c r="R39" s="387"/>
      <c r="S39" s="387"/>
      <c r="T39" s="387"/>
      <c r="U39" s="387"/>
      <c r="V39" s="387"/>
      <c r="W39" s="387"/>
      <c r="X39" s="387"/>
      <c r="Y39" s="388"/>
      <c r="Z39" s="84"/>
    </row>
    <row r="40" spans="1:26" ht="22.5" customHeight="1" x14ac:dyDescent="0.4">
      <c r="A40" s="84"/>
      <c r="B40" s="476"/>
      <c r="C40" s="426" t="s">
        <v>502</v>
      </c>
      <c r="D40" s="426"/>
      <c r="E40" s="426"/>
      <c r="F40" s="426"/>
      <c r="G40" s="389"/>
      <c r="H40" s="389"/>
      <c r="I40" s="389"/>
      <c r="J40" s="389"/>
      <c r="K40" s="389"/>
      <c r="L40" s="389"/>
      <c r="M40" s="389"/>
      <c r="N40" s="389"/>
      <c r="O40" s="389"/>
      <c r="P40" s="389"/>
      <c r="Q40" s="389"/>
      <c r="R40" s="389"/>
      <c r="S40" s="389"/>
      <c r="T40" s="389"/>
      <c r="U40" s="389"/>
      <c r="V40" s="389"/>
      <c r="W40" s="389"/>
      <c r="X40" s="389"/>
      <c r="Y40" s="390"/>
      <c r="Z40" s="84"/>
    </row>
    <row r="41" spans="1:26" ht="22.5" customHeight="1" x14ac:dyDescent="0.4">
      <c r="A41" s="84"/>
      <c r="B41" s="476"/>
      <c r="C41" s="426" t="s">
        <v>240</v>
      </c>
      <c r="D41" s="426"/>
      <c r="E41" s="426"/>
      <c r="F41" s="426"/>
      <c r="G41" s="389"/>
      <c r="H41" s="389"/>
      <c r="I41" s="389"/>
      <c r="J41" s="389"/>
      <c r="K41" s="389"/>
      <c r="L41" s="389"/>
      <c r="M41" s="389"/>
      <c r="N41" s="389"/>
      <c r="O41" s="389"/>
      <c r="P41" s="389"/>
      <c r="Q41" s="389"/>
      <c r="R41" s="389"/>
      <c r="S41" s="389"/>
      <c r="T41" s="389"/>
      <c r="U41" s="389"/>
      <c r="V41" s="389"/>
      <c r="W41" s="389"/>
      <c r="X41" s="389"/>
      <c r="Y41" s="390"/>
      <c r="Z41" s="84"/>
    </row>
    <row r="42" spans="1:26" ht="22.5" customHeight="1" x14ac:dyDescent="0.4">
      <c r="A42" s="84"/>
      <c r="B42" s="476"/>
      <c r="C42" s="426" t="s">
        <v>241</v>
      </c>
      <c r="D42" s="426"/>
      <c r="E42" s="426"/>
      <c r="F42" s="426"/>
      <c r="G42" s="389"/>
      <c r="H42" s="389"/>
      <c r="I42" s="389"/>
      <c r="J42" s="389"/>
      <c r="K42" s="389"/>
      <c r="L42" s="389"/>
      <c r="M42" s="389"/>
      <c r="N42" s="389"/>
      <c r="O42" s="389"/>
      <c r="P42" s="389"/>
      <c r="Q42" s="389"/>
      <c r="R42" s="389"/>
      <c r="S42" s="389"/>
      <c r="T42" s="389"/>
      <c r="U42" s="389"/>
      <c r="V42" s="389"/>
      <c r="W42" s="389"/>
      <c r="X42" s="389"/>
      <c r="Y42" s="390"/>
      <c r="Z42" s="84"/>
    </row>
    <row r="43" spans="1:26" ht="22.5" customHeight="1" x14ac:dyDescent="0.4">
      <c r="A43" s="84"/>
      <c r="B43" s="476"/>
      <c r="C43" s="394" t="s">
        <v>236</v>
      </c>
      <c r="D43" s="394"/>
      <c r="E43" s="394"/>
      <c r="F43" s="394"/>
      <c r="G43" s="429"/>
      <c r="H43" s="429"/>
      <c r="I43" s="429"/>
      <c r="J43" s="429"/>
      <c r="K43" s="429"/>
      <c r="L43" s="429"/>
      <c r="M43" s="429"/>
      <c r="N43" s="429"/>
      <c r="O43" s="429"/>
      <c r="P43" s="429"/>
      <c r="Q43" s="429"/>
      <c r="R43" s="429"/>
      <c r="S43" s="429"/>
      <c r="T43" s="429"/>
      <c r="U43" s="429"/>
      <c r="V43" s="429"/>
      <c r="W43" s="429"/>
      <c r="X43" s="429"/>
      <c r="Y43" s="430"/>
      <c r="Z43" s="84"/>
    </row>
    <row r="44" spans="1:26" ht="22.5" customHeight="1" x14ac:dyDescent="0.4">
      <c r="A44" s="84"/>
      <c r="B44" s="473">
        <f t="shared" ref="B44:B56" ca="1" si="3">OFFSET(B44,-6,0)+1</f>
        <v>10</v>
      </c>
      <c r="C44" s="338" t="s">
        <v>234</v>
      </c>
      <c r="D44" s="338"/>
      <c r="E44" s="338"/>
      <c r="F44" s="338"/>
      <c r="G44" s="427"/>
      <c r="H44" s="427"/>
      <c r="I44" s="427"/>
      <c r="J44" s="427"/>
      <c r="K44" s="427"/>
      <c r="L44" s="427"/>
      <c r="M44" s="427"/>
      <c r="N44" s="427"/>
      <c r="O44" s="427"/>
      <c r="P44" s="427"/>
      <c r="Q44" s="427"/>
      <c r="R44" s="427"/>
      <c r="S44" s="427"/>
      <c r="T44" s="427"/>
      <c r="U44" s="427"/>
      <c r="V44" s="427"/>
      <c r="W44" s="427"/>
      <c r="X44" s="427"/>
      <c r="Y44" s="428"/>
      <c r="Z44" s="84"/>
    </row>
    <row r="45" spans="1:26" ht="22.5" customHeight="1" x14ac:dyDescent="0.4">
      <c r="A45" s="84"/>
      <c r="B45" s="472"/>
      <c r="C45" s="392" t="s">
        <v>235</v>
      </c>
      <c r="D45" s="392"/>
      <c r="E45" s="392"/>
      <c r="F45" s="392"/>
      <c r="G45" s="387"/>
      <c r="H45" s="387"/>
      <c r="I45" s="387"/>
      <c r="J45" s="387"/>
      <c r="K45" s="387"/>
      <c r="L45" s="387"/>
      <c r="M45" s="387"/>
      <c r="N45" s="387"/>
      <c r="O45" s="387"/>
      <c r="P45" s="387"/>
      <c r="Q45" s="387"/>
      <c r="R45" s="387"/>
      <c r="S45" s="387"/>
      <c r="T45" s="387"/>
      <c r="U45" s="387"/>
      <c r="V45" s="387"/>
      <c r="W45" s="387"/>
      <c r="X45" s="387"/>
      <c r="Y45" s="388"/>
      <c r="Z45" s="84"/>
    </row>
    <row r="46" spans="1:26" ht="22.5" customHeight="1" x14ac:dyDescent="0.4">
      <c r="A46" s="84"/>
      <c r="B46" s="472"/>
      <c r="C46" s="426" t="s">
        <v>502</v>
      </c>
      <c r="D46" s="426"/>
      <c r="E46" s="426"/>
      <c r="F46" s="426"/>
      <c r="G46" s="389"/>
      <c r="H46" s="389"/>
      <c r="I46" s="389"/>
      <c r="J46" s="389"/>
      <c r="K46" s="389"/>
      <c r="L46" s="389"/>
      <c r="M46" s="389"/>
      <c r="N46" s="389"/>
      <c r="O46" s="389"/>
      <c r="P46" s="389"/>
      <c r="Q46" s="389"/>
      <c r="R46" s="389"/>
      <c r="S46" s="389"/>
      <c r="T46" s="389"/>
      <c r="U46" s="389"/>
      <c r="V46" s="389"/>
      <c r="W46" s="389"/>
      <c r="X46" s="389"/>
      <c r="Y46" s="390"/>
      <c r="Z46" s="84"/>
    </row>
    <row r="47" spans="1:26" ht="22.5" customHeight="1" x14ac:dyDescent="0.4">
      <c r="A47" s="84"/>
      <c r="B47" s="472"/>
      <c r="C47" s="426" t="s">
        <v>240</v>
      </c>
      <c r="D47" s="426"/>
      <c r="E47" s="426"/>
      <c r="F47" s="426"/>
      <c r="G47" s="389"/>
      <c r="H47" s="389"/>
      <c r="I47" s="389"/>
      <c r="J47" s="389"/>
      <c r="K47" s="389"/>
      <c r="L47" s="389"/>
      <c r="M47" s="389"/>
      <c r="N47" s="389"/>
      <c r="O47" s="389"/>
      <c r="P47" s="389"/>
      <c r="Q47" s="389"/>
      <c r="R47" s="389"/>
      <c r="S47" s="389"/>
      <c r="T47" s="389"/>
      <c r="U47" s="389"/>
      <c r="V47" s="389"/>
      <c r="W47" s="389"/>
      <c r="X47" s="389"/>
      <c r="Y47" s="390"/>
      <c r="Z47" s="84"/>
    </row>
    <row r="48" spans="1:26" ht="22.5" customHeight="1" x14ac:dyDescent="0.4">
      <c r="A48" s="84"/>
      <c r="B48" s="472"/>
      <c r="C48" s="426" t="s">
        <v>241</v>
      </c>
      <c r="D48" s="426"/>
      <c r="E48" s="426"/>
      <c r="F48" s="426"/>
      <c r="G48" s="389"/>
      <c r="H48" s="389"/>
      <c r="I48" s="389"/>
      <c r="J48" s="389"/>
      <c r="K48" s="389"/>
      <c r="L48" s="389"/>
      <c r="M48" s="389"/>
      <c r="N48" s="389"/>
      <c r="O48" s="389"/>
      <c r="P48" s="389"/>
      <c r="Q48" s="389"/>
      <c r="R48" s="389"/>
      <c r="S48" s="389"/>
      <c r="T48" s="389"/>
      <c r="U48" s="389"/>
      <c r="V48" s="389"/>
      <c r="W48" s="389"/>
      <c r="X48" s="389"/>
      <c r="Y48" s="390"/>
      <c r="Z48" s="84"/>
    </row>
    <row r="49" spans="1:26" ht="22.5" customHeight="1" x14ac:dyDescent="0.4">
      <c r="A49" s="84"/>
      <c r="B49" s="472"/>
      <c r="C49" s="394" t="s">
        <v>236</v>
      </c>
      <c r="D49" s="394"/>
      <c r="E49" s="394"/>
      <c r="F49" s="394"/>
      <c r="G49" s="429"/>
      <c r="H49" s="429"/>
      <c r="I49" s="429"/>
      <c r="J49" s="429"/>
      <c r="K49" s="429"/>
      <c r="L49" s="429"/>
      <c r="M49" s="429"/>
      <c r="N49" s="429"/>
      <c r="O49" s="429"/>
      <c r="P49" s="429"/>
      <c r="Q49" s="429"/>
      <c r="R49" s="429"/>
      <c r="S49" s="429"/>
      <c r="T49" s="429"/>
      <c r="U49" s="429"/>
      <c r="V49" s="429"/>
      <c r="W49" s="429"/>
      <c r="X49" s="429"/>
      <c r="Y49" s="430"/>
      <c r="Z49" s="84"/>
    </row>
    <row r="50" spans="1:26" ht="22.5" customHeight="1" x14ac:dyDescent="0.4">
      <c r="A50" s="84"/>
      <c r="B50" s="473">
        <f t="shared" ca="1" si="3"/>
        <v>11</v>
      </c>
      <c r="C50" s="338" t="s">
        <v>234</v>
      </c>
      <c r="D50" s="338"/>
      <c r="E50" s="338"/>
      <c r="F50" s="338"/>
      <c r="G50" s="427"/>
      <c r="H50" s="427"/>
      <c r="I50" s="427"/>
      <c r="J50" s="427"/>
      <c r="K50" s="427"/>
      <c r="L50" s="427"/>
      <c r="M50" s="427"/>
      <c r="N50" s="427"/>
      <c r="O50" s="427"/>
      <c r="P50" s="427"/>
      <c r="Q50" s="427"/>
      <c r="R50" s="427"/>
      <c r="S50" s="427"/>
      <c r="T50" s="427"/>
      <c r="U50" s="427"/>
      <c r="V50" s="427"/>
      <c r="W50" s="427"/>
      <c r="X50" s="427"/>
      <c r="Y50" s="428"/>
      <c r="Z50" s="84"/>
    </row>
    <row r="51" spans="1:26" ht="22.5" customHeight="1" x14ac:dyDescent="0.4">
      <c r="A51" s="84"/>
      <c r="B51" s="472"/>
      <c r="C51" s="392" t="s">
        <v>235</v>
      </c>
      <c r="D51" s="392"/>
      <c r="E51" s="392"/>
      <c r="F51" s="392"/>
      <c r="G51" s="387"/>
      <c r="H51" s="387"/>
      <c r="I51" s="387"/>
      <c r="J51" s="387"/>
      <c r="K51" s="387"/>
      <c r="L51" s="387"/>
      <c r="M51" s="387"/>
      <c r="N51" s="387"/>
      <c r="O51" s="387"/>
      <c r="P51" s="387"/>
      <c r="Q51" s="387"/>
      <c r="R51" s="387"/>
      <c r="S51" s="387"/>
      <c r="T51" s="387"/>
      <c r="U51" s="387"/>
      <c r="V51" s="387"/>
      <c r="W51" s="387"/>
      <c r="X51" s="387"/>
      <c r="Y51" s="388"/>
      <c r="Z51" s="84"/>
    </row>
    <row r="52" spans="1:26" ht="22.5" customHeight="1" x14ac:dyDescent="0.4">
      <c r="A52" s="84"/>
      <c r="B52" s="472"/>
      <c r="C52" s="426" t="s">
        <v>502</v>
      </c>
      <c r="D52" s="426"/>
      <c r="E52" s="426"/>
      <c r="F52" s="426"/>
      <c r="G52" s="389"/>
      <c r="H52" s="389"/>
      <c r="I52" s="389"/>
      <c r="J52" s="389"/>
      <c r="K52" s="389"/>
      <c r="L52" s="389"/>
      <c r="M52" s="389"/>
      <c r="N52" s="389"/>
      <c r="O52" s="389"/>
      <c r="P52" s="389"/>
      <c r="Q52" s="389"/>
      <c r="R52" s="389"/>
      <c r="S52" s="389"/>
      <c r="T52" s="389"/>
      <c r="U52" s="389"/>
      <c r="V52" s="389"/>
      <c r="W52" s="389"/>
      <c r="X52" s="389"/>
      <c r="Y52" s="390"/>
      <c r="Z52" s="84"/>
    </row>
    <row r="53" spans="1:26" ht="22.5" customHeight="1" x14ac:dyDescent="0.4">
      <c r="A53" s="84"/>
      <c r="B53" s="472"/>
      <c r="C53" s="426" t="s">
        <v>240</v>
      </c>
      <c r="D53" s="426"/>
      <c r="E53" s="426"/>
      <c r="F53" s="426"/>
      <c r="G53" s="389"/>
      <c r="H53" s="389"/>
      <c r="I53" s="389"/>
      <c r="J53" s="389"/>
      <c r="K53" s="389"/>
      <c r="L53" s="389"/>
      <c r="M53" s="389"/>
      <c r="N53" s="389"/>
      <c r="O53" s="389"/>
      <c r="P53" s="389"/>
      <c r="Q53" s="389"/>
      <c r="R53" s="389"/>
      <c r="S53" s="389"/>
      <c r="T53" s="389"/>
      <c r="U53" s="389"/>
      <c r="V53" s="389"/>
      <c r="W53" s="389"/>
      <c r="X53" s="389"/>
      <c r="Y53" s="390"/>
      <c r="Z53" s="84"/>
    </row>
    <row r="54" spans="1:26" ht="22.5" customHeight="1" x14ac:dyDescent="0.4">
      <c r="A54" s="84"/>
      <c r="B54" s="472"/>
      <c r="C54" s="426" t="s">
        <v>241</v>
      </c>
      <c r="D54" s="426"/>
      <c r="E54" s="426"/>
      <c r="F54" s="426"/>
      <c r="G54" s="389"/>
      <c r="H54" s="389"/>
      <c r="I54" s="389"/>
      <c r="J54" s="389"/>
      <c r="K54" s="389"/>
      <c r="L54" s="389"/>
      <c r="M54" s="389"/>
      <c r="N54" s="389"/>
      <c r="O54" s="389"/>
      <c r="P54" s="389"/>
      <c r="Q54" s="389"/>
      <c r="R54" s="389"/>
      <c r="S54" s="389"/>
      <c r="T54" s="389"/>
      <c r="U54" s="389"/>
      <c r="V54" s="389"/>
      <c r="W54" s="389"/>
      <c r="X54" s="389"/>
      <c r="Y54" s="390"/>
      <c r="Z54" s="84"/>
    </row>
    <row r="55" spans="1:26" ht="22.5" customHeight="1" x14ac:dyDescent="0.4">
      <c r="A55" s="84"/>
      <c r="B55" s="472"/>
      <c r="C55" s="394" t="s">
        <v>236</v>
      </c>
      <c r="D55" s="394"/>
      <c r="E55" s="394"/>
      <c r="F55" s="394"/>
      <c r="G55" s="429"/>
      <c r="H55" s="429"/>
      <c r="I55" s="429"/>
      <c r="J55" s="429"/>
      <c r="K55" s="429"/>
      <c r="L55" s="429"/>
      <c r="M55" s="429"/>
      <c r="N55" s="429"/>
      <c r="O55" s="429"/>
      <c r="P55" s="429"/>
      <c r="Q55" s="429"/>
      <c r="R55" s="429"/>
      <c r="S55" s="429"/>
      <c r="T55" s="429"/>
      <c r="U55" s="429"/>
      <c r="V55" s="429"/>
      <c r="W55" s="429"/>
      <c r="X55" s="429"/>
      <c r="Y55" s="430"/>
      <c r="Z55" s="84"/>
    </row>
    <row r="56" spans="1:26" ht="22.5" customHeight="1" x14ac:dyDescent="0.4">
      <c r="A56" s="84"/>
      <c r="B56" s="473">
        <f t="shared" ca="1" si="3"/>
        <v>12</v>
      </c>
      <c r="C56" s="338" t="s">
        <v>234</v>
      </c>
      <c r="D56" s="338"/>
      <c r="E56" s="338"/>
      <c r="F56" s="338"/>
      <c r="G56" s="427"/>
      <c r="H56" s="427"/>
      <c r="I56" s="427"/>
      <c r="J56" s="427"/>
      <c r="K56" s="427"/>
      <c r="L56" s="427"/>
      <c r="M56" s="427"/>
      <c r="N56" s="427"/>
      <c r="O56" s="427"/>
      <c r="P56" s="427"/>
      <c r="Q56" s="427"/>
      <c r="R56" s="427"/>
      <c r="S56" s="427"/>
      <c r="T56" s="427"/>
      <c r="U56" s="427"/>
      <c r="V56" s="427"/>
      <c r="W56" s="427"/>
      <c r="X56" s="427"/>
      <c r="Y56" s="428"/>
      <c r="Z56" s="84"/>
    </row>
    <row r="57" spans="1:26" ht="22.5" customHeight="1" x14ac:dyDescent="0.4">
      <c r="A57" s="84"/>
      <c r="B57" s="472"/>
      <c r="C57" s="392" t="s">
        <v>235</v>
      </c>
      <c r="D57" s="392"/>
      <c r="E57" s="392"/>
      <c r="F57" s="392"/>
      <c r="G57" s="387"/>
      <c r="H57" s="387"/>
      <c r="I57" s="387"/>
      <c r="J57" s="387"/>
      <c r="K57" s="387"/>
      <c r="L57" s="387"/>
      <c r="M57" s="387"/>
      <c r="N57" s="387"/>
      <c r="O57" s="387"/>
      <c r="P57" s="387"/>
      <c r="Q57" s="387"/>
      <c r="R57" s="387"/>
      <c r="S57" s="387"/>
      <c r="T57" s="387"/>
      <c r="U57" s="387"/>
      <c r="V57" s="387"/>
      <c r="W57" s="387"/>
      <c r="X57" s="387"/>
      <c r="Y57" s="388"/>
      <c r="Z57" s="84"/>
    </row>
    <row r="58" spans="1:26" ht="22.5" customHeight="1" x14ac:dyDescent="0.4">
      <c r="A58" s="84"/>
      <c r="B58" s="472"/>
      <c r="C58" s="426" t="s">
        <v>502</v>
      </c>
      <c r="D58" s="426"/>
      <c r="E58" s="426"/>
      <c r="F58" s="426"/>
      <c r="G58" s="389"/>
      <c r="H58" s="389"/>
      <c r="I58" s="389"/>
      <c r="J58" s="389"/>
      <c r="K58" s="389"/>
      <c r="L58" s="389"/>
      <c r="M58" s="389"/>
      <c r="N58" s="389"/>
      <c r="O58" s="389"/>
      <c r="P58" s="389"/>
      <c r="Q58" s="389"/>
      <c r="R58" s="389"/>
      <c r="S58" s="389"/>
      <c r="T58" s="389"/>
      <c r="U58" s="389"/>
      <c r="V58" s="389"/>
      <c r="W58" s="389"/>
      <c r="X58" s="389"/>
      <c r="Y58" s="390"/>
      <c r="Z58" s="84"/>
    </row>
    <row r="59" spans="1:26" ht="22.5" customHeight="1" x14ac:dyDescent="0.4">
      <c r="A59" s="84"/>
      <c r="B59" s="472"/>
      <c r="C59" s="426" t="s">
        <v>240</v>
      </c>
      <c r="D59" s="426"/>
      <c r="E59" s="426"/>
      <c r="F59" s="426"/>
      <c r="G59" s="389"/>
      <c r="H59" s="389"/>
      <c r="I59" s="389"/>
      <c r="J59" s="389"/>
      <c r="K59" s="389"/>
      <c r="L59" s="389"/>
      <c r="M59" s="389"/>
      <c r="N59" s="389"/>
      <c r="O59" s="389"/>
      <c r="P59" s="389"/>
      <c r="Q59" s="389"/>
      <c r="R59" s="389"/>
      <c r="S59" s="389"/>
      <c r="T59" s="389"/>
      <c r="U59" s="389"/>
      <c r="V59" s="389"/>
      <c r="W59" s="389"/>
      <c r="X59" s="389"/>
      <c r="Y59" s="390"/>
      <c r="Z59" s="84"/>
    </row>
    <row r="60" spans="1:26" ht="22.5" customHeight="1" x14ac:dyDescent="0.4">
      <c r="A60" s="84"/>
      <c r="B60" s="472"/>
      <c r="C60" s="426" t="s">
        <v>241</v>
      </c>
      <c r="D60" s="426"/>
      <c r="E60" s="426"/>
      <c r="F60" s="426"/>
      <c r="G60" s="389"/>
      <c r="H60" s="389"/>
      <c r="I60" s="389"/>
      <c r="J60" s="389"/>
      <c r="K60" s="389"/>
      <c r="L60" s="389"/>
      <c r="M60" s="389"/>
      <c r="N60" s="389"/>
      <c r="O60" s="389"/>
      <c r="P60" s="389"/>
      <c r="Q60" s="389"/>
      <c r="R60" s="389"/>
      <c r="S60" s="389"/>
      <c r="T60" s="389"/>
      <c r="U60" s="389"/>
      <c r="V60" s="389"/>
      <c r="W60" s="389"/>
      <c r="X60" s="389"/>
      <c r="Y60" s="390"/>
      <c r="Z60" s="84"/>
    </row>
    <row r="61" spans="1:26" ht="22.5" customHeight="1" x14ac:dyDescent="0.4">
      <c r="A61" s="84"/>
      <c r="B61" s="472"/>
      <c r="C61" s="394" t="s">
        <v>236</v>
      </c>
      <c r="D61" s="394"/>
      <c r="E61" s="394"/>
      <c r="F61" s="394"/>
      <c r="G61" s="429"/>
      <c r="H61" s="429"/>
      <c r="I61" s="429"/>
      <c r="J61" s="429"/>
      <c r="K61" s="429"/>
      <c r="L61" s="429"/>
      <c r="M61" s="429"/>
      <c r="N61" s="429"/>
      <c r="O61" s="429"/>
      <c r="P61" s="429"/>
      <c r="Q61" s="429"/>
      <c r="R61" s="429"/>
      <c r="S61" s="429"/>
      <c r="T61" s="429"/>
      <c r="U61" s="429"/>
      <c r="V61" s="429"/>
      <c r="W61" s="429"/>
      <c r="X61" s="429"/>
      <c r="Y61" s="430"/>
      <c r="Z61" s="84"/>
    </row>
    <row r="62" spans="1:26" ht="22.5" customHeight="1" x14ac:dyDescent="0.4">
      <c r="A62" s="84"/>
      <c r="B62" s="473">
        <f t="shared" ref="B62" ca="1" si="4">OFFSET(B62,-6,0)+1</f>
        <v>13</v>
      </c>
      <c r="C62" s="338" t="s">
        <v>234</v>
      </c>
      <c r="D62" s="338"/>
      <c r="E62" s="338"/>
      <c r="F62" s="338"/>
      <c r="G62" s="427"/>
      <c r="H62" s="427"/>
      <c r="I62" s="427"/>
      <c r="J62" s="427"/>
      <c r="K62" s="427"/>
      <c r="L62" s="427"/>
      <c r="M62" s="427"/>
      <c r="N62" s="427"/>
      <c r="O62" s="427"/>
      <c r="P62" s="427"/>
      <c r="Q62" s="427"/>
      <c r="R62" s="427"/>
      <c r="S62" s="427"/>
      <c r="T62" s="427"/>
      <c r="U62" s="427"/>
      <c r="V62" s="427"/>
      <c r="W62" s="427"/>
      <c r="X62" s="427"/>
      <c r="Y62" s="428"/>
      <c r="Z62" s="84"/>
    </row>
    <row r="63" spans="1:26" ht="22.5" customHeight="1" x14ac:dyDescent="0.4">
      <c r="A63" s="84"/>
      <c r="B63" s="472"/>
      <c r="C63" s="392" t="s">
        <v>235</v>
      </c>
      <c r="D63" s="392"/>
      <c r="E63" s="392"/>
      <c r="F63" s="392"/>
      <c r="G63" s="387"/>
      <c r="H63" s="387"/>
      <c r="I63" s="387"/>
      <c r="J63" s="387"/>
      <c r="K63" s="387"/>
      <c r="L63" s="387"/>
      <c r="M63" s="387"/>
      <c r="N63" s="387"/>
      <c r="O63" s="387"/>
      <c r="P63" s="387"/>
      <c r="Q63" s="387"/>
      <c r="R63" s="387"/>
      <c r="S63" s="387"/>
      <c r="T63" s="387"/>
      <c r="U63" s="387"/>
      <c r="V63" s="387"/>
      <c r="W63" s="387"/>
      <c r="X63" s="387"/>
      <c r="Y63" s="388"/>
      <c r="Z63" s="84"/>
    </row>
    <row r="64" spans="1:26" ht="22.5" customHeight="1" x14ac:dyDescent="0.4">
      <c r="A64" s="84"/>
      <c r="B64" s="472"/>
      <c r="C64" s="426" t="s">
        <v>502</v>
      </c>
      <c r="D64" s="426"/>
      <c r="E64" s="426"/>
      <c r="F64" s="426"/>
      <c r="G64" s="389"/>
      <c r="H64" s="389"/>
      <c r="I64" s="389"/>
      <c r="J64" s="389"/>
      <c r="K64" s="389"/>
      <c r="L64" s="389"/>
      <c r="M64" s="389"/>
      <c r="N64" s="389"/>
      <c r="O64" s="389"/>
      <c r="P64" s="389"/>
      <c r="Q64" s="389"/>
      <c r="R64" s="389"/>
      <c r="S64" s="389"/>
      <c r="T64" s="389"/>
      <c r="U64" s="389"/>
      <c r="V64" s="389"/>
      <c r="W64" s="389"/>
      <c r="X64" s="389"/>
      <c r="Y64" s="390"/>
      <c r="Z64" s="84"/>
    </row>
    <row r="65" spans="1:26" ht="22.5" customHeight="1" x14ac:dyDescent="0.4">
      <c r="A65" s="84"/>
      <c r="B65" s="472"/>
      <c r="C65" s="426" t="s">
        <v>240</v>
      </c>
      <c r="D65" s="426"/>
      <c r="E65" s="426"/>
      <c r="F65" s="426"/>
      <c r="G65" s="389"/>
      <c r="H65" s="389"/>
      <c r="I65" s="389"/>
      <c r="J65" s="389"/>
      <c r="K65" s="389"/>
      <c r="L65" s="389"/>
      <c r="M65" s="389"/>
      <c r="N65" s="389"/>
      <c r="O65" s="389"/>
      <c r="P65" s="389"/>
      <c r="Q65" s="389"/>
      <c r="R65" s="389"/>
      <c r="S65" s="389"/>
      <c r="T65" s="389"/>
      <c r="U65" s="389"/>
      <c r="V65" s="389"/>
      <c r="W65" s="389"/>
      <c r="X65" s="389"/>
      <c r="Y65" s="390"/>
      <c r="Z65" s="84"/>
    </row>
    <row r="66" spans="1:26" ht="22.5" customHeight="1" x14ac:dyDescent="0.4">
      <c r="A66" s="84"/>
      <c r="B66" s="472"/>
      <c r="C66" s="426" t="s">
        <v>241</v>
      </c>
      <c r="D66" s="426"/>
      <c r="E66" s="426"/>
      <c r="F66" s="426"/>
      <c r="G66" s="389"/>
      <c r="H66" s="389"/>
      <c r="I66" s="389"/>
      <c r="J66" s="389"/>
      <c r="K66" s="389"/>
      <c r="L66" s="389"/>
      <c r="M66" s="389"/>
      <c r="N66" s="389"/>
      <c r="O66" s="389"/>
      <c r="P66" s="389"/>
      <c r="Q66" s="389"/>
      <c r="R66" s="389"/>
      <c r="S66" s="389"/>
      <c r="T66" s="389"/>
      <c r="U66" s="389"/>
      <c r="V66" s="389"/>
      <c r="W66" s="389"/>
      <c r="X66" s="389"/>
      <c r="Y66" s="390"/>
      <c r="Z66" s="84"/>
    </row>
    <row r="67" spans="1:26" ht="22.5" customHeight="1" thickBot="1" x14ac:dyDescent="0.45">
      <c r="A67" s="84"/>
      <c r="B67" s="474"/>
      <c r="C67" s="433" t="s">
        <v>236</v>
      </c>
      <c r="D67" s="433"/>
      <c r="E67" s="433"/>
      <c r="F67" s="433"/>
      <c r="G67" s="434"/>
      <c r="H67" s="434"/>
      <c r="I67" s="434"/>
      <c r="J67" s="434"/>
      <c r="K67" s="434"/>
      <c r="L67" s="434"/>
      <c r="M67" s="434"/>
      <c r="N67" s="434"/>
      <c r="O67" s="434"/>
      <c r="P67" s="434"/>
      <c r="Q67" s="434"/>
      <c r="R67" s="434"/>
      <c r="S67" s="434"/>
      <c r="T67" s="434"/>
      <c r="U67" s="434"/>
      <c r="V67" s="434"/>
      <c r="W67" s="434"/>
      <c r="X67" s="434"/>
      <c r="Y67" s="435"/>
      <c r="Z67" s="84"/>
    </row>
    <row r="68" spans="1:26" ht="22.5" customHeight="1" x14ac:dyDescent="0.4">
      <c r="A68" s="130"/>
      <c r="B68" s="133"/>
      <c r="C68" s="133"/>
      <c r="D68" s="133"/>
      <c r="E68" s="133"/>
      <c r="F68" s="133"/>
      <c r="G68" s="134"/>
      <c r="H68" s="134"/>
      <c r="I68" s="134"/>
      <c r="J68" s="134"/>
      <c r="K68" s="134"/>
      <c r="L68" s="134"/>
      <c r="M68" s="134"/>
      <c r="N68" s="134"/>
      <c r="O68" s="134"/>
      <c r="P68" s="134"/>
      <c r="Q68" s="134"/>
      <c r="R68" s="134"/>
      <c r="S68" s="134"/>
      <c r="T68" s="134"/>
      <c r="U68" s="134"/>
      <c r="V68" s="134"/>
      <c r="W68" s="134"/>
      <c r="X68" s="134"/>
      <c r="Y68" s="134"/>
      <c r="Z68" s="130"/>
    </row>
    <row r="69" spans="1:26" ht="22.5" customHeight="1" x14ac:dyDescent="0.4">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row>
    <row r="70" spans="1:26" ht="22.5" customHeight="1" x14ac:dyDescent="0.4">
      <c r="A70" s="130"/>
      <c r="B70" s="133"/>
      <c r="C70" s="133"/>
      <c r="D70" s="133"/>
      <c r="E70" s="133"/>
      <c r="F70" s="133"/>
      <c r="G70" s="134"/>
      <c r="H70" s="134"/>
      <c r="I70" s="134"/>
      <c r="J70" s="134"/>
      <c r="K70" s="134"/>
      <c r="L70" s="134"/>
      <c r="M70" s="134"/>
      <c r="N70" s="134"/>
      <c r="O70" s="134"/>
      <c r="P70" s="134"/>
      <c r="Q70" s="134"/>
      <c r="R70" s="134"/>
      <c r="S70" s="134"/>
      <c r="T70" s="134"/>
      <c r="U70" s="134"/>
      <c r="V70" s="134"/>
      <c r="W70" s="134"/>
      <c r="X70" s="134"/>
      <c r="Y70" s="134"/>
      <c r="Z70" s="130"/>
    </row>
    <row r="71" spans="1:26" ht="22.5" customHeight="1" thickBot="1" x14ac:dyDescent="0.45">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row>
    <row r="72" spans="1:26" ht="22.5" customHeight="1" x14ac:dyDescent="0.4">
      <c r="A72" s="84"/>
      <c r="B72" s="471">
        <f ca="1">OFFSET(B72,-10,0)+1</f>
        <v>14</v>
      </c>
      <c r="C72" s="384" t="s">
        <v>234</v>
      </c>
      <c r="D72" s="384"/>
      <c r="E72" s="384"/>
      <c r="F72" s="384"/>
      <c r="G72" s="385"/>
      <c r="H72" s="385"/>
      <c r="I72" s="385"/>
      <c r="J72" s="385"/>
      <c r="K72" s="385"/>
      <c r="L72" s="385"/>
      <c r="M72" s="385"/>
      <c r="N72" s="385"/>
      <c r="O72" s="385"/>
      <c r="P72" s="385"/>
      <c r="Q72" s="385"/>
      <c r="R72" s="385"/>
      <c r="S72" s="385"/>
      <c r="T72" s="385"/>
      <c r="U72" s="385"/>
      <c r="V72" s="385"/>
      <c r="W72" s="385"/>
      <c r="X72" s="385"/>
      <c r="Y72" s="386"/>
      <c r="Z72" s="84"/>
    </row>
    <row r="73" spans="1:26" ht="22.5" customHeight="1" x14ac:dyDescent="0.4">
      <c r="A73" s="84"/>
      <c r="B73" s="472"/>
      <c r="C73" s="392" t="s">
        <v>235</v>
      </c>
      <c r="D73" s="392"/>
      <c r="E73" s="392"/>
      <c r="F73" s="392"/>
      <c r="G73" s="387"/>
      <c r="H73" s="387"/>
      <c r="I73" s="387"/>
      <c r="J73" s="387"/>
      <c r="K73" s="387"/>
      <c r="L73" s="387"/>
      <c r="M73" s="387"/>
      <c r="N73" s="387"/>
      <c r="O73" s="387"/>
      <c r="P73" s="387"/>
      <c r="Q73" s="387"/>
      <c r="R73" s="387"/>
      <c r="S73" s="387"/>
      <c r="T73" s="387"/>
      <c r="U73" s="387"/>
      <c r="V73" s="387"/>
      <c r="W73" s="387"/>
      <c r="X73" s="387"/>
      <c r="Y73" s="388"/>
      <c r="Z73" s="84"/>
    </row>
    <row r="74" spans="1:26" ht="22.5" customHeight="1" x14ac:dyDescent="0.4">
      <c r="A74" s="84"/>
      <c r="B74" s="472"/>
      <c r="C74" s="426" t="s">
        <v>502</v>
      </c>
      <c r="D74" s="426"/>
      <c r="E74" s="426"/>
      <c r="F74" s="426"/>
      <c r="G74" s="389"/>
      <c r="H74" s="389"/>
      <c r="I74" s="389"/>
      <c r="J74" s="389"/>
      <c r="K74" s="389"/>
      <c r="L74" s="389"/>
      <c r="M74" s="389"/>
      <c r="N74" s="389"/>
      <c r="O74" s="389"/>
      <c r="P74" s="389"/>
      <c r="Q74" s="389"/>
      <c r="R74" s="389"/>
      <c r="S74" s="389"/>
      <c r="T74" s="389"/>
      <c r="U74" s="389"/>
      <c r="V74" s="389"/>
      <c r="W74" s="389"/>
      <c r="X74" s="389"/>
      <c r="Y74" s="390"/>
      <c r="Z74" s="84"/>
    </row>
    <row r="75" spans="1:26" ht="22.5" customHeight="1" x14ac:dyDescent="0.4">
      <c r="A75" s="84"/>
      <c r="B75" s="472"/>
      <c r="C75" s="426" t="s">
        <v>240</v>
      </c>
      <c r="D75" s="426"/>
      <c r="E75" s="426"/>
      <c r="F75" s="426"/>
      <c r="G75" s="389"/>
      <c r="H75" s="389"/>
      <c r="I75" s="389"/>
      <c r="J75" s="389"/>
      <c r="K75" s="389"/>
      <c r="L75" s="389"/>
      <c r="M75" s="389"/>
      <c r="N75" s="389"/>
      <c r="O75" s="389"/>
      <c r="P75" s="389"/>
      <c r="Q75" s="389"/>
      <c r="R75" s="389"/>
      <c r="S75" s="389"/>
      <c r="T75" s="389"/>
      <c r="U75" s="389"/>
      <c r="V75" s="389"/>
      <c r="W75" s="389"/>
      <c r="X75" s="389"/>
      <c r="Y75" s="390"/>
      <c r="Z75" s="84"/>
    </row>
    <row r="76" spans="1:26" ht="22.5" customHeight="1" x14ac:dyDescent="0.4">
      <c r="A76" s="84"/>
      <c r="B76" s="472"/>
      <c r="C76" s="426" t="s">
        <v>241</v>
      </c>
      <c r="D76" s="426"/>
      <c r="E76" s="426"/>
      <c r="F76" s="426"/>
      <c r="G76" s="389"/>
      <c r="H76" s="389"/>
      <c r="I76" s="389"/>
      <c r="J76" s="389"/>
      <c r="K76" s="389"/>
      <c r="L76" s="389"/>
      <c r="M76" s="389"/>
      <c r="N76" s="389"/>
      <c r="O76" s="389"/>
      <c r="P76" s="389"/>
      <c r="Q76" s="389"/>
      <c r="R76" s="389"/>
      <c r="S76" s="389"/>
      <c r="T76" s="389"/>
      <c r="U76" s="389"/>
      <c r="V76" s="389"/>
      <c r="W76" s="389"/>
      <c r="X76" s="389"/>
      <c r="Y76" s="390"/>
      <c r="Z76" s="84"/>
    </row>
    <row r="77" spans="1:26" ht="22.5" customHeight="1" x14ac:dyDescent="0.4">
      <c r="A77" s="84"/>
      <c r="B77" s="472"/>
      <c r="C77" s="394" t="s">
        <v>236</v>
      </c>
      <c r="D77" s="394"/>
      <c r="E77" s="394"/>
      <c r="F77" s="394"/>
      <c r="G77" s="429"/>
      <c r="H77" s="429"/>
      <c r="I77" s="429"/>
      <c r="J77" s="429"/>
      <c r="K77" s="429"/>
      <c r="L77" s="429"/>
      <c r="M77" s="429"/>
      <c r="N77" s="429"/>
      <c r="O77" s="429"/>
      <c r="P77" s="429"/>
      <c r="Q77" s="429"/>
      <c r="R77" s="429"/>
      <c r="S77" s="429"/>
      <c r="T77" s="429"/>
      <c r="U77" s="429"/>
      <c r="V77" s="429"/>
      <c r="W77" s="429"/>
      <c r="X77" s="429"/>
      <c r="Y77" s="430"/>
      <c r="Z77" s="84"/>
    </row>
    <row r="78" spans="1:26" ht="22.5" customHeight="1" x14ac:dyDescent="0.4">
      <c r="A78" s="84"/>
      <c r="B78" s="337">
        <f t="shared" ref="B78:B96" ca="1" si="5">OFFSET(B78,-6,0)+1</f>
        <v>15</v>
      </c>
      <c r="C78" s="338" t="s">
        <v>234</v>
      </c>
      <c r="D78" s="338"/>
      <c r="E78" s="338"/>
      <c r="F78" s="338"/>
      <c r="G78" s="427"/>
      <c r="H78" s="427"/>
      <c r="I78" s="427"/>
      <c r="J78" s="427"/>
      <c r="K78" s="427"/>
      <c r="L78" s="427"/>
      <c r="M78" s="427"/>
      <c r="N78" s="427"/>
      <c r="O78" s="427"/>
      <c r="P78" s="427"/>
      <c r="Q78" s="427"/>
      <c r="R78" s="427"/>
      <c r="S78" s="427"/>
      <c r="T78" s="427"/>
      <c r="U78" s="427"/>
      <c r="V78" s="427"/>
      <c r="W78" s="427"/>
      <c r="X78" s="427"/>
      <c r="Y78" s="428"/>
      <c r="Z78" s="84"/>
    </row>
    <row r="79" spans="1:26" ht="22.5" customHeight="1" x14ac:dyDescent="0.4">
      <c r="A79" s="84"/>
      <c r="B79" s="339"/>
      <c r="C79" s="392" t="s">
        <v>235</v>
      </c>
      <c r="D79" s="392"/>
      <c r="E79" s="392"/>
      <c r="F79" s="392"/>
      <c r="G79" s="387"/>
      <c r="H79" s="387"/>
      <c r="I79" s="387"/>
      <c r="J79" s="387"/>
      <c r="K79" s="387"/>
      <c r="L79" s="387"/>
      <c r="M79" s="387"/>
      <c r="N79" s="387"/>
      <c r="O79" s="387"/>
      <c r="P79" s="387"/>
      <c r="Q79" s="387"/>
      <c r="R79" s="387"/>
      <c r="S79" s="387"/>
      <c r="T79" s="387"/>
      <c r="U79" s="387"/>
      <c r="V79" s="387"/>
      <c r="W79" s="387"/>
      <c r="X79" s="387"/>
      <c r="Y79" s="388"/>
      <c r="Z79" s="84"/>
    </row>
    <row r="80" spans="1:26" ht="22.5" customHeight="1" x14ac:dyDescent="0.4">
      <c r="A80" s="84"/>
      <c r="B80" s="339"/>
      <c r="C80" s="426" t="s">
        <v>502</v>
      </c>
      <c r="D80" s="426"/>
      <c r="E80" s="426"/>
      <c r="F80" s="426"/>
      <c r="G80" s="389"/>
      <c r="H80" s="389"/>
      <c r="I80" s="389"/>
      <c r="J80" s="389"/>
      <c r="K80" s="389"/>
      <c r="L80" s="389"/>
      <c r="M80" s="389"/>
      <c r="N80" s="389"/>
      <c r="O80" s="389"/>
      <c r="P80" s="389"/>
      <c r="Q80" s="389"/>
      <c r="R80" s="389"/>
      <c r="S80" s="389"/>
      <c r="T80" s="389"/>
      <c r="U80" s="389"/>
      <c r="V80" s="389"/>
      <c r="W80" s="389"/>
      <c r="X80" s="389"/>
      <c r="Y80" s="390"/>
      <c r="Z80" s="84"/>
    </row>
    <row r="81" spans="1:26" ht="22.5" customHeight="1" x14ac:dyDescent="0.4">
      <c r="A81" s="84"/>
      <c r="B81" s="339"/>
      <c r="C81" s="426" t="s">
        <v>240</v>
      </c>
      <c r="D81" s="426"/>
      <c r="E81" s="426"/>
      <c r="F81" s="426"/>
      <c r="G81" s="389"/>
      <c r="H81" s="389"/>
      <c r="I81" s="389"/>
      <c r="J81" s="389"/>
      <c r="K81" s="389"/>
      <c r="L81" s="389"/>
      <c r="M81" s="389"/>
      <c r="N81" s="389"/>
      <c r="O81" s="389"/>
      <c r="P81" s="389"/>
      <c r="Q81" s="389"/>
      <c r="R81" s="389"/>
      <c r="S81" s="389"/>
      <c r="T81" s="389"/>
      <c r="U81" s="389"/>
      <c r="V81" s="389"/>
      <c r="W81" s="389"/>
      <c r="X81" s="389"/>
      <c r="Y81" s="390"/>
      <c r="Z81" s="84"/>
    </row>
    <row r="82" spans="1:26" ht="22.5" customHeight="1" x14ac:dyDescent="0.4">
      <c r="A82" s="84"/>
      <c r="B82" s="339"/>
      <c r="C82" s="426" t="s">
        <v>241</v>
      </c>
      <c r="D82" s="426"/>
      <c r="E82" s="426"/>
      <c r="F82" s="426"/>
      <c r="G82" s="389"/>
      <c r="H82" s="389"/>
      <c r="I82" s="389"/>
      <c r="J82" s="389"/>
      <c r="K82" s="389"/>
      <c r="L82" s="389"/>
      <c r="M82" s="389"/>
      <c r="N82" s="389"/>
      <c r="O82" s="389"/>
      <c r="P82" s="389"/>
      <c r="Q82" s="389"/>
      <c r="R82" s="389"/>
      <c r="S82" s="389"/>
      <c r="T82" s="389"/>
      <c r="U82" s="389"/>
      <c r="V82" s="389"/>
      <c r="W82" s="389"/>
      <c r="X82" s="389"/>
      <c r="Y82" s="390"/>
      <c r="Z82" s="84"/>
    </row>
    <row r="83" spans="1:26" ht="22.5" customHeight="1" x14ac:dyDescent="0.4">
      <c r="A83" s="84"/>
      <c r="B83" s="339"/>
      <c r="C83" s="394" t="s">
        <v>236</v>
      </c>
      <c r="D83" s="394"/>
      <c r="E83" s="394"/>
      <c r="F83" s="394"/>
      <c r="G83" s="429"/>
      <c r="H83" s="429"/>
      <c r="I83" s="429"/>
      <c r="J83" s="429"/>
      <c r="K83" s="429"/>
      <c r="L83" s="429"/>
      <c r="M83" s="429"/>
      <c r="N83" s="429"/>
      <c r="O83" s="429"/>
      <c r="P83" s="429"/>
      <c r="Q83" s="429"/>
      <c r="R83" s="429"/>
      <c r="S83" s="429"/>
      <c r="T83" s="429"/>
      <c r="U83" s="429"/>
      <c r="V83" s="429"/>
      <c r="W83" s="429"/>
      <c r="X83" s="429"/>
      <c r="Y83" s="430"/>
      <c r="Z83" s="84"/>
    </row>
    <row r="84" spans="1:26" ht="22.5" customHeight="1" x14ac:dyDescent="0.4">
      <c r="A84" s="84"/>
      <c r="B84" s="337">
        <f t="shared" ca="1" si="5"/>
        <v>16</v>
      </c>
      <c r="C84" s="338" t="s">
        <v>234</v>
      </c>
      <c r="D84" s="338"/>
      <c r="E84" s="338"/>
      <c r="F84" s="338"/>
      <c r="G84" s="427"/>
      <c r="H84" s="427"/>
      <c r="I84" s="427"/>
      <c r="J84" s="427"/>
      <c r="K84" s="427"/>
      <c r="L84" s="427"/>
      <c r="M84" s="427"/>
      <c r="N84" s="427"/>
      <c r="O84" s="427"/>
      <c r="P84" s="427"/>
      <c r="Q84" s="427"/>
      <c r="R84" s="427"/>
      <c r="S84" s="427"/>
      <c r="T84" s="427"/>
      <c r="U84" s="427"/>
      <c r="V84" s="427"/>
      <c r="W84" s="427"/>
      <c r="X84" s="427"/>
      <c r="Y84" s="428"/>
      <c r="Z84" s="84"/>
    </row>
    <row r="85" spans="1:26" ht="22.5" customHeight="1" x14ac:dyDescent="0.4">
      <c r="A85" s="84"/>
      <c r="B85" s="339"/>
      <c r="C85" s="392" t="s">
        <v>235</v>
      </c>
      <c r="D85" s="392"/>
      <c r="E85" s="392"/>
      <c r="F85" s="392"/>
      <c r="G85" s="387"/>
      <c r="H85" s="387"/>
      <c r="I85" s="387"/>
      <c r="J85" s="387"/>
      <c r="K85" s="387"/>
      <c r="L85" s="387"/>
      <c r="M85" s="387"/>
      <c r="N85" s="387"/>
      <c r="O85" s="387"/>
      <c r="P85" s="387"/>
      <c r="Q85" s="387"/>
      <c r="R85" s="387"/>
      <c r="S85" s="387"/>
      <c r="T85" s="387"/>
      <c r="U85" s="387"/>
      <c r="V85" s="387"/>
      <c r="W85" s="387"/>
      <c r="X85" s="387"/>
      <c r="Y85" s="388"/>
      <c r="Z85" s="84"/>
    </row>
    <row r="86" spans="1:26" ht="22.5" customHeight="1" x14ac:dyDescent="0.4">
      <c r="A86" s="84"/>
      <c r="B86" s="339"/>
      <c r="C86" s="426" t="s">
        <v>502</v>
      </c>
      <c r="D86" s="426"/>
      <c r="E86" s="426"/>
      <c r="F86" s="426"/>
      <c r="G86" s="389"/>
      <c r="H86" s="389"/>
      <c r="I86" s="389"/>
      <c r="J86" s="389"/>
      <c r="K86" s="389"/>
      <c r="L86" s="389"/>
      <c r="M86" s="389"/>
      <c r="N86" s="389"/>
      <c r="O86" s="389"/>
      <c r="P86" s="389"/>
      <c r="Q86" s="389"/>
      <c r="R86" s="389"/>
      <c r="S86" s="389"/>
      <c r="T86" s="389"/>
      <c r="U86" s="389"/>
      <c r="V86" s="389"/>
      <c r="W86" s="389"/>
      <c r="X86" s="389"/>
      <c r="Y86" s="390"/>
      <c r="Z86" s="84"/>
    </row>
    <row r="87" spans="1:26" ht="22.5" customHeight="1" x14ac:dyDescent="0.4">
      <c r="A87" s="84"/>
      <c r="B87" s="339"/>
      <c r="C87" s="426" t="s">
        <v>240</v>
      </c>
      <c r="D87" s="426"/>
      <c r="E87" s="426"/>
      <c r="F87" s="426"/>
      <c r="G87" s="389"/>
      <c r="H87" s="389"/>
      <c r="I87" s="389"/>
      <c r="J87" s="389"/>
      <c r="K87" s="389"/>
      <c r="L87" s="389"/>
      <c r="M87" s="389"/>
      <c r="N87" s="389"/>
      <c r="O87" s="389"/>
      <c r="P87" s="389"/>
      <c r="Q87" s="389"/>
      <c r="R87" s="389"/>
      <c r="S87" s="389"/>
      <c r="T87" s="389"/>
      <c r="U87" s="389"/>
      <c r="V87" s="389"/>
      <c r="W87" s="389"/>
      <c r="X87" s="389"/>
      <c r="Y87" s="390"/>
      <c r="Z87" s="84"/>
    </row>
    <row r="88" spans="1:26" ht="22.5" customHeight="1" x14ac:dyDescent="0.4">
      <c r="A88" s="84"/>
      <c r="B88" s="339"/>
      <c r="C88" s="426" t="s">
        <v>241</v>
      </c>
      <c r="D88" s="426"/>
      <c r="E88" s="426"/>
      <c r="F88" s="426"/>
      <c r="G88" s="389"/>
      <c r="H88" s="389"/>
      <c r="I88" s="389"/>
      <c r="J88" s="389"/>
      <c r="K88" s="389"/>
      <c r="L88" s="389"/>
      <c r="M88" s="389"/>
      <c r="N88" s="389"/>
      <c r="O88" s="389"/>
      <c r="P88" s="389"/>
      <c r="Q88" s="389"/>
      <c r="R88" s="389"/>
      <c r="S88" s="389"/>
      <c r="T88" s="389"/>
      <c r="U88" s="389"/>
      <c r="V88" s="389"/>
      <c r="W88" s="389"/>
      <c r="X88" s="389"/>
      <c r="Y88" s="390"/>
      <c r="Z88" s="84"/>
    </row>
    <row r="89" spans="1:26" ht="22.5" customHeight="1" x14ac:dyDescent="0.4">
      <c r="A89" s="84"/>
      <c r="B89" s="339"/>
      <c r="C89" s="394" t="s">
        <v>236</v>
      </c>
      <c r="D89" s="394"/>
      <c r="E89" s="394"/>
      <c r="F89" s="394"/>
      <c r="G89" s="429"/>
      <c r="H89" s="429"/>
      <c r="I89" s="429"/>
      <c r="J89" s="429"/>
      <c r="K89" s="429"/>
      <c r="L89" s="429"/>
      <c r="M89" s="429"/>
      <c r="N89" s="429"/>
      <c r="O89" s="429"/>
      <c r="P89" s="429"/>
      <c r="Q89" s="429"/>
      <c r="R89" s="429"/>
      <c r="S89" s="429"/>
      <c r="T89" s="429"/>
      <c r="U89" s="429"/>
      <c r="V89" s="429"/>
      <c r="W89" s="429"/>
      <c r="X89" s="429"/>
      <c r="Y89" s="430"/>
      <c r="Z89" s="84"/>
    </row>
    <row r="90" spans="1:26" ht="22.5" customHeight="1" x14ac:dyDescent="0.4">
      <c r="A90" s="84"/>
      <c r="B90" s="337">
        <f t="shared" ca="1" si="5"/>
        <v>17</v>
      </c>
      <c r="C90" s="338" t="s">
        <v>234</v>
      </c>
      <c r="D90" s="338"/>
      <c r="E90" s="338"/>
      <c r="F90" s="338"/>
      <c r="G90" s="427"/>
      <c r="H90" s="427"/>
      <c r="I90" s="427"/>
      <c r="J90" s="427"/>
      <c r="K90" s="427"/>
      <c r="L90" s="427"/>
      <c r="M90" s="427"/>
      <c r="N90" s="427"/>
      <c r="O90" s="427"/>
      <c r="P90" s="427"/>
      <c r="Q90" s="427"/>
      <c r="R90" s="427"/>
      <c r="S90" s="427"/>
      <c r="T90" s="427"/>
      <c r="U90" s="427"/>
      <c r="V90" s="427"/>
      <c r="W90" s="427"/>
      <c r="X90" s="427"/>
      <c r="Y90" s="428"/>
      <c r="Z90" s="84"/>
    </row>
    <row r="91" spans="1:26" ht="22.5" customHeight="1" x14ac:dyDescent="0.4">
      <c r="A91" s="84"/>
      <c r="B91" s="339"/>
      <c r="C91" s="392" t="s">
        <v>235</v>
      </c>
      <c r="D91" s="392"/>
      <c r="E91" s="392"/>
      <c r="F91" s="392"/>
      <c r="G91" s="387"/>
      <c r="H91" s="387"/>
      <c r="I91" s="387"/>
      <c r="J91" s="387"/>
      <c r="K91" s="387"/>
      <c r="L91" s="387"/>
      <c r="M91" s="387"/>
      <c r="N91" s="387"/>
      <c r="O91" s="387"/>
      <c r="P91" s="387"/>
      <c r="Q91" s="387"/>
      <c r="R91" s="387"/>
      <c r="S91" s="387"/>
      <c r="T91" s="387"/>
      <c r="U91" s="387"/>
      <c r="V91" s="387"/>
      <c r="W91" s="387"/>
      <c r="X91" s="387"/>
      <c r="Y91" s="388"/>
      <c r="Z91" s="84"/>
    </row>
    <row r="92" spans="1:26" ht="22.5" customHeight="1" x14ac:dyDescent="0.4">
      <c r="A92" s="84"/>
      <c r="B92" s="339"/>
      <c r="C92" s="426" t="s">
        <v>502</v>
      </c>
      <c r="D92" s="426"/>
      <c r="E92" s="426"/>
      <c r="F92" s="426"/>
      <c r="G92" s="389"/>
      <c r="H92" s="389"/>
      <c r="I92" s="389"/>
      <c r="J92" s="389"/>
      <c r="K92" s="389"/>
      <c r="L92" s="389"/>
      <c r="M92" s="389"/>
      <c r="N92" s="389"/>
      <c r="O92" s="389"/>
      <c r="P92" s="389"/>
      <c r="Q92" s="389"/>
      <c r="R92" s="389"/>
      <c r="S92" s="389"/>
      <c r="T92" s="389"/>
      <c r="U92" s="389"/>
      <c r="V92" s="389"/>
      <c r="W92" s="389"/>
      <c r="X92" s="389"/>
      <c r="Y92" s="390"/>
      <c r="Z92" s="84"/>
    </row>
    <row r="93" spans="1:26" ht="22.5" customHeight="1" x14ac:dyDescent="0.4">
      <c r="A93" s="84"/>
      <c r="B93" s="339"/>
      <c r="C93" s="426" t="s">
        <v>240</v>
      </c>
      <c r="D93" s="426"/>
      <c r="E93" s="426"/>
      <c r="F93" s="426"/>
      <c r="G93" s="389"/>
      <c r="H93" s="389"/>
      <c r="I93" s="389"/>
      <c r="J93" s="389"/>
      <c r="K93" s="389"/>
      <c r="L93" s="389"/>
      <c r="M93" s="389"/>
      <c r="N93" s="389"/>
      <c r="O93" s="389"/>
      <c r="P93" s="389"/>
      <c r="Q93" s="389"/>
      <c r="R93" s="389"/>
      <c r="S93" s="389"/>
      <c r="T93" s="389"/>
      <c r="U93" s="389"/>
      <c r="V93" s="389"/>
      <c r="W93" s="389"/>
      <c r="X93" s="389"/>
      <c r="Y93" s="390"/>
      <c r="Z93" s="84"/>
    </row>
    <row r="94" spans="1:26" ht="22.5" customHeight="1" x14ac:dyDescent="0.4">
      <c r="A94" s="84"/>
      <c r="B94" s="339"/>
      <c r="C94" s="426" t="s">
        <v>241</v>
      </c>
      <c r="D94" s="426"/>
      <c r="E94" s="426"/>
      <c r="F94" s="426"/>
      <c r="G94" s="389"/>
      <c r="H94" s="389"/>
      <c r="I94" s="389"/>
      <c r="J94" s="389"/>
      <c r="K94" s="389"/>
      <c r="L94" s="389"/>
      <c r="M94" s="389"/>
      <c r="N94" s="389"/>
      <c r="O94" s="389"/>
      <c r="P94" s="389"/>
      <c r="Q94" s="389"/>
      <c r="R94" s="389"/>
      <c r="S94" s="389"/>
      <c r="T94" s="389"/>
      <c r="U94" s="389"/>
      <c r="V94" s="389"/>
      <c r="W94" s="389"/>
      <c r="X94" s="389"/>
      <c r="Y94" s="390"/>
      <c r="Z94" s="84"/>
    </row>
    <row r="95" spans="1:26" ht="22.5" customHeight="1" x14ac:dyDescent="0.4">
      <c r="A95" s="84"/>
      <c r="B95" s="339"/>
      <c r="C95" s="394" t="s">
        <v>236</v>
      </c>
      <c r="D95" s="394"/>
      <c r="E95" s="394"/>
      <c r="F95" s="394"/>
      <c r="G95" s="429"/>
      <c r="H95" s="429"/>
      <c r="I95" s="429"/>
      <c r="J95" s="429"/>
      <c r="K95" s="429"/>
      <c r="L95" s="429"/>
      <c r="M95" s="429"/>
      <c r="N95" s="429"/>
      <c r="O95" s="429"/>
      <c r="P95" s="429"/>
      <c r="Q95" s="429"/>
      <c r="R95" s="429"/>
      <c r="S95" s="429"/>
      <c r="T95" s="429"/>
      <c r="U95" s="429"/>
      <c r="V95" s="429"/>
      <c r="W95" s="429"/>
      <c r="X95" s="429"/>
      <c r="Y95" s="430"/>
      <c r="Z95" s="84"/>
    </row>
    <row r="96" spans="1:26" ht="22.5" customHeight="1" x14ac:dyDescent="0.4">
      <c r="A96" s="84"/>
      <c r="B96" s="337">
        <f t="shared" ca="1" si="5"/>
        <v>18</v>
      </c>
      <c r="C96" s="338" t="s">
        <v>234</v>
      </c>
      <c r="D96" s="338"/>
      <c r="E96" s="338"/>
      <c r="F96" s="338"/>
      <c r="G96" s="427"/>
      <c r="H96" s="427"/>
      <c r="I96" s="427"/>
      <c r="J96" s="427"/>
      <c r="K96" s="427"/>
      <c r="L96" s="427"/>
      <c r="M96" s="427"/>
      <c r="N96" s="427"/>
      <c r="O96" s="427"/>
      <c r="P96" s="427"/>
      <c r="Q96" s="427"/>
      <c r="R96" s="427"/>
      <c r="S96" s="427"/>
      <c r="T96" s="427"/>
      <c r="U96" s="427"/>
      <c r="V96" s="427"/>
      <c r="W96" s="427"/>
      <c r="X96" s="427"/>
      <c r="Y96" s="428"/>
      <c r="Z96" s="84"/>
    </row>
    <row r="97" spans="1:26" ht="22.5" customHeight="1" x14ac:dyDescent="0.4">
      <c r="A97" s="84"/>
      <c r="B97" s="339"/>
      <c r="C97" s="392" t="s">
        <v>235</v>
      </c>
      <c r="D97" s="392"/>
      <c r="E97" s="392"/>
      <c r="F97" s="392"/>
      <c r="G97" s="387"/>
      <c r="H97" s="387"/>
      <c r="I97" s="387"/>
      <c r="J97" s="387"/>
      <c r="K97" s="387"/>
      <c r="L97" s="387"/>
      <c r="M97" s="387"/>
      <c r="N97" s="387"/>
      <c r="O97" s="387"/>
      <c r="P97" s="387"/>
      <c r="Q97" s="387"/>
      <c r="R97" s="387"/>
      <c r="S97" s="387"/>
      <c r="T97" s="387"/>
      <c r="U97" s="387"/>
      <c r="V97" s="387"/>
      <c r="W97" s="387"/>
      <c r="X97" s="387"/>
      <c r="Y97" s="388"/>
      <c r="Z97" s="84"/>
    </row>
    <row r="98" spans="1:26" ht="22.5" customHeight="1" x14ac:dyDescent="0.4">
      <c r="A98" s="84"/>
      <c r="B98" s="339"/>
      <c r="C98" s="426" t="s">
        <v>502</v>
      </c>
      <c r="D98" s="426"/>
      <c r="E98" s="426"/>
      <c r="F98" s="426"/>
      <c r="G98" s="389"/>
      <c r="H98" s="389"/>
      <c r="I98" s="389"/>
      <c r="J98" s="389"/>
      <c r="K98" s="389"/>
      <c r="L98" s="389"/>
      <c r="M98" s="389"/>
      <c r="N98" s="389"/>
      <c r="O98" s="389"/>
      <c r="P98" s="389"/>
      <c r="Q98" s="389"/>
      <c r="R98" s="389"/>
      <c r="S98" s="389"/>
      <c r="T98" s="389"/>
      <c r="U98" s="389"/>
      <c r="V98" s="389"/>
      <c r="W98" s="389"/>
      <c r="X98" s="389"/>
      <c r="Y98" s="390"/>
      <c r="Z98" s="84"/>
    </row>
    <row r="99" spans="1:26" ht="22.5" customHeight="1" x14ac:dyDescent="0.4">
      <c r="A99" s="84"/>
      <c r="B99" s="339"/>
      <c r="C99" s="426" t="s">
        <v>240</v>
      </c>
      <c r="D99" s="426"/>
      <c r="E99" s="426"/>
      <c r="F99" s="426"/>
      <c r="G99" s="389"/>
      <c r="H99" s="389"/>
      <c r="I99" s="389"/>
      <c r="J99" s="389"/>
      <c r="K99" s="389"/>
      <c r="L99" s="389"/>
      <c r="M99" s="389"/>
      <c r="N99" s="389"/>
      <c r="O99" s="389"/>
      <c r="P99" s="389"/>
      <c r="Q99" s="389"/>
      <c r="R99" s="389"/>
      <c r="S99" s="389"/>
      <c r="T99" s="389"/>
      <c r="U99" s="389"/>
      <c r="V99" s="389"/>
      <c r="W99" s="389"/>
      <c r="X99" s="389"/>
      <c r="Y99" s="390"/>
      <c r="Z99" s="84"/>
    </row>
    <row r="100" spans="1:26" ht="22.5" customHeight="1" x14ac:dyDescent="0.4">
      <c r="A100" s="84"/>
      <c r="B100" s="339"/>
      <c r="C100" s="426" t="s">
        <v>241</v>
      </c>
      <c r="D100" s="426"/>
      <c r="E100" s="426"/>
      <c r="F100" s="426"/>
      <c r="G100" s="389"/>
      <c r="H100" s="389"/>
      <c r="I100" s="389"/>
      <c r="J100" s="389"/>
      <c r="K100" s="389"/>
      <c r="L100" s="389"/>
      <c r="M100" s="389"/>
      <c r="N100" s="389"/>
      <c r="O100" s="389"/>
      <c r="P100" s="389"/>
      <c r="Q100" s="389"/>
      <c r="R100" s="389"/>
      <c r="S100" s="389"/>
      <c r="T100" s="389"/>
      <c r="U100" s="389"/>
      <c r="V100" s="389"/>
      <c r="W100" s="389"/>
      <c r="X100" s="389"/>
      <c r="Y100" s="390"/>
      <c r="Z100" s="84"/>
    </row>
    <row r="101" spans="1:26" ht="22.5" customHeight="1" thickBot="1" x14ac:dyDescent="0.45">
      <c r="A101" s="84"/>
      <c r="B101" s="340"/>
      <c r="C101" s="433" t="s">
        <v>236</v>
      </c>
      <c r="D101" s="433"/>
      <c r="E101" s="433"/>
      <c r="F101" s="433"/>
      <c r="G101" s="434"/>
      <c r="H101" s="434"/>
      <c r="I101" s="434"/>
      <c r="J101" s="434"/>
      <c r="K101" s="434"/>
      <c r="L101" s="434"/>
      <c r="M101" s="434"/>
      <c r="N101" s="434"/>
      <c r="O101" s="434"/>
      <c r="P101" s="434"/>
      <c r="Q101" s="434"/>
      <c r="R101" s="434"/>
      <c r="S101" s="434"/>
      <c r="T101" s="434"/>
      <c r="U101" s="434"/>
      <c r="V101" s="434"/>
      <c r="W101" s="434"/>
      <c r="X101" s="434"/>
      <c r="Y101" s="435"/>
      <c r="Z101" s="84"/>
    </row>
    <row r="102" spans="1:26" ht="22.5" customHeight="1" x14ac:dyDescent="0.4">
      <c r="A102" s="130"/>
      <c r="B102" s="133"/>
      <c r="C102" s="133"/>
      <c r="D102" s="133"/>
      <c r="E102" s="133"/>
      <c r="F102" s="133"/>
      <c r="G102" s="134"/>
      <c r="H102" s="134"/>
      <c r="I102" s="134"/>
      <c r="J102" s="134"/>
      <c r="K102" s="134"/>
      <c r="L102" s="134"/>
      <c r="M102" s="134"/>
      <c r="N102" s="134"/>
      <c r="O102" s="134"/>
      <c r="P102" s="134"/>
      <c r="Q102" s="134"/>
      <c r="R102" s="134"/>
      <c r="S102" s="134"/>
      <c r="T102" s="134"/>
      <c r="U102" s="134"/>
      <c r="V102" s="134"/>
      <c r="W102" s="134"/>
      <c r="X102" s="134"/>
      <c r="Y102" s="134"/>
      <c r="Z102" s="130"/>
    </row>
    <row r="103" spans="1:26" ht="22.5" customHeight="1" x14ac:dyDescent="0.4">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row>
    <row r="104" spans="1:26" ht="22.5" customHeight="1" x14ac:dyDescent="0.4">
      <c r="A104" s="152"/>
      <c r="B104" s="133"/>
      <c r="C104" s="133"/>
      <c r="D104" s="133"/>
      <c r="E104" s="133"/>
      <c r="F104" s="133"/>
      <c r="G104" s="134"/>
      <c r="H104" s="134"/>
      <c r="I104" s="134"/>
      <c r="J104" s="134"/>
      <c r="K104" s="134"/>
      <c r="L104" s="134"/>
      <c r="M104" s="134"/>
      <c r="N104" s="134"/>
      <c r="O104" s="134"/>
      <c r="P104" s="134"/>
      <c r="Q104" s="134"/>
      <c r="R104" s="134"/>
      <c r="S104" s="134"/>
      <c r="T104" s="134"/>
      <c r="U104" s="134"/>
      <c r="V104" s="134"/>
      <c r="W104" s="134"/>
      <c r="X104" s="134"/>
      <c r="Y104" s="134"/>
      <c r="Z104" s="152"/>
    </row>
    <row r="105" spans="1:26" ht="22.5" customHeight="1" thickBot="1" x14ac:dyDescent="0.45">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2.5" customHeight="1" x14ac:dyDescent="0.4">
      <c r="A106" s="84"/>
      <c r="B106" s="471">
        <f ca="1">OFFSET(B106,-10,0)+1</f>
        <v>19</v>
      </c>
      <c r="C106" s="384" t="s">
        <v>234</v>
      </c>
      <c r="D106" s="384"/>
      <c r="E106" s="384"/>
      <c r="F106" s="384"/>
      <c r="G106" s="385"/>
      <c r="H106" s="385"/>
      <c r="I106" s="385"/>
      <c r="J106" s="385"/>
      <c r="K106" s="385"/>
      <c r="L106" s="385"/>
      <c r="M106" s="385"/>
      <c r="N106" s="385"/>
      <c r="O106" s="385"/>
      <c r="P106" s="385"/>
      <c r="Q106" s="385"/>
      <c r="R106" s="385"/>
      <c r="S106" s="385"/>
      <c r="T106" s="385"/>
      <c r="U106" s="385"/>
      <c r="V106" s="385"/>
      <c r="W106" s="385"/>
      <c r="X106" s="385"/>
      <c r="Y106" s="386"/>
      <c r="Z106" s="84"/>
    </row>
    <row r="107" spans="1:26" ht="22.5" customHeight="1" x14ac:dyDescent="0.4">
      <c r="A107" s="84"/>
      <c r="B107" s="472"/>
      <c r="C107" s="392" t="s">
        <v>235</v>
      </c>
      <c r="D107" s="392"/>
      <c r="E107" s="392"/>
      <c r="F107" s="392"/>
      <c r="G107" s="387"/>
      <c r="H107" s="387"/>
      <c r="I107" s="387"/>
      <c r="J107" s="387"/>
      <c r="K107" s="387"/>
      <c r="L107" s="387"/>
      <c r="M107" s="387"/>
      <c r="N107" s="387"/>
      <c r="O107" s="387"/>
      <c r="P107" s="387"/>
      <c r="Q107" s="387"/>
      <c r="R107" s="387"/>
      <c r="S107" s="387"/>
      <c r="T107" s="387"/>
      <c r="U107" s="387"/>
      <c r="V107" s="387"/>
      <c r="W107" s="387"/>
      <c r="X107" s="387"/>
      <c r="Y107" s="388"/>
      <c r="Z107" s="84"/>
    </row>
    <row r="108" spans="1:26" ht="22.5" customHeight="1" x14ac:dyDescent="0.4">
      <c r="A108" s="84"/>
      <c r="B108" s="472"/>
      <c r="C108" s="426" t="s">
        <v>502</v>
      </c>
      <c r="D108" s="426"/>
      <c r="E108" s="426"/>
      <c r="F108" s="426"/>
      <c r="G108" s="389"/>
      <c r="H108" s="389"/>
      <c r="I108" s="389"/>
      <c r="J108" s="389"/>
      <c r="K108" s="389"/>
      <c r="L108" s="389"/>
      <c r="M108" s="389"/>
      <c r="N108" s="389"/>
      <c r="O108" s="389"/>
      <c r="P108" s="389"/>
      <c r="Q108" s="389"/>
      <c r="R108" s="389"/>
      <c r="S108" s="389"/>
      <c r="T108" s="389"/>
      <c r="U108" s="389"/>
      <c r="V108" s="389"/>
      <c r="W108" s="389"/>
      <c r="X108" s="389"/>
      <c r="Y108" s="390"/>
      <c r="Z108" s="84"/>
    </row>
    <row r="109" spans="1:26" ht="22.5" customHeight="1" x14ac:dyDescent="0.4">
      <c r="A109" s="84"/>
      <c r="B109" s="472"/>
      <c r="C109" s="426" t="s">
        <v>240</v>
      </c>
      <c r="D109" s="426"/>
      <c r="E109" s="426"/>
      <c r="F109" s="426"/>
      <c r="G109" s="389"/>
      <c r="H109" s="389"/>
      <c r="I109" s="389"/>
      <c r="J109" s="389"/>
      <c r="K109" s="389"/>
      <c r="L109" s="389"/>
      <c r="M109" s="389"/>
      <c r="N109" s="389"/>
      <c r="O109" s="389"/>
      <c r="P109" s="389"/>
      <c r="Q109" s="389"/>
      <c r="R109" s="389"/>
      <c r="S109" s="389"/>
      <c r="T109" s="389"/>
      <c r="U109" s="389"/>
      <c r="V109" s="389"/>
      <c r="W109" s="389"/>
      <c r="X109" s="389"/>
      <c r="Y109" s="390"/>
      <c r="Z109" s="84"/>
    </row>
    <row r="110" spans="1:26" ht="22.5" customHeight="1" x14ac:dyDescent="0.4">
      <c r="A110" s="84"/>
      <c r="B110" s="472"/>
      <c r="C110" s="426" t="s">
        <v>241</v>
      </c>
      <c r="D110" s="426"/>
      <c r="E110" s="426"/>
      <c r="F110" s="426"/>
      <c r="G110" s="389"/>
      <c r="H110" s="389"/>
      <c r="I110" s="389"/>
      <c r="J110" s="389"/>
      <c r="K110" s="389"/>
      <c r="L110" s="389"/>
      <c r="M110" s="389"/>
      <c r="N110" s="389"/>
      <c r="O110" s="389"/>
      <c r="P110" s="389"/>
      <c r="Q110" s="389"/>
      <c r="R110" s="389"/>
      <c r="S110" s="389"/>
      <c r="T110" s="389"/>
      <c r="U110" s="389"/>
      <c r="V110" s="389"/>
      <c r="W110" s="389"/>
      <c r="X110" s="389"/>
      <c r="Y110" s="390"/>
      <c r="Z110" s="84"/>
    </row>
    <row r="111" spans="1:26" ht="22.5" customHeight="1" x14ac:dyDescent="0.4">
      <c r="A111" s="84"/>
      <c r="B111" s="472"/>
      <c r="C111" s="394" t="s">
        <v>236</v>
      </c>
      <c r="D111" s="394"/>
      <c r="E111" s="394"/>
      <c r="F111" s="394"/>
      <c r="G111" s="429"/>
      <c r="H111" s="429"/>
      <c r="I111" s="429"/>
      <c r="J111" s="429"/>
      <c r="K111" s="429"/>
      <c r="L111" s="429"/>
      <c r="M111" s="429"/>
      <c r="N111" s="429"/>
      <c r="O111" s="429"/>
      <c r="P111" s="429"/>
      <c r="Q111" s="429"/>
      <c r="R111" s="429"/>
      <c r="S111" s="429"/>
      <c r="T111" s="429"/>
      <c r="U111" s="429"/>
      <c r="V111" s="429"/>
      <c r="W111" s="429"/>
      <c r="X111" s="429"/>
      <c r="Y111" s="430"/>
      <c r="Z111" s="84"/>
    </row>
    <row r="112" spans="1:26" ht="22.5" customHeight="1" x14ac:dyDescent="0.4">
      <c r="A112" s="84"/>
      <c r="B112" s="337">
        <f t="shared" ref="B112:B130" ca="1" si="6">OFFSET(B112,-6,0)+1</f>
        <v>20</v>
      </c>
      <c r="C112" s="338" t="s">
        <v>234</v>
      </c>
      <c r="D112" s="338"/>
      <c r="E112" s="338"/>
      <c r="F112" s="338"/>
      <c r="G112" s="427"/>
      <c r="H112" s="427"/>
      <c r="I112" s="427"/>
      <c r="J112" s="427"/>
      <c r="K112" s="427"/>
      <c r="L112" s="427"/>
      <c r="M112" s="427"/>
      <c r="N112" s="427"/>
      <c r="O112" s="427"/>
      <c r="P112" s="427"/>
      <c r="Q112" s="427"/>
      <c r="R112" s="427"/>
      <c r="S112" s="427"/>
      <c r="T112" s="427"/>
      <c r="U112" s="427"/>
      <c r="V112" s="427"/>
      <c r="W112" s="427"/>
      <c r="X112" s="427"/>
      <c r="Y112" s="428"/>
      <c r="Z112" s="84"/>
    </row>
    <row r="113" spans="1:26" ht="22.5" customHeight="1" x14ac:dyDescent="0.4">
      <c r="A113" s="84"/>
      <c r="B113" s="339"/>
      <c r="C113" s="392" t="s">
        <v>235</v>
      </c>
      <c r="D113" s="392"/>
      <c r="E113" s="392"/>
      <c r="F113" s="392"/>
      <c r="G113" s="387"/>
      <c r="H113" s="387"/>
      <c r="I113" s="387"/>
      <c r="J113" s="387"/>
      <c r="K113" s="387"/>
      <c r="L113" s="387"/>
      <c r="M113" s="387"/>
      <c r="N113" s="387"/>
      <c r="O113" s="387"/>
      <c r="P113" s="387"/>
      <c r="Q113" s="387"/>
      <c r="R113" s="387"/>
      <c r="S113" s="387"/>
      <c r="T113" s="387"/>
      <c r="U113" s="387"/>
      <c r="V113" s="387"/>
      <c r="W113" s="387"/>
      <c r="X113" s="387"/>
      <c r="Y113" s="388"/>
      <c r="Z113" s="84"/>
    </row>
    <row r="114" spans="1:26" ht="22.5" customHeight="1" x14ac:dyDescent="0.4">
      <c r="A114" s="84"/>
      <c r="B114" s="339"/>
      <c r="C114" s="426" t="s">
        <v>502</v>
      </c>
      <c r="D114" s="426"/>
      <c r="E114" s="426"/>
      <c r="F114" s="426"/>
      <c r="G114" s="389"/>
      <c r="H114" s="389"/>
      <c r="I114" s="389"/>
      <c r="J114" s="389"/>
      <c r="K114" s="389"/>
      <c r="L114" s="389"/>
      <c r="M114" s="389"/>
      <c r="N114" s="389"/>
      <c r="O114" s="389"/>
      <c r="P114" s="389"/>
      <c r="Q114" s="389"/>
      <c r="R114" s="389"/>
      <c r="S114" s="389"/>
      <c r="T114" s="389"/>
      <c r="U114" s="389"/>
      <c r="V114" s="389"/>
      <c r="W114" s="389"/>
      <c r="X114" s="389"/>
      <c r="Y114" s="390"/>
      <c r="Z114" s="84"/>
    </row>
    <row r="115" spans="1:26" ht="22.5" customHeight="1" x14ac:dyDescent="0.4">
      <c r="A115" s="84"/>
      <c r="B115" s="339"/>
      <c r="C115" s="426" t="s">
        <v>240</v>
      </c>
      <c r="D115" s="426"/>
      <c r="E115" s="426"/>
      <c r="F115" s="426"/>
      <c r="G115" s="389"/>
      <c r="H115" s="389"/>
      <c r="I115" s="389"/>
      <c r="J115" s="389"/>
      <c r="K115" s="389"/>
      <c r="L115" s="389"/>
      <c r="M115" s="389"/>
      <c r="N115" s="389"/>
      <c r="O115" s="389"/>
      <c r="P115" s="389"/>
      <c r="Q115" s="389"/>
      <c r="R115" s="389"/>
      <c r="S115" s="389"/>
      <c r="T115" s="389"/>
      <c r="U115" s="389"/>
      <c r="V115" s="389"/>
      <c r="W115" s="389"/>
      <c r="X115" s="389"/>
      <c r="Y115" s="390"/>
      <c r="Z115" s="84"/>
    </row>
    <row r="116" spans="1:26" ht="22.5" customHeight="1" x14ac:dyDescent="0.4">
      <c r="A116" s="84"/>
      <c r="B116" s="339"/>
      <c r="C116" s="426" t="s">
        <v>241</v>
      </c>
      <c r="D116" s="426"/>
      <c r="E116" s="426"/>
      <c r="F116" s="426"/>
      <c r="G116" s="389"/>
      <c r="H116" s="389"/>
      <c r="I116" s="389"/>
      <c r="J116" s="389"/>
      <c r="K116" s="389"/>
      <c r="L116" s="389"/>
      <c r="M116" s="389"/>
      <c r="N116" s="389"/>
      <c r="O116" s="389"/>
      <c r="P116" s="389"/>
      <c r="Q116" s="389"/>
      <c r="R116" s="389"/>
      <c r="S116" s="389"/>
      <c r="T116" s="389"/>
      <c r="U116" s="389"/>
      <c r="V116" s="389"/>
      <c r="W116" s="389"/>
      <c r="X116" s="389"/>
      <c r="Y116" s="390"/>
      <c r="Z116" s="84"/>
    </row>
    <row r="117" spans="1:26" ht="22.5" customHeight="1" x14ac:dyDescent="0.4">
      <c r="A117" s="84"/>
      <c r="B117" s="339"/>
      <c r="C117" s="394" t="s">
        <v>236</v>
      </c>
      <c r="D117" s="394"/>
      <c r="E117" s="394"/>
      <c r="F117" s="394"/>
      <c r="G117" s="429"/>
      <c r="H117" s="429"/>
      <c r="I117" s="429"/>
      <c r="J117" s="429"/>
      <c r="K117" s="429"/>
      <c r="L117" s="429"/>
      <c r="M117" s="429"/>
      <c r="N117" s="429"/>
      <c r="O117" s="429"/>
      <c r="P117" s="429"/>
      <c r="Q117" s="429"/>
      <c r="R117" s="429"/>
      <c r="S117" s="429"/>
      <c r="T117" s="429"/>
      <c r="U117" s="429"/>
      <c r="V117" s="429"/>
      <c r="W117" s="429"/>
      <c r="X117" s="429"/>
      <c r="Y117" s="430"/>
      <c r="Z117" s="84"/>
    </row>
    <row r="118" spans="1:26" ht="22.5" customHeight="1" x14ac:dyDescent="0.4">
      <c r="A118" s="84"/>
      <c r="B118" s="337">
        <f t="shared" ca="1" si="6"/>
        <v>21</v>
      </c>
      <c r="C118" s="338" t="s">
        <v>234</v>
      </c>
      <c r="D118" s="338"/>
      <c r="E118" s="338"/>
      <c r="F118" s="338"/>
      <c r="G118" s="427"/>
      <c r="H118" s="427"/>
      <c r="I118" s="427"/>
      <c r="J118" s="427"/>
      <c r="K118" s="427"/>
      <c r="L118" s="427"/>
      <c r="M118" s="427"/>
      <c r="N118" s="427"/>
      <c r="O118" s="427"/>
      <c r="P118" s="427"/>
      <c r="Q118" s="427"/>
      <c r="R118" s="427"/>
      <c r="S118" s="427"/>
      <c r="T118" s="427"/>
      <c r="U118" s="427"/>
      <c r="V118" s="427"/>
      <c r="W118" s="427"/>
      <c r="X118" s="427"/>
      <c r="Y118" s="428"/>
      <c r="Z118" s="84"/>
    </row>
    <row r="119" spans="1:26" ht="22.5" customHeight="1" x14ac:dyDescent="0.4">
      <c r="A119" s="84"/>
      <c r="B119" s="339"/>
      <c r="C119" s="392" t="s">
        <v>235</v>
      </c>
      <c r="D119" s="392"/>
      <c r="E119" s="392"/>
      <c r="F119" s="392"/>
      <c r="G119" s="387"/>
      <c r="H119" s="387"/>
      <c r="I119" s="387"/>
      <c r="J119" s="387"/>
      <c r="K119" s="387"/>
      <c r="L119" s="387"/>
      <c r="M119" s="387"/>
      <c r="N119" s="387"/>
      <c r="O119" s="387"/>
      <c r="P119" s="387"/>
      <c r="Q119" s="387"/>
      <c r="R119" s="387"/>
      <c r="S119" s="387"/>
      <c r="T119" s="387"/>
      <c r="U119" s="387"/>
      <c r="V119" s="387"/>
      <c r="W119" s="387"/>
      <c r="X119" s="387"/>
      <c r="Y119" s="388"/>
      <c r="Z119" s="84"/>
    </row>
    <row r="120" spans="1:26" ht="22.5" customHeight="1" x14ac:dyDescent="0.4">
      <c r="A120" s="84"/>
      <c r="B120" s="339"/>
      <c r="C120" s="426" t="s">
        <v>502</v>
      </c>
      <c r="D120" s="426"/>
      <c r="E120" s="426"/>
      <c r="F120" s="426"/>
      <c r="G120" s="389"/>
      <c r="H120" s="389"/>
      <c r="I120" s="389"/>
      <c r="J120" s="389"/>
      <c r="K120" s="389"/>
      <c r="L120" s="389"/>
      <c r="M120" s="389"/>
      <c r="N120" s="389"/>
      <c r="O120" s="389"/>
      <c r="P120" s="389"/>
      <c r="Q120" s="389"/>
      <c r="R120" s="389"/>
      <c r="S120" s="389"/>
      <c r="T120" s="389"/>
      <c r="U120" s="389"/>
      <c r="V120" s="389"/>
      <c r="W120" s="389"/>
      <c r="X120" s="389"/>
      <c r="Y120" s="390"/>
      <c r="Z120" s="84"/>
    </row>
    <row r="121" spans="1:26" ht="22.5" customHeight="1" x14ac:dyDescent="0.4">
      <c r="A121" s="84"/>
      <c r="B121" s="339"/>
      <c r="C121" s="426" t="s">
        <v>240</v>
      </c>
      <c r="D121" s="426"/>
      <c r="E121" s="426"/>
      <c r="F121" s="426"/>
      <c r="G121" s="389"/>
      <c r="H121" s="389"/>
      <c r="I121" s="389"/>
      <c r="J121" s="389"/>
      <c r="K121" s="389"/>
      <c r="L121" s="389"/>
      <c r="M121" s="389"/>
      <c r="N121" s="389"/>
      <c r="O121" s="389"/>
      <c r="P121" s="389"/>
      <c r="Q121" s="389"/>
      <c r="R121" s="389"/>
      <c r="S121" s="389"/>
      <c r="T121" s="389"/>
      <c r="U121" s="389"/>
      <c r="V121" s="389"/>
      <c r="W121" s="389"/>
      <c r="X121" s="389"/>
      <c r="Y121" s="390"/>
      <c r="Z121" s="84"/>
    </row>
    <row r="122" spans="1:26" ht="22.5" customHeight="1" x14ac:dyDescent="0.4">
      <c r="A122" s="84"/>
      <c r="B122" s="339"/>
      <c r="C122" s="426" t="s">
        <v>241</v>
      </c>
      <c r="D122" s="426"/>
      <c r="E122" s="426"/>
      <c r="F122" s="426"/>
      <c r="G122" s="389"/>
      <c r="H122" s="389"/>
      <c r="I122" s="389"/>
      <c r="J122" s="389"/>
      <c r="K122" s="389"/>
      <c r="L122" s="389"/>
      <c r="M122" s="389"/>
      <c r="N122" s="389"/>
      <c r="O122" s="389"/>
      <c r="P122" s="389"/>
      <c r="Q122" s="389"/>
      <c r="R122" s="389"/>
      <c r="S122" s="389"/>
      <c r="T122" s="389"/>
      <c r="U122" s="389"/>
      <c r="V122" s="389"/>
      <c r="W122" s="389"/>
      <c r="X122" s="389"/>
      <c r="Y122" s="390"/>
      <c r="Z122" s="84"/>
    </row>
    <row r="123" spans="1:26" ht="22.5" customHeight="1" x14ac:dyDescent="0.4">
      <c r="A123" s="84"/>
      <c r="B123" s="339"/>
      <c r="C123" s="394" t="s">
        <v>236</v>
      </c>
      <c r="D123" s="394"/>
      <c r="E123" s="394"/>
      <c r="F123" s="394"/>
      <c r="G123" s="429"/>
      <c r="H123" s="429"/>
      <c r="I123" s="429"/>
      <c r="J123" s="429"/>
      <c r="K123" s="429"/>
      <c r="L123" s="429"/>
      <c r="M123" s="429"/>
      <c r="N123" s="429"/>
      <c r="O123" s="429"/>
      <c r="P123" s="429"/>
      <c r="Q123" s="429"/>
      <c r="R123" s="429"/>
      <c r="S123" s="429"/>
      <c r="T123" s="429"/>
      <c r="U123" s="429"/>
      <c r="V123" s="429"/>
      <c r="W123" s="429"/>
      <c r="X123" s="429"/>
      <c r="Y123" s="430"/>
      <c r="Z123" s="84"/>
    </row>
    <row r="124" spans="1:26" ht="22.5" customHeight="1" x14ac:dyDescent="0.4">
      <c r="A124" s="84"/>
      <c r="B124" s="337">
        <f t="shared" ca="1" si="6"/>
        <v>22</v>
      </c>
      <c r="C124" s="338" t="s">
        <v>234</v>
      </c>
      <c r="D124" s="338"/>
      <c r="E124" s="338"/>
      <c r="F124" s="338"/>
      <c r="G124" s="427"/>
      <c r="H124" s="427"/>
      <c r="I124" s="427"/>
      <c r="J124" s="427"/>
      <c r="K124" s="427"/>
      <c r="L124" s="427"/>
      <c r="M124" s="427"/>
      <c r="N124" s="427"/>
      <c r="O124" s="427"/>
      <c r="P124" s="427"/>
      <c r="Q124" s="427"/>
      <c r="R124" s="427"/>
      <c r="S124" s="427"/>
      <c r="T124" s="427"/>
      <c r="U124" s="427"/>
      <c r="V124" s="427"/>
      <c r="W124" s="427"/>
      <c r="X124" s="427"/>
      <c r="Y124" s="428"/>
      <c r="Z124" s="84"/>
    </row>
    <row r="125" spans="1:26" ht="22.5" customHeight="1" x14ac:dyDescent="0.4">
      <c r="A125" s="84"/>
      <c r="B125" s="339"/>
      <c r="C125" s="392" t="s">
        <v>235</v>
      </c>
      <c r="D125" s="392"/>
      <c r="E125" s="392"/>
      <c r="F125" s="392"/>
      <c r="G125" s="387"/>
      <c r="H125" s="387"/>
      <c r="I125" s="387"/>
      <c r="J125" s="387"/>
      <c r="K125" s="387"/>
      <c r="L125" s="387"/>
      <c r="M125" s="387"/>
      <c r="N125" s="387"/>
      <c r="O125" s="387"/>
      <c r="P125" s="387"/>
      <c r="Q125" s="387"/>
      <c r="R125" s="387"/>
      <c r="S125" s="387"/>
      <c r="T125" s="387"/>
      <c r="U125" s="387"/>
      <c r="V125" s="387"/>
      <c r="W125" s="387"/>
      <c r="X125" s="387"/>
      <c r="Y125" s="388"/>
      <c r="Z125" s="84"/>
    </row>
    <row r="126" spans="1:26" ht="22.5" customHeight="1" x14ac:dyDescent="0.4">
      <c r="A126" s="84"/>
      <c r="B126" s="339"/>
      <c r="C126" s="426" t="s">
        <v>502</v>
      </c>
      <c r="D126" s="426"/>
      <c r="E126" s="426"/>
      <c r="F126" s="426"/>
      <c r="G126" s="389"/>
      <c r="H126" s="389"/>
      <c r="I126" s="389"/>
      <c r="J126" s="389"/>
      <c r="K126" s="389"/>
      <c r="L126" s="389"/>
      <c r="M126" s="389"/>
      <c r="N126" s="389"/>
      <c r="O126" s="389"/>
      <c r="P126" s="389"/>
      <c r="Q126" s="389"/>
      <c r="R126" s="389"/>
      <c r="S126" s="389"/>
      <c r="T126" s="389"/>
      <c r="U126" s="389"/>
      <c r="V126" s="389"/>
      <c r="W126" s="389"/>
      <c r="X126" s="389"/>
      <c r="Y126" s="390"/>
      <c r="Z126" s="84"/>
    </row>
    <row r="127" spans="1:26" ht="22.5" customHeight="1" x14ac:dyDescent="0.4">
      <c r="A127" s="84"/>
      <c r="B127" s="339"/>
      <c r="C127" s="426" t="s">
        <v>240</v>
      </c>
      <c r="D127" s="426"/>
      <c r="E127" s="426"/>
      <c r="F127" s="426"/>
      <c r="G127" s="389"/>
      <c r="H127" s="389"/>
      <c r="I127" s="389"/>
      <c r="J127" s="389"/>
      <c r="K127" s="389"/>
      <c r="L127" s="389"/>
      <c r="M127" s="389"/>
      <c r="N127" s="389"/>
      <c r="O127" s="389"/>
      <c r="P127" s="389"/>
      <c r="Q127" s="389"/>
      <c r="R127" s="389"/>
      <c r="S127" s="389"/>
      <c r="T127" s="389"/>
      <c r="U127" s="389"/>
      <c r="V127" s="389"/>
      <c r="W127" s="389"/>
      <c r="X127" s="389"/>
      <c r="Y127" s="390"/>
      <c r="Z127" s="84"/>
    </row>
    <row r="128" spans="1:26" ht="22.5" customHeight="1" x14ac:dyDescent="0.4">
      <c r="A128" s="84"/>
      <c r="B128" s="339"/>
      <c r="C128" s="426" t="s">
        <v>241</v>
      </c>
      <c r="D128" s="426"/>
      <c r="E128" s="426"/>
      <c r="F128" s="426"/>
      <c r="G128" s="389"/>
      <c r="H128" s="389"/>
      <c r="I128" s="389"/>
      <c r="J128" s="389"/>
      <c r="K128" s="389"/>
      <c r="L128" s="389"/>
      <c r="M128" s="389"/>
      <c r="N128" s="389"/>
      <c r="O128" s="389"/>
      <c r="P128" s="389"/>
      <c r="Q128" s="389"/>
      <c r="R128" s="389"/>
      <c r="S128" s="389"/>
      <c r="T128" s="389"/>
      <c r="U128" s="389"/>
      <c r="V128" s="389"/>
      <c r="W128" s="389"/>
      <c r="X128" s="389"/>
      <c r="Y128" s="390"/>
      <c r="Z128" s="84"/>
    </row>
    <row r="129" spans="1:26" ht="22.5" customHeight="1" x14ac:dyDescent="0.4">
      <c r="A129" s="84"/>
      <c r="B129" s="339"/>
      <c r="C129" s="394" t="s">
        <v>236</v>
      </c>
      <c r="D129" s="394"/>
      <c r="E129" s="394"/>
      <c r="F129" s="394"/>
      <c r="G129" s="429"/>
      <c r="H129" s="429"/>
      <c r="I129" s="429"/>
      <c r="J129" s="429"/>
      <c r="K129" s="429"/>
      <c r="L129" s="429"/>
      <c r="M129" s="429"/>
      <c r="N129" s="429"/>
      <c r="O129" s="429"/>
      <c r="P129" s="429"/>
      <c r="Q129" s="429"/>
      <c r="R129" s="429"/>
      <c r="S129" s="429"/>
      <c r="T129" s="429"/>
      <c r="U129" s="429"/>
      <c r="V129" s="429"/>
      <c r="W129" s="429"/>
      <c r="X129" s="429"/>
      <c r="Y129" s="430"/>
      <c r="Z129" s="84"/>
    </row>
    <row r="130" spans="1:26" ht="22.5" customHeight="1" x14ac:dyDescent="0.4">
      <c r="A130" s="84"/>
      <c r="B130" s="337">
        <f t="shared" ca="1" si="6"/>
        <v>23</v>
      </c>
      <c r="C130" s="338" t="s">
        <v>234</v>
      </c>
      <c r="D130" s="338"/>
      <c r="E130" s="338"/>
      <c r="F130" s="338"/>
      <c r="G130" s="427"/>
      <c r="H130" s="427"/>
      <c r="I130" s="427"/>
      <c r="J130" s="427"/>
      <c r="K130" s="427"/>
      <c r="L130" s="427"/>
      <c r="M130" s="427"/>
      <c r="N130" s="427"/>
      <c r="O130" s="427"/>
      <c r="P130" s="427"/>
      <c r="Q130" s="427"/>
      <c r="R130" s="427"/>
      <c r="S130" s="427"/>
      <c r="T130" s="427"/>
      <c r="U130" s="427"/>
      <c r="V130" s="427"/>
      <c r="W130" s="427"/>
      <c r="X130" s="427"/>
      <c r="Y130" s="428"/>
      <c r="Z130" s="84"/>
    </row>
    <row r="131" spans="1:26" ht="22.5" customHeight="1" x14ac:dyDescent="0.4">
      <c r="A131" s="84"/>
      <c r="B131" s="339"/>
      <c r="C131" s="392" t="s">
        <v>235</v>
      </c>
      <c r="D131" s="392"/>
      <c r="E131" s="392"/>
      <c r="F131" s="392"/>
      <c r="G131" s="387"/>
      <c r="H131" s="387"/>
      <c r="I131" s="387"/>
      <c r="J131" s="387"/>
      <c r="K131" s="387"/>
      <c r="L131" s="387"/>
      <c r="M131" s="387"/>
      <c r="N131" s="387"/>
      <c r="O131" s="387"/>
      <c r="P131" s="387"/>
      <c r="Q131" s="387"/>
      <c r="R131" s="387"/>
      <c r="S131" s="387"/>
      <c r="T131" s="387"/>
      <c r="U131" s="387"/>
      <c r="V131" s="387"/>
      <c r="W131" s="387"/>
      <c r="X131" s="387"/>
      <c r="Y131" s="388"/>
      <c r="Z131" s="84"/>
    </row>
    <row r="132" spans="1:26" ht="22.5" customHeight="1" x14ac:dyDescent="0.4">
      <c r="A132" s="84"/>
      <c r="B132" s="339"/>
      <c r="C132" s="426" t="s">
        <v>502</v>
      </c>
      <c r="D132" s="426"/>
      <c r="E132" s="426"/>
      <c r="F132" s="426"/>
      <c r="G132" s="389"/>
      <c r="H132" s="389"/>
      <c r="I132" s="389"/>
      <c r="J132" s="389"/>
      <c r="K132" s="389"/>
      <c r="L132" s="389"/>
      <c r="M132" s="389"/>
      <c r="N132" s="389"/>
      <c r="O132" s="389"/>
      <c r="P132" s="389"/>
      <c r="Q132" s="389"/>
      <c r="R132" s="389"/>
      <c r="S132" s="389"/>
      <c r="T132" s="389"/>
      <c r="U132" s="389"/>
      <c r="V132" s="389"/>
      <c r="W132" s="389"/>
      <c r="X132" s="389"/>
      <c r="Y132" s="390"/>
      <c r="Z132" s="84"/>
    </row>
    <row r="133" spans="1:26" ht="22.5" customHeight="1" x14ac:dyDescent="0.4">
      <c r="A133" s="84"/>
      <c r="B133" s="339"/>
      <c r="C133" s="426" t="s">
        <v>240</v>
      </c>
      <c r="D133" s="426"/>
      <c r="E133" s="426"/>
      <c r="F133" s="426"/>
      <c r="G133" s="389"/>
      <c r="H133" s="389"/>
      <c r="I133" s="389"/>
      <c r="J133" s="389"/>
      <c r="K133" s="389"/>
      <c r="L133" s="389"/>
      <c r="M133" s="389"/>
      <c r="N133" s="389"/>
      <c r="O133" s="389"/>
      <c r="P133" s="389"/>
      <c r="Q133" s="389"/>
      <c r="R133" s="389"/>
      <c r="S133" s="389"/>
      <c r="T133" s="389"/>
      <c r="U133" s="389"/>
      <c r="V133" s="389"/>
      <c r="W133" s="389"/>
      <c r="X133" s="389"/>
      <c r="Y133" s="390"/>
      <c r="Z133" s="84"/>
    </row>
    <row r="134" spans="1:26" ht="22.5" customHeight="1" x14ac:dyDescent="0.4">
      <c r="A134" s="84"/>
      <c r="B134" s="339"/>
      <c r="C134" s="426" t="s">
        <v>241</v>
      </c>
      <c r="D134" s="426"/>
      <c r="E134" s="426"/>
      <c r="F134" s="426"/>
      <c r="G134" s="389"/>
      <c r="H134" s="389"/>
      <c r="I134" s="389"/>
      <c r="J134" s="389"/>
      <c r="K134" s="389"/>
      <c r="L134" s="389"/>
      <c r="M134" s="389"/>
      <c r="N134" s="389"/>
      <c r="O134" s="389"/>
      <c r="P134" s="389"/>
      <c r="Q134" s="389"/>
      <c r="R134" s="389"/>
      <c r="S134" s="389"/>
      <c r="T134" s="389"/>
      <c r="U134" s="389"/>
      <c r="V134" s="389"/>
      <c r="W134" s="389"/>
      <c r="X134" s="389"/>
      <c r="Y134" s="390"/>
      <c r="Z134" s="84"/>
    </row>
    <row r="135" spans="1:26" ht="22.5" customHeight="1" thickBot="1" x14ac:dyDescent="0.45">
      <c r="A135" s="84"/>
      <c r="B135" s="340"/>
      <c r="C135" s="433" t="s">
        <v>236</v>
      </c>
      <c r="D135" s="433"/>
      <c r="E135" s="433"/>
      <c r="F135" s="433"/>
      <c r="G135" s="434"/>
      <c r="H135" s="434"/>
      <c r="I135" s="434"/>
      <c r="J135" s="434"/>
      <c r="K135" s="434"/>
      <c r="L135" s="434"/>
      <c r="M135" s="434"/>
      <c r="N135" s="434"/>
      <c r="O135" s="434"/>
      <c r="P135" s="434"/>
      <c r="Q135" s="434"/>
      <c r="R135" s="434"/>
      <c r="S135" s="434"/>
      <c r="T135" s="434"/>
      <c r="U135" s="434"/>
      <c r="V135" s="434"/>
      <c r="W135" s="434"/>
      <c r="X135" s="434"/>
      <c r="Y135" s="435"/>
      <c r="Z135" s="84"/>
    </row>
    <row r="136" spans="1:26" ht="22.5" customHeight="1" x14ac:dyDescent="0.4">
      <c r="A136" s="152"/>
      <c r="B136" s="133"/>
      <c r="C136" s="133"/>
      <c r="D136" s="133"/>
      <c r="E136" s="133"/>
      <c r="F136" s="133"/>
      <c r="G136" s="134"/>
      <c r="H136" s="134"/>
      <c r="I136" s="134"/>
      <c r="J136" s="134"/>
      <c r="K136" s="134"/>
      <c r="L136" s="134"/>
      <c r="M136" s="134"/>
      <c r="N136" s="134"/>
      <c r="O136" s="134"/>
      <c r="P136" s="134"/>
      <c r="Q136" s="134"/>
      <c r="R136" s="134"/>
      <c r="S136" s="134"/>
      <c r="T136" s="134"/>
      <c r="U136" s="134"/>
      <c r="V136" s="134"/>
      <c r="W136" s="134"/>
      <c r="X136" s="134"/>
      <c r="Y136" s="134"/>
      <c r="Z136" s="152"/>
    </row>
    <row r="137" spans="1:26" ht="22.5" customHeight="1" x14ac:dyDescent="0.4">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2.5" customHeight="1" x14ac:dyDescent="0.4">
      <c r="A138" s="152"/>
      <c r="B138" s="133"/>
      <c r="C138" s="133"/>
      <c r="D138" s="133"/>
      <c r="E138" s="133"/>
      <c r="F138" s="133"/>
      <c r="G138" s="134"/>
      <c r="H138" s="134"/>
      <c r="I138" s="134"/>
      <c r="J138" s="134"/>
      <c r="K138" s="134"/>
      <c r="L138" s="134"/>
      <c r="M138" s="134"/>
      <c r="N138" s="134"/>
      <c r="O138" s="134"/>
      <c r="P138" s="134"/>
      <c r="Q138" s="134"/>
      <c r="R138" s="134"/>
      <c r="S138" s="134"/>
      <c r="T138" s="134"/>
      <c r="U138" s="134"/>
      <c r="V138" s="134"/>
      <c r="W138" s="134"/>
      <c r="X138" s="134"/>
      <c r="Y138" s="134"/>
      <c r="Z138" s="152"/>
    </row>
    <row r="139" spans="1:26" ht="22.5" customHeight="1" thickBot="1" x14ac:dyDescent="0.45">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2.5" customHeight="1" x14ac:dyDescent="0.4">
      <c r="A140" s="84"/>
      <c r="B140" s="471">
        <f ca="1">OFFSET(B140,-10,0)+1</f>
        <v>24</v>
      </c>
      <c r="C140" s="384" t="s">
        <v>234</v>
      </c>
      <c r="D140" s="384"/>
      <c r="E140" s="384"/>
      <c r="F140" s="384"/>
      <c r="G140" s="385"/>
      <c r="H140" s="385"/>
      <c r="I140" s="385"/>
      <c r="J140" s="385"/>
      <c r="K140" s="385"/>
      <c r="L140" s="385"/>
      <c r="M140" s="385"/>
      <c r="N140" s="385"/>
      <c r="O140" s="385"/>
      <c r="P140" s="385"/>
      <c r="Q140" s="385"/>
      <c r="R140" s="385"/>
      <c r="S140" s="385"/>
      <c r="T140" s="385"/>
      <c r="U140" s="385"/>
      <c r="V140" s="385"/>
      <c r="W140" s="385"/>
      <c r="X140" s="385"/>
      <c r="Y140" s="386"/>
      <c r="Z140" s="84"/>
    </row>
    <row r="141" spans="1:26" ht="22.5" customHeight="1" x14ac:dyDescent="0.4">
      <c r="A141" s="84"/>
      <c r="B141" s="472"/>
      <c r="C141" s="392" t="s">
        <v>235</v>
      </c>
      <c r="D141" s="392"/>
      <c r="E141" s="392"/>
      <c r="F141" s="392"/>
      <c r="G141" s="387"/>
      <c r="H141" s="387"/>
      <c r="I141" s="387"/>
      <c r="J141" s="387"/>
      <c r="K141" s="387"/>
      <c r="L141" s="387"/>
      <c r="M141" s="387"/>
      <c r="N141" s="387"/>
      <c r="O141" s="387"/>
      <c r="P141" s="387"/>
      <c r="Q141" s="387"/>
      <c r="R141" s="387"/>
      <c r="S141" s="387"/>
      <c r="T141" s="387"/>
      <c r="U141" s="387"/>
      <c r="V141" s="387"/>
      <c r="W141" s="387"/>
      <c r="X141" s="387"/>
      <c r="Y141" s="388"/>
      <c r="Z141" s="84"/>
    </row>
    <row r="142" spans="1:26" ht="22.5" customHeight="1" x14ac:dyDescent="0.4">
      <c r="A142" s="84"/>
      <c r="B142" s="472"/>
      <c r="C142" s="426" t="s">
        <v>502</v>
      </c>
      <c r="D142" s="426"/>
      <c r="E142" s="426"/>
      <c r="F142" s="426"/>
      <c r="G142" s="389"/>
      <c r="H142" s="389"/>
      <c r="I142" s="389"/>
      <c r="J142" s="389"/>
      <c r="K142" s="389"/>
      <c r="L142" s="389"/>
      <c r="M142" s="389"/>
      <c r="N142" s="389"/>
      <c r="O142" s="389"/>
      <c r="P142" s="389"/>
      <c r="Q142" s="389"/>
      <c r="R142" s="389"/>
      <c r="S142" s="389"/>
      <c r="T142" s="389"/>
      <c r="U142" s="389"/>
      <c r="V142" s="389"/>
      <c r="W142" s="389"/>
      <c r="X142" s="389"/>
      <c r="Y142" s="390"/>
      <c r="Z142" s="84"/>
    </row>
    <row r="143" spans="1:26" ht="22.5" customHeight="1" x14ac:dyDescent="0.4">
      <c r="A143" s="84"/>
      <c r="B143" s="472"/>
      <c r="C143" s="426" t="s">
        <v>240</v>
      </c>
      <c r="D143" s="426"/>
      <c r="E143" s="426"/>
      <c r="F143" s="426"/>
      <c r="G143" s="389"/>
      <c r="H143" s="389"/>
      <c r="I143" s="389"/>
      <c r="J143" s="389"/>
      <c r="K143" s="389"/>
      <c r="L143" s="389"/>
      <c r="M143" s="389"/>
      <c r="N143" s="389"/>
      <c r="O143" s="389"/>
      <c r="P143" s="389"/>
      <c r="Q143" s="389"/>
      <c r="R143" s="389"/>
      <c r="S143" s="389"/>
      <c r="T143" s="389"/>
      <c r="U143" s="389"/>
      <c r="V143" s="389"/>
      <c r="W143" s="389"/>
      <c r="X143" s="389"/>
      <c r="Y143" s="390"/>
      <c r="Z143" s="84"/>
    </row>
    <row r="144" spans="1:26" ht="22.5" customHeight="1" x14ac:dyDescent="0.4">
      <c r="A144" s="84"/>
      <c r="B144" s="472"/>
      <c r="C144" s="426" t="s">
        <v>241</v>
      </c>
      <c r="D144" s="426"/>
      <c r="E144" s="426"/>
      <c r="F144" s="426"/>
      <c r="G144" s="389"/>
      <c r="H144" s="389"/>
      <c r="I144" s="389"/>
      <c r="J144" s="389"/>
      <c r="K144" s="389"/>
      <c r="L144" s="389"/>
      <c r="M144" s="389"/>
      <c r="N144" s="389"/>
      <c r="O144" s="389"/>
      <c r="P144" s="389"/>
      <c r="Q144" s="389"/>
      <c r="R144" s="389"/>
      <c r="S144" s="389"/>
      <c r="T144" s="389"/>
      <c r="U144" s="389"/>
      <c r="V144" s="389"/>
      <c r="W144" s="389"/>
      <c r="X144" s="389"/>
      <c r="Y144" s="390"/>
      <c r="Z144" s="84"/>
    </row>
    <row r="145" spans="1:26" ht="22.5" customHeight="1" x14ac:dyDescent="0.4">
      <c r="A145" s="84"/>
      <c r="B145" s="472"/>
      <c r="C145" s="394" t="s">
        <v>236</v>
      </c>
      <c r="D145" s="394"/>
      <c r="E145" s="394"/>
      <c r="F145" s="394"/>
      <c r="G145" s="429"/>
      <c r="H145" s="429"/>
      <c r="I145" s="429"/>
      <c r="J145" s="429"/>
      <c r="K145" s="429"/>
      <c r="L145" s="429"/>
      <c r="M145" s="429"/>
      <c r="N145" s="429"/>
      <c r="O145" s="429"/>
      <c r="P145" s="429"/>
      <c r="Q145" s="429"/>
      <c r="R145" s="429"/>
      <c r="S145" s="429"/>
      <c r="T145" s="429"/>
      <c r="U145" s="429"/>
      <c r="V145" s="429"/>
      <c r="W145" s="429"/>
      <c r="X145" s="429"/>
      <c r="Y145" s="430"/>
      <c r="Z145" s="84"/>
    </row>
    <row r="146" spans="1:26" ht="22.5" customHeight="1" x14ac:dyDescent="0.4">
      <c r="A146" s="84"/>
      <c r="B146" s="337">
        <f t="shared" ref="B146:B164" ca="1" si="7">OFFSET(B146,-6,0)+1</f>
        <v>25</v>
      </c>
      <c r="C146" s="338" t="s">
        <v>234</v>
      </c>
      <c r="D146" s="338"/>
      <c r="E146" s="338"/>
      <c r="F146" s="338"/>
      <c r="G146" s="427"/>
      <c r="H146" s="427"/>
      <c r="I146" s="427"/>
      <c r="J146" s="427"/>
      <c r="K146" s="427"/>
      <c r="L146" s="427"/>
      <c r="M146" s="427"/>
      <c r="N146" s="427"/>
      <c r="O146" s="427"/>
      <c r="P146" s="427"/>
      <c r="Q146" s="427"/>
      <c r="R146" s="427"/>
      <c r="S146" s="427"/>
      <c r="T146" s="427"/>
      <c r="U146" s="427"/>
      <c r="V146" s="427"/>
      <c r="W146" s="427"/>
      <c r="X146" s="427"/>
      <c r="Y146" s="428"/>
      <c r="Z146" s="84"/>
    </row>
    <row r="147" spans="1:26" ht="22.5" customHeight="1" x14ac:dyDescent="0.4">
      <c r="A147" s="84"/>
      <c r="B147" s="339"/>
      <c r="C147" s="392" t="s">
        <v>235</v>
      </c>
      <c r="D147" s="392"/>
      <c r="E147" s="392"/>
      <c r="F147" s="392"/>
      <c r="G147" s="387"/>
      <c r="H147" s="387"/>
      <c r="I147" s="387"/>
      <c r="J147" s="387"/>
      <c r="K147" s="387"/>
      <c r="L147" s="387"/>
      <c r="M147" s="387"/>
      <c r="N147" s="387"/>
      <c r="O147" s="387"/>
      <c r="P147" s="387"/>
      <c r="Q147" s="387"/>
      <c r="R147" s="387"/>
      <c r="S147" s="387"/>
      <c r="T147" s="387"/>
      <c r="U147" s="387"/>
      <c r="V147" s="387"/>
      <c r="W147" s="387"/>
      <c r="X147" s="387"/>
      <c r="Y147" s="388"/>
      <c r="Z147" s="84"/>
    </row>
    <row r="148" spans="1:26" ht="22.5" customHeight="1" x14ac:dyDescent="0.4">
      <c r="A148" s="84"/>
      <c r="B148" s="339"/>
      <c r="C148" s="426" t="s">
        <v>502</v>
      </c>
      <c r="D148" s="426"/>
      <c r="E148" s="426"/>
      <c r="F148" s="426"/>
      <c r="G148" s="389"/>
      <c r="H148" s="389"/>
      <c r="I148" s="389"/>
      <c r="J148" s="389"/>
      <c r="K148" s="389"/>
      <c r="L148" s="389"/>
      <c r="M148" s="389"/>
      <c r="N148" s="389"/>
      <c r="O148" s="389"/>
      <c r="P148" s="389"/>
      <c r="Q148" s="389"/>
      <c r="R148" s="389"/>
      <c r="S148" s="389"/>
      <c r="T148" s="389"/>
      <c r="U148" s="389"/>
      <c r="V148" s="389"/>
      <c r="W148" s="389"/>
      <c r="X148" s="389"/>
      <c r="Y148" s="390"/>
      <c r="Z148" s="84"/>
    </row>
    <row r="149" spans="1:26" ht="22.5" customHeight="1" x14ac:dyDescent="0.4">
      <c r="A149" s="84"/>
      <c r="B149" s="339"/>
      <c r="C149" s="426" t="s">
        <v>240</v>
      </c>
      <c r="D149" s="426"/>
      <c r="E149" s="426"/>
      <c r="F149" s="426"/>
      <c r="G149" s="389"/>
      <c r="H149" s="389"/>
      <c r="I149" s="389"/>
      <c r="J149" s="389"/>
      <c r="K149" s="389"/>
      <c r="L149" s="389"/>
      <c r="M149" s="389"/>
      <c r="N149" s="389"/>
      <c r="O149" s="389"/>
      <c r="P149" s="389"/>
      <c r="Q149" s="389"/>
      <c r="R149" s="389"/>
      <c r="S149" s="389"/>
      <c r="T149" s="389"/>
      <c r="U149" s="389"/>
      <c r="V149" s="389"/>
      <c r="W149" s="389"/>
      <c r="X149" s="389"/>
      <c r="Y149" s="390"/>
      <c r="Z149" s="84"/>
    </row>
    <row r="150" spans="1:26" ht="22.5" customHeight="1" x14ac:dyDescent="0.4">
      <c r="A150" s="84"/>
      <c r="B150" s="339"/>
      <c r="C150" s="426" t="s">
        <v>241</v>
      </c>
      <c r="D150" s="426"/>
      <c r="E150" s="426"/>
      <c r="F150" s="426"/>
      <c r="G150" s="389"/>
      <c r="H150" s="389"/>
      <c r="I150" s="389"/>
      <c r="J150" s="389"/>
      <c r="K150" s="389"/>
      <c r="L150" s="389"/>
      <c r="M150" s="389"/>
      <c r="N150" s="389"/>
      <c r="O150" s="389"/>
      <c r="P150" s="389"/>
      <c r="Q150" s="389"/>
      <c r="R150" s="389"/>
      <c r="S150" s="389"/>
      <c r="T150" s="389"/>
      <c r="U150" s="389"/>
      <c r="V150" s="389"/>
      <c r="W150" s="389"/>
      <c r="X150" s="389"/>
      <c r="Y150" s="390"/>
      <c r="Z150" s="84"/>
    </row>
    <row r="151" spans="1:26" ht="22.5" customHeight="1" x14ac:dyDescent="0.4">
      <c r="A151" s="84"/>
      <c r="B151" s="339"/>
      <c r="C151" s="394" t="s">
        <v>236</v>
      </c>
      <c r="D151" s="394"/>
      <c r="E151" s="394"/>
      <c r="F151" s="394"/>
      <c r="G151" s="429"/>
      <c r="H151" s="429"/>
      <c r="I151" s="429"/>
      <c r="J151" s="429"/>
      <c r="K151" s="429"/>
      <c r="L151" s="429"/>
      <c r="M151" s="429"/>
      <c r="N151" s="429"/>
      <c r="O151" s="429"/>
      <c r="P151" s="429"/>
      <c r="Q151" s="429"/>
      <c r="R151" s="429"/>
      <c r="S151" s="429"/>
      <c r="T151" s="429"/>
      <c r="U151" s="429"/>
      <c r="V151" s="429"/>
      <c r="W151" s="429"/>
      <c r="X151" s="429"/>
      <c r="Y151" s="430"/>
      <c r="Z151" s="84"/>
    </row>
    <row r="152" spans="1:26" ht="22.5" customHeight="1" x14ac:dyDescent="0.4">
      <c r="A152" s="84"/>
      <c r="B152" s="337">
        <f t="shared" ca="1" si="7"/>
        <v>26</v>
      </c>
      <c r="C152" s="338" t="s">
        <v>234</v>
      </c>
      <c r="D152" s="338"/>
      <c r="E152" s="338"/>
      <c r="F152" s="338"/>
      <c r="G152" s="427"/>
      <c r="H152" s="427"/>
      <c r="I152" s="427"/>
      <c r="J152" s="427"/>
      <c r="K152" s="427"/>
      <c r="L152" s="427"/>
      <c r="M152" s="427"/>
      <c r="N152" s="427"/>
      <c r="O152" s="427"/>
      <c r="P152" s="427"/>
      <c r="Q152" s="427"/>
      <c r="R152" s="427"/>
      <c r="S152" s="427"/>
      <c r="T152" s="427"/>
      <c r="U152" s="427"/>
      <c r="V152" s="427"/>
      <c r="W152" s="427"/>
      <c r="X152" s="427"/>
      <c r="Y152" s="428"/>
      <c r="Z152" s="84"/>
    </row>
    <row r="153" spans="1:26" ht="22.5" customHeight="1" x14ac:dyDescent="0.4">
      <c r="A153" s="84"/>
      <c r="B153" s="339"/>
      <c r="C153" s="392" t="s">
        <v>235</v>
      </c>
      <c r="D153" s="392"/>
      <c r="E153" s="392"/>
      <c r="F153" s="392"/>
      <c r="G153" s="387"/>
      <c r="H153" s="387"/>
      <c r="I153" s="387"/>
      <c r="J153" s="387"/>
      <c r="K153" s="387"/>
      <c r="L153" s="387"/>
      <c r="M153" s="387"/>
      <c r="N153" s="387"/>
      <c r="O153" s="387"/>
      <c r="P153" s="387"/>
      <c r="Q153" s="387"/>
      <c r="R153" s="387"/>
      <c r="S153" s="387"/>
      <c r="T153" s="387"/>
      <c r="U153" s="387"/>
      <c r="V153" s="387"/>
      <c r="W153" s="387"/>
      <c r="X153" s="387"/>
      <c r="Y153" s="388"/>
      <c r="Z153" s="84"/>
    </row>
    <row r="154" spans="1:26" ht="22.5" customHeight="1" x14ac:dyDescent="0.4">
      <c r="A154" s="84"/>
      <c r="B154" s="339"/>
      <c r="C154" s="426" t="s">
        <v>502</v>
      </c>
      <c r="D154" s="426"/>
      <c r="E154" s="426"/>
      <c r="F154" s="426"/>
      <c r="G154" s="389"/>
      <c r="H154" s="389"/>
      <c r="I154" s="389"/>
      <c r="J154" s="389"/>
      <c r="K154" s="389"/>
      <c r="L154" s="389"/>
      <c r="M154" s="389"/>
      <c r="N154" s="389"/>
      <c r="O154" s="389"/>
      <c r="P154" s="389"/>
      <c r="Q154" s="389"/>
      <c r="R154" s="389"/>
      <c r="S154" s="389"/>
      <c r="T154" s="389"/>
      <c r="U154" s="389"/>
      <c r="V154" s="389"/>
      <c r="W154" s="389"/>
      <c r="X154" s="389"/>
      <c r="Y154" s="390"/>
      <c r="Z154" s="84"/>
    </row>
    <row r="155" spans="1:26" ht="22.5" customHeight="1" x14ac:dyDescent="0.4">
      <c r="A155" s="84"/>
      <c r="B155" s="339"/>
      <c r="C155" s="426" t="s">
        <v>240</v>
      </c>
      <c r="D155" s="426"/>
      <c r="E155" s="426"/>
      <c r="F155" s="426"/>
      <c r="G155" s="389"/>
      <c r="H155" s="389"/>
      <c r="I155" s="389"/>
      <c r="J155" s="389"/>
      <c r="K155" s="389"/>
      <c r="L155" s="389"/>
      <c r="M155" s="389"/>
      <c r="N155" s="389"/>
      <c r="O155" s="389"/>
      <c r="P155" s="389"/>
      <c r="Q155" s="389"/>
      <c r="R155" s="389"/>
      <c r="S155" s="389"/>
      <c r="T155" s="389"/>
      <c r="U155" s="389"/>
      <c r="V155" s="389"/>
      <c r="W155" s="389"/>
      <c r="X155" s="389"/>
      <c r="Y155" s="390"/>
      <c r="Z155" s="84"/>
    </row>
    <row r="156" spans="1:26" ht="22.5" customHeight="1" x14ac:dyDescent="0.4">
      <c r="A156" s="84"/>
      <c r="B156" s="339"/>
      <c r="C156" s="426" t="s">
        <v>241</v>
      </c>
      <c r="D156" s="426"/>
      <c r="E156" s="426"/>
      <c r="F156" s="426"/>
      <c r="G156" s="389"/>
      <c r="H156" s="389"/>
      <c r="I156" s="389"/>
      <c r="J156" s="389"/>
      <c r="K156" s="389"/>
      <c r="L156" s="389"/>
      <c r="M156" s="389"/>
      <c r="N156" s="389"/>
      <c r="O156" s="389"/>
      <c r="P156" s="389"/>
      <c r="Q156" s="389"/>
      <c r="R156" s="389"/>
      <c r="S156" s="389"/>
      <c r="T156" s="389"/>
      <c r="U156" s="389"/>
      <c r="V156" s="389"/>
      <c r="W156" s="389"/>
      <c r="X156" s="389"/>
      <c r="Y156" s="390"/>
      <c r="Z156" s="84"/>
    </row>
    <row r="157" spans="1:26" ht="22.5" customHeight="1" x14ac:dyDescent="0.4">
      <c r="A157" s="84"/>
      <c r="B157" s="339"/>
      <c r="C157" s="394" t="s">
        <v>236</v>
      </c>
      <c r="D157" s="394"/>
      <c r="E157" s="394"/>
      <c r="F157" s="394"/>
      <c r="G157" s="429"/>
      <c r="H157" s="429"/>
      <c r="I157" s="429"/>
      <c r="J157" s="429"/>
      <c r="K157" s="429"/>
      <c r="L157" s="429"/>
      <c r="M157" s="429"/>
      <c r="N157" s="429"/>
      <c r="O157" s="429"/>
      <c r="P157" s="429"/>
      <c r="Q157" s="429"/>
      <c r="R157" s="429"/>
      <c r="S157" s="429"/>
      <c r="T157" s="429"/>
      <c r="U157" s="429"/>
      <c r="V157" s="429"/>
      <c r="W157" s="429"/>
      <c r="X157" s="429"/>
      <c r="Y157" s="430"/>
      <c r="Z157" s="84"/>
    </row>
    <row r="158" spans="1:26" ht="22.5" customHeight="1" x14ac:dyDescent="0.4">
      <c r="A158" s="84"/>
      <c r="B158" s="337">
        <f t="shared" ca="1" si="7"/>
        <v>27</v>
      </c>
      <c r="C158" s="338" t="s">
        <v>234</v>
      </c>
      <c r="D158" s="338"/>
      <c r="E158" s="338"/>
      <c r="F158" s="338"/>
      <c r="G158" s="427"/>
      <c r="H158" s="427"/>
      <c r="I158" s="427"/>
      <c r="J158" s="427"/>
      <c r="K158" s="427"/>
      <c r="L158" s="427"/>
      <c r="M158" s="427"/>
      <c r="N158" s="427"/>
      <c r="O158" s="427"/>
      <c r="P158" s="427"/>
      <c r="Q158" s="427"/>
      <c r="R158" s="427"/>
      <c r="S158" s="427"/>
      <c r="T158" s="427"/>
      <c r="U158" s="427"/>
      <c r="V158" s="427"/>
      <c r="W158" s="427"/>
      <c r="X158" s="427"/>
      <c r="Y158" s="428"/>
      <c r="Z158" s="84"/>
    </row>
    <row r="159" spans="1:26" ht="22.5" customHeight="1" x14ac:dyDescent="0.4">
      <c r="A159" s="84"/>
      <c r="B159" s="339"/>
      <c r="C159" s="392" t="s">
        <v>235</v>
      </c>
      <c r="D159" s="392"/>
      <c r="E159" s="392"/>
      <c r="F159" s="392"/>
      <c r="G159" s="387"/>
      <c r="H159" s="387"/>
      <c r="I159" s="387"/>
      <c r="J159" s="387"/>
      <c r="K159" s="387"/>
      <c r="L159" s="387"/>
      <c r="M159" s="387"/>
      <c r="N159" s="387"/>
      <c r="O159" s="387"/>
      <c r="P159" s="387"/>
      <c r="Q159" s="387"/>
      <c r="R159" s="387"/>
      <c r="S159" s="387"/>
      <c r="T159" s="387"/>
      <c r="U159" s="387"/>
      <c r="V159" s="387"/>
      <c r="W159" s="387"/>
      <c r="X159" s="387"/>
      <c r="Y159" s="388"/>
      <c r="Z159" s="84"/>
    </row>
    <row r="160" spans="1:26" ht="22.5" customHeight="1" x14ac:dyDescent="0.4">
      <c r="A160" s="84"/>
      <c r="B160" s="339"/>
      <c r="C160" s="426" t="s">
        <v>502</v>
      </c>
      <c r="D160" s="426"/>
      <c r="E160" s="426"/>
      <c r="F160" s="426"/>
      <c r="G160" s="389"/>
      <c r="H160" s="389"/>
      <c r="I160" s="389"/>
      <c r="J160" s="389"/>
      <c r="K160" s="389"/>
      <c r="L160" s="389"/>
      <c r="M160" s="389"/>
      <c r="N160" s="389"/>
      <c r="O160" s="389"/>
      <c r="P160" s="389"/>
      <c r="Q160" s="389"/>
      <c r="R160" s="389"/>
      <c r="S160" s="389"/>
      <c r="T160" s="389"/>
      <c r="U160" s="389"/>
      <c r="V160" s="389"/>
      <c r="W160" s="389"/>
      <c r="X160" s="389"/>
      <c r="Y160" s="390"/>
      <c r="Z160" s="84"/>
    </row>
    <row r="161" spans="1:26" ht="22.5" customHeight="1" x14ac:dyDescent="0.4">
      <c r="A161" s="84"/>
      <c r="B161" s="339"/>
      <c r="C161" s="426" t="s">
        <v>240</v>
      </c>
      <c r="D161" s="426"/>
      <c r="E161" s="426"/>
      <c r="F161" s="426"/>
      <c r="G161" s="389"/>
      <c r="H161" s="389"/>
      <c r="I161" s="389"/>
      <c r="J161" s="389"/>
      <c r="K161" s="389"/>
      <c r="L161" s="389"/>
      <c r="M161" s="389"/>
      <c r="N161" s="389"/>
      <c r="O161" s="389"/>
      <c r="P161" s="389"/>
      <c r="Q161" s="389"/>
      <c r="R161" s="389"/>
      <c r="S161" s="389"/>
      <c r="T161" s="389"/>
      <c r="U161" s="389"/>
      <c r="V161" s="389"/>
      <c r="W161" s="389"/>
      <c r="X161" s="389"/>
      <c r="Y161" s="390"/>
      <c r="Z161" s="84"/>
    </row>
    <row r="162" spans="1:26" ht="22.5" customHeight="1" x14ac:dyDescent="0.4">
      <c r="A162" s="84"/>
      <c r="B162" s="339"/>
      <c r="C162" s="426" t="s">
        <v>241</v>
      </c>
      <c r="D162" s="426"/>
      <c r="E162" s="426"/>
      <c r="F162" s="426"/>
      <c r="G162" s="389"/>
      <c r="H162" s="389"/>
      <c r="I162" s="389"/>
      <c r="J162" s="389"/>
      <c r="K162" s="389"/>
      <c r="L162" s="389"/>
      <c r="M162" s="389"/>
      <c r="N162" s="389"/>
      <c r="O162" s="389"/>
      <c r="P162" s="389"/>
      <c r="Q162" s="389"/>
      <c r="R162" s="389"/>
      <c r="S162" s="389"/>
      <c r="T162" s="389"/>
      <c r="U162" s="389"/>
      <c r="V162" s="389"/>
      <c r="W162" s="389"/>
      <c r="X162" s="389"/>
      <c r="Y162" s="390"/>
      <c r="Z162" s="84"/>
    </row>
    <row r="163" spans="1:26" ht="22.5" customHeight="1" x14ac:dyDescent="0.4">
      <c r="A163" s="84"/>
      <c r="B163" s="339"/>
      <c r="C163" s="394" t="s">
        <v>236</v>
      </c>
      <c r="D163" s="394"/>
      <c r="E163" s="394"/>
      <c r="F163" s="394"/>
      <c r="G163" s="429"/>
      <c r="H163" s="429"/>
      <c r="I163" s="429"/>
      <c r="J163" s="429"/>
      <c r="K163" s="429"/>
      <c r="L163" s="429"/>
      <c r="M163" s="429"/>
      <c r="N163" s="429"/>
      <c r="O163" s="429"/>
      <c r="P163" s="429"/>
      <c r="Q163" s="429"/>
      <c r="R163" s="429"/>
      <c r="S163" s="429"/>
      <c r="T163" s="429"/>
      <c r="U163" s="429"/>
      <c r="V163" s="429"/>
      <c r="W163" s="429"/>
      <c r="X163" s="429"/>
      <c r="Y163" s="430"/>
      <c r="Z163" s="84"/>
    </row>
    <row r="164" spans="1:26" ht="22.5" customHeight="1" x14ac:dyDescent="0.4">
      <c r="A164" s="84"/>
      <c r="B164" s="337">
        <f t="shared" ca="1" si="7"/>
        <v>28</v>
      </c>
      <c r="C164" s="338" t="s">
        <v>234</v>
      </c>
      <c r="D164" s="338"/>
      <c r="E164" s="338"/>
      <c r="F164" s="338"/>
      <c r="G164" s="427"/>
      <c r="H164" s="427"/>
      <c r="I164" s="427"/>
      <c r="J164" s="427"/>
      <c r="K164" s="427"/>
      <c r="L164" s="427"/>
      <c r="M164" s="427"/>
      <c r="N164" s="427"/>
      <c r="O164" s="427"/>
      <c r="P164" s="427"/>
      <c r="Q164" s="427"/>
      <c r="R164" s="427"/>
      <c r="S164" s="427"/>
      <c r="T164" s="427"/>
      <c r="U164" s="427"/>
      <c r="V164" s="427"/>
      <c r="W164" s="427"/>
      <c r="X164" s="427"/>
      <c r="Y164" s="428"/>
      <c r="Z164" s="84"/>
    </row>
    <row r="165" spans="1:26" ht="22.5" customHeight="1" x14ac:dyDescent="0.4">
      <c r="A165" s="84"/>
      <c r="B165" s="339"/>
      <c r="C165" s="392" t="s">
        <v>235</v>
      </c>
      <c r="D165" s="392"/>
      <c r="E165" s="392"/>
      <c r="F165" s="392"/>
      <c r="G165" s="387"/>
      <c r="H165" s="387"/>
      <c r="I165" s="387"/>
      <c r="J165" s="387"/>
      <c r="K165" s="387"/>
      <c r="L165" s="387"/>
      <c r="M165" s="387"/>
      <c r="N165" s="387"/>
      <c r="O165" s="387"/>
      <c r="P165" s="387"/>
      <c r="Q165" s="387"/>
      <c r="R165" s="387"/>
      <c r="S165" s="387"/>
      <c r="T165" s="387"/>
      <c r="U165" s="387"/>
      <c r="V165" s="387"/>
      <c r="W165" s="387"/>
      <c r="X165" s="387"/>
      <c r="Y165" s="388"/>
      <c r="Z165" s="84"/>
    </row>
    <row r="166" spans="1:26" ht="22.5" customHeight="1" x14ac:dyDescent="0.4">
      <c r="A166" s="84"/>
      <c r="B166" s="339"/>
      <c r="C166" s="426" t="s">
        <v>502</v>
      </c>
      <c r="D166" s="426"/>
      <c r="E166" s="426"/>
      <c r="F166" s="426"/>
      <c r="G166" s="389"/>
      <c r="H166" s="389"/>
      <c r="I166" s="389"/>
      <c r="J166" s="389"/>
      <c r="K166" s="389"/>
      <c r="L166" s="389"/>
      <c r="M166" s="389"/>
      <c r="N166" s="389"/>
      <c r="O166" s="389"/>
      <c r="P166" s="389"/>
      <c r="Q166" s="389"/>
      <c r="R166" s="389"/>
      <c r="S166" s="389"/>
      <c r="T166" s="389"/>
      <c r="U166" s="389"/>
      <c r="V166" s="389"/>
      <c r="W166" s="389"/>
      <c r="X166" s="389"/>
      <c r="Y166" s="390"/>
      <c r="Z166" s="84"/>
    </row>
    <row r="167" spans="1:26" ht="22.5" customHeight="1" x14ac:dyDescent="0.4">
      <c r="A167" s="84"/>
      <c r="B167" s="339"/>
      <c r="C167" s="426" t="s">
        <v>240</v>
      </c>
      <c r="D167" s="426"/>
      <c r="E167" s="426"/>
      <c r="F167" s="426"/>
      <c r="G167" s="389"/>
      <c r="H167" s="389"/>
      <c r="I167" s="389"/>
      <c r="J167" s="389"/>
      <c r="K167" s="389"/>
      <c r="L167" s="389"/>
      <c r="M167" s="389"/>
      <c r="N167" s="389"/>
      <c r="O167" s="389"/>
      <c r="P167" s="389"/>
      <c r="Q167" s="389"/>
      <c r="R167" s="389"/>
      <c r="S167" s="389"/>
      <c r="T167" s="389"/>
      <c r="U167" s="389"/>
      <c r="V167" s="389"/>
      <c r="W167" s="389"/>
      <c r="X167" s="389"/>
      <c r="Y167" s="390"/>
      <c r="Z167" s="84"/>
    </row>
    <row r="168" spans="1:26" ht="22.5" customHeight="1" x14ac:dyDescent="0.4">
      <c r="A168" s="84"/>
      <c r="B168" s="339"/>
      <c r="C168" s="426" t="s">
        <v>241</v>
      </c>
      <c r="D168" s="426"/>
      <c r="E168" s="426"/>
      <c r="F168" s="426"/>
      <c r="G168" s="389"/>
      <c r="H168" s="389"/>
      <c r="I168" s="389"/>
      <c r="J168" s="389"/>
      <c r="K168" s="389"/>
      <c r="L168" s="389"/>
      <c r="M168" s="389"/>
      <c r="N168" s="389"/>
      <c r="O168" s="389"/>
      <c r="P168" s="389"/>
      <c r="Q168" s="389"/>
      <c r="R168" s="389"/>
      <c r="S168" s="389"/>
      <c r="T168" s="389"/>
      <c r="U168" s="389"/>
      <c r="V168" s="389"/>
      <c r="W168" s="389"/>
      <c r="X168" s="389"/>
      <c r="Y168" s="390"/>
      <c r="Z168" s="84"/>
    </row>
    <row r="169" spans="1:26" ht="22.5" customHeight="1" thickBot="1" x14ac:dyDescent="0.45">
      <c r="A169" s="84"/>
      <c r="B169" s="340"/>
      <c r="C169" s="433" t="s">
        <v>236</v>
      </c>
      <c r="D169" s="433"/>
      <c r="E169" s="433"/>
      <c r="F169" s="433"/>
      <c r="G169" s="434"/>
      <c r="H169" s="434"/>
      <c r="I169" s="434"/>
      <c r="J169" s="434"/>
      <c r="K169" s="434"/>
      <c r="L169" s="434"/>
      <c r="M169" s="434"/>
      <c r="N169" s="434"/>
      <c r="O169" s="434"/>
      <c r="P169" s="434"/>
      <c r="Q169" s="434"/>
      <c r="R169" s="434"/>
      <c r="S169" s="434"/>
      <c r="T169" s="434"/>
      <c r="U169" s="434"/>
      <c r="V169" s="434"/>
      <c r="W169" s="434"/>
      <c r="X169" s="434"/>
      <c r="Y169" s="435"/>
      <c r="Z169" s="84"/>
    </row>
    <row r="170" spans="1:26" ht="22.5" customHeight="1" x14ac:dyDescent="0.4">
      <c r="A170" s="152"/>
      <c r="B170" s="133"/>
      <c r="C170" s="133"/>
      <c r="D170" s="133"/>
      <c r="E170" s="133"/>
      <c r="F170" s="133"/>
      <c r="G170" s="134"/>
      <c r="H170" s="134"/>
      <c r="I170" s="134"/>
      <c r="J170" s="134"/>
      <c r="K170" s="134"/>
      <c r="L170" s="134"/>
      <c r="M170" s="134"/>
      <c r="N170" s="134"/>
      <c r="O170" s="134"/>
      <c r="P170" s="134"/>
      <c r="Q170" s="134"/>
      <c r="R170" s="134"/>
      <c r="S170" s="134"/>
      <c r="T170" s="134"/>
      <c r="U170" s="134"/>
      <c r="V170" s="134"/>
      <c r="W170" s="134"/>
      <c r="X170" s="134"/>
      <c r="Y170" s="134"/>
      <c r="Z170" s="152"/>
    </row>
    <row r="171" spans="1:26" ht="22.5" customHeight="1" x14ac:dyDescent="0.4">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2.5" customHeight="1" x14ac:dyDescent="0.4">
      <c r="A172" s="152"/>
      <c r="B172" s="133"/>
      <c r="C172" s="133"/>
      <c r="D172" s="133"/>
      <c r="E172" s="133"/>
      <c r="F172" s="133"/>
      <c r="G172" s="134"/>
      <c r="H172" s="134"/>
      <c r="I172" s="134"/>
      <c r="J172" s="134"/>
      <c r="K172" s="134"/>
      <c r="L172" s="134"/>
      <c r="M172" s="134"/>
      <c r="N172" s="134"/>
      <c r="O172" s="134"/>
      <c r="P172" s="134"/>
      <c r="Q172" s="134"/>
      <c r="R172" s="134"/>
      <c r="S172" s="134"/>
      <c r="T172" s="134"/>
      <c r="U172" s="134"/>
      <c r="V172" s="134"/>
      <c r="W172" s="134"/>
      <c r="X172" s="134"/>
      <c r="Y172" s="134"/>
      <c r="Z172" s="152"/>
    </row>
    <row r="173" spans="1:26" ht="22.5" customHeight="1" thickBot="1" x14ac:dyDescent="0.45">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2.5" customHeight="1" x14ac:dyDescent="0.4">
      <c r="A174" s="84"/>
      <c r="B174" s="471">
        <f ca="1">OFFSET(B174,-10,0)+1</f>
        <v>29</v>
      </c>
      <c r="C174" s="384" t="s">
        <v>234</v>
      </c>
      <c r="D174" s="384"/>
      <c r="E174" s="384"/>
      <c r="F174" s="384"/>
      <c r="G174" s="385"/>
      <c r="H174" s="385"/>
      <c r="I174" s="385"/>
      <c r="J174" s="385"/>
      <c r="K174" s="385"/>
      <c r="L174" s="385"/>
      <c r="M174" s="385"/>
      <c r="N174" s="385"/>
      <c r="O174" s="385"/>
      <c r="P174" s="385"/>
      <c r="Q174" s="385"/>
      <c r="R174" s="385"/>
      <c r="S174" s="385"/>
      <c r="T174" s="385"/>
      <c r="U174" s="385"/>
      <c r="V174" s="385"/>
      <c r="W174" s="385"/>
      <c r="X174" s="385"/>
      <c r="Y174" s="386"/>
      <c r="Z174" s="84"/>
    </row>
    <row r="175" spans="1:26" ht="22.5" customHeight="1" x14ac:dyDescent="0.4">
      <c r="A175" s="84"/>
      <c r="B175" s="472"/>
      <c r="C175" s="392" t="s">
        <v>235</v>
      </c>
      <c r="D175" s="392"/>
      <c r="E175" s="392"/>
      <c r="F175" s="392"/>
      <c r="G175" s="387"/>
      <c r="H175" s="387"/>
      <c r="I175" s="387"/>
      <c r="J175" s="387"/>
      <c r="K175" s="387"/>
      <c r="L175" s="387"/>
      <c r="M175" s="387"/>
      <c r="N175" s="387"/>
      <c r="O175" s="387"/>
      <c r="P175" s="387"/>
      <c r="Q175" s="387"/>
      <c r="R175" s="387"/>
      <c r="S175" s="387"/>
      <c r="T175" s="387"/>
      <c r="U175" s="387"/>
      <c r="V175" s="387"/>
      <c r="W175" s="387"/>
      <c r="X175" s="387"/>
      <c r="Y175" s="388"/>
      <c r="Z175" s="84"/>
    </row>
    <row r="176" spans="1:26" ht="22.5" customHeight="1" x14ac:dyDescent="0.4">
      <c r="A176" s="84"/>
      <c r="B176" s="472"/>
      <c r="C176" s="426" t="s">
        <v>502</v>
      </c>
      <c r="D176" s="426"/>
      <c r="E176" s="426"/>
      <c r="F176" s="426"/>
      <c r="G176" s="389"/>
      <c r="H176" s="389"/>
      <c r="I176" s="389"/>
      <c r="J176" s="389"/>
      <c r="K176" s="389"/>
      <c r="L176" s="389"/>
      <c r="M176" s="389"/>
      <c r="N176" s="389"/>
      <c r="O176" s="389"/>
      <c r="P176" s="389"/>
      <c r="Q176" s="389"/>
      <c r="R176" s="389"/>
      <c r="S176" s="389"/>
      <c r="T176" s="389"/>
      <c r="U176" s="389"/>
      <c r="V176" s="389"/>
      <c r="W176" s="389"/>
      <c r="X176" s="389"/>
      <c r="Y176" s="390"/>
      <c r="Z176" s="84"/>
    </row>
    <row r="177" spans="1:26" ht="22.5" customHeight="1" x14ac:dyDescent="0.4">
      <c r="A177" s="84"/>
      <c r="B177" s="472"/>
      <c r="C177" s="426" t="s">
        <v>240</v>
      </c>
      <c r="D177" s="426"/>
      <c r="E177" s="426"/>
      <c r="F177" s="426"/>
      <c r="G177" s="389"/>
      <c r="H177" s="389"/>
      <c r="I177" s="389"/>
      <c r="J177" s="389"/>
      <c r="K177" s="389"/>
      <c r="L177" s="389"/>
      <c r="M177" s="389"/>
      <c r="N177" s="389"/>
      <c r="O177" s="389"/>
      <c r="P177" s="389"/>
      <c r="Q177" s="389"/>
      <c r="R177" s="389"/>
      <c r="S177" s="389"/>
      <c r="T177" s="389"/>
      <c r="U177" s="389"/>
      <c r="V177" s="389"/>
      <c r="W177" s="389"/>
      <c r="X177" s="389"/>
      <c r="Y177" s="390"/>
      <c r="Z177" s="84"/>
    </row>
    <row r="178" spans="1:26" ht="22.5" customHeight="1" x14ac:dyDescent="0.4">
      <c r="A178" s="84"/>
      <c r="B178" s="472"/>
      <c r="C178" s="426" t="s">
        <v>241</v>
      </c>
      <c r="D178" s="426"/>
      <c r="E178" s="426"/>
      <c r="F178" s="426"/>
      <c r="G178" s="389"/>
      <c r="H178" s="389"/>
      <c r="I178" s="389"/>
      <c r="J178" s="389"/>
      <c r="K178" s="389"/>
      <c r="L178" s="389"/>
      <c r="M178" s="389"/>
      <c r="N178" s="389"/>
      <c r="O178" s="389"/>
      <c r="P178" s="389"/>
      <c r="Q178" s="389"/>
      <c r="R178" s="389"/>
      <c r="S178" s="389"/>
      <c r="T178" s="389"/>
      <c r="U178" s="389"/>
      <c r="V178" s="389"/>
      <c r="W178" s="389"/>
      <c r="X178" s="389"/>
      <c r="Y178" s="390"/>
      <c r="Z178" s="84"/>
    </row>
    <row r="179" spans="1:26" ht="22.5" customHeight="1" x14ac:dyDescent="0.4">
      <c r="A179" s="84"/>
      <c r="B179" s="472"/>
      <c r="C179" s="394" t="s">
        <v>236</v>
      </c>
      <c r="D179" s="394"/>
      <c r="E179" s="394"/>
      <c r="F179" s="394"/>
      <c r="G179" s="429"/>
      <c r="H179" s="429"/>
      <c r="I179" s="429"/>
      <c r="J179" s="429"/>
      <c r="K179" s="429"/>
      <c r="L179" s="429"/>
      <c r="M179" s="429"/>
      <c r="N179" s="429"/>
      <c r="O179" s="429"/>
      <c r="P179" s="429"/>
      <c r="Q179" s="429"/>
      <c r="R179" s="429"/>
      <c r="S179" s="429"/>
      <c r="T179" s="429"/>
      <c r="U179" s="429"/>
      <c r="V179" s="429"/>
      <c r="W179" s="429"/>
      <c r="X179" s="429"/>
      <c r="Y179" s="430"/>
      <c r="Z179" s="84"/>
    </row>
    <row r="180" spans="1:26" ht="22.5" customHeight="1" x14ac:dyDescent="0.4">
      <c r="A180" s="84"/>
      <c r="B180" s="337">
        <f t="shared" ref="B180:B198" ca="1" si="8">OFFSET(B180,-6,0)+1</f>
        <v>30</v>
      </c>
      <c r="C180" s="338" t="s">
        <v>234</v>
      </c>
      <c r="D180" s="338"/>
      <c r="E180" s="338"/>
      <c r="F180" s="338"/>
      <c r="G180" s="427"/>
      <c r="H180" s="427"/>
      <c r="I180" s="427"/>
      <c r="J180" s="427"/>
      <c r="K180" s="427"/>
      <c r="L180" s="427"/>
      <c r="M180" s="427"/>
      <c r="N180" s="427"/>
      <c r="O180" s="427"/>
      <c r="P180" s="427"/>
      <c r="Q180" s="427"/>
      <c r="R180" s="427"/>
      <c r="S180" s="427"/>
      <c r="T180" s="427"/>
      <c r="U180" s="427"/>
      <c r="V180" s="427"/>
      <c r="W180" s="427"/>
      <c r="X180" s="427"/>
      <c r="Y180" s="428"/>
      <c r="Z180" s="84"/>
    </row>
    <row r="181" spans="1:26" ht="22.5" customHeight="1" x14ac:dyDescent="0.4">
      <c r="A181" s="84"/>
      <c r="B181" s="339"/>
      <c r="C181" s="392" t="s">
        <v>235</v>
      </c>
      <c r="D181" s="392"/>
      <c r="E181" s="392"/>
      <c r="F181" s="392"/>
      <c r="G181" s="387"/>
      <c r="H181" s="387"/>
      <c r="I181" s="387"/>
      <c r="J181" s="387"/>
      <c r="K181" s="387"/>
      <c r="L181" s="387"/>
      <c r="M181" s="387"/>
      <c r="N181" s="387"/>
      <c r="O181" s="387"/>
      <c r="P181" s="387"/>
      <c r="Q181" s="387"/>
      <c r="R181" s="387"/>
      <c r="S181" s="387"/>
      <c r="T181" s="387"/>
      <c r="U181" s="387"/>
      <c r="V181" s="387"/>
      <c r="W181" s="387"/>
      <c r="X181" s="387"/>
      <c r="Y181" s="388"/>
      <c r="Z181" s="84"/>
    </row>
    <row r="182" spans="1:26" ht="22.5" customHeight="1" x14ac:dyDescent="0.4">
      <c r="A182" s="84"/>
      <c r="B182" s="339"/>
      <c r="C182" s="426" t="s">
        <v>502</v>
      </c>
      <c r="D182" s="426"/>
      <c r="E182" s="426"/>
      <c r="F182" s="426"/>
      <c r="G182" s="389"/>
      <c r="H182" s="389"/>
      <c r="I182" s="389"/>
      <c r="J182" s="389"/>
      <c r="K182" s="389"/>
      <c r="L182" s="389"/>
      <c r="M182" s="389"/>
      <c r="N182" s="389"/>
      <c r="O182" s="389"/>
      <c r="P182" s="389"/>
      <c r="Q182" s="389"/>
      <c r="R182" s="389"/>
      <c r="S182" s="389"/>
      <c r="T182" s="389"/>
      <c r="U182" s="389"/>
      <c r="V182" s="389"/>
      <c r="W182" s="389"/>
      <c r="X182" s="389"/>
      <c r="Y182" s="390"/>
      <c r="Z182" s="84"/>
    </row>
    <row r="183" spans="1:26" ht="22.5" customHeight="1" x14ac:dyDescent="0.4">
      <c r="A183" s="84"/>
      <c r="B183" s="339"/>
      <c r="C183" s="426" t="s">
        <v>240</v>
      </c>
      <c r="D183" s="426"/>
      <c r="E183" s="426"/>
      <c r="F183" s="426"/>
      <c r="G183" s="389"/>
      <c r="H183" s="389"/>
      <c r="I183" s="389"/>
      <c r="J183" s="389"/>
      <c r="K183" s="389"/>
      <c r="L183" s="389"/>
      <c r="M183" s="389"/>
      <c r="N183" s="389"/>
      <c r="O183" s="389"/>
      <c r="P183" s="389"/>
      <c r="Q183" s="389"/>
      <c r="R183" s="389"/>
      <c r="S183" s="389"/>
      <c r="T183" s="389"/>
      <c r="U183" s="389"/>
      <c r="V183" s="389"/>
      <c r="W183" s="389"/>
      <c r="X183" s="389"/>
      <c r="Y183" s="390"/>
      <c r="Z183" s="84"/>
    </row>
    <row r="184" spans="1:26" ht="22.5" customHeight="1" x14ac:dyDescent="0.4">
      <c r="A184" s="84"/>
      <c r="B184" s="339"/>
      <c r="C184" s="426" t="s">
        <v>241</v>
      </c>
      <c r="D184" s="426"/>
      <c r="E184" s="426"/>
      <c r="F184" s="426"/>
      <c r="G184" s="389"/>
      <c r="H184" s="389"/>
      <c r="I184" s="389"/>
      <c r="J184" s="389"/>
      <c r="K184" s="389"/>
      <c r="L184" s="389"/>
      <c r="M184" s="389"/>
      <c r="N184" s="389"/>
      <c r="O184" s="389"/>
      <c r="P184" s="389"/>
      <c r="Q184" s="389"/>
      <c r="R184" s="389"/>
      <c r="S184" s="389"/>
      <c r="T184" s="389"/>
      <c r="U184" s="389"/>
      <c r="V184" s="389"/>
      <c r="W184" s="389"/>
      <c r="X184" s="389"/>
      <c r="Y184" s="390"/>
      <c r="Z184" s="84"/>
    </row>
    <row r="185" spans="1:26" ht="22.5" customHeight="1" x14ac:dyDescent="0.4">
      <c r="A185" s="84"/>
      <c r="B185" s="339"/>
      <c r="C185" s="394" t="s">
        <v>236</v>
      </c>
      <c r="D185" s="394"/>
      <c r="E185" s="394"/>
      <c r="F185" s="394"/>
      <c r="G185" s="429"/>
      <c r="H185" s="429"/>
      <c r="I185" s="429"/>
      <c r="J185" s="429"/>
      <c r="K185" s="429"/>
      <c r="L185" s="429"/>
      <c r="M185" s="429"/>
      <c r="N185" s="429"/>
      <c r="O185" s="429"/>
      <c r="P185" s="429"/>
      <c r="Q185" s="429"/>
      <c r="R185" s="429"/>
      <c r="S185" s="429"/>
      <c r="T185" s="429"/>
      <c r="U185" s="429"/>
      <c r="V185" s="429"/>
      <c r="W185" s="429"/>
      <c r="X185" s="429"/>
      <c r="Y185" s="430"/>
      <c r="Z185" s="84"/>
    </row>
    <row r="186" spans="1:26" ht="22.5" customHeight="1" x14ac:dyDescent="0.4">
      <c r="A186" s="84"/>
      <c r="B186" s="337">
        <f t="shared" ca="1" si="8"/>
        <v>31</v>
      </c>
      <c r="C186" s="338" t="s">
        <v>234</v>
      </c>
      <c r="D186" s="338"/>
      <c r="E186" s="338"/>
      <c r="F186" s="338"/>
      <c r="G186" s="427"/>
      <c r="H186" s="427"/>
      <c r="I186" s="427"/>
      <c r="J186" s="427"/>
      <c r="K186" s="427"/>
      <c r="L186" s="427"/>
      <c r="M186" s="427"/>
      <c r="N186" s="427"/>
      <c r="O186" s="427"/>
      <c r="P186" s="427"/>
      <c r="Q186" s="427"/>
      <c r="R186" s="427"/>
      <c r="S186" s="427"/>
      <c r="T186" s="427"/>
      <c r="U186" s="427"/>
      <c r="V186" s="427"/>
      <c r="W186" s="427"/>
      <c r="X186" s="427"/>
      <c r="Y186" s="428"/>
      <c r="Z186" s="84"/>
    </row>
    <row r="187" spans="1:26" ht="22.5" customHeight="1" x14ac:dyDescent="0.4">
      <c r="A187" s="84"/>
      <c r="B187" s="339"/>
      <c r="C187" s="392" t="s">
        <v>235</v>
      </c>
      <c r="D187" s="392"/>
      <c r="E187" s="392"/>
      <c r="F187" s="392"/>
      <c r="G187" s="387"/>
      <c r="H187" s="387"/>
      <c r="I187" s="387"/>
      <c r="J187" s="387"/>
      <c r="K187" s="387"/>
      <c r="L187" s="387"/>
      <c r="M187" s="387"/>
      <c r="N187" s="387"/>
      <c r="O187" s="387"/>
      <c r="P187" s="387"/>
      <c r="Q187" s="387"/>
      <c r="R187" s="387"/>
      <c r="S187" s="387"/>
      <c r="T187" s="387"/>
      <c r="U187" s="387"/>
      <c r="V187" s="387"/>
      <c r="W187" s="387"/>
      <c r="X187" s="387"/>
      <c r="Y187" s="388"/>
      <c r="Z187" s="84"/>
    </row>
    <row r="188" spans="1:26" ht="22.5" customHeight="1" x14ac:dyDescent="0.4">
      <c r="A188" s="84"/>
      <c r="B188" s="339"/>
      <c r="C188" s="426" t="s">
        <v>502</v>
      </c>
      <c r="D188" s="426"/>
      <c r="E188" s="426"/>
      <c r="F188" s="426"/>
      <c r="G188" s="389"/>
      <c r="H188" s="389"/>
      <c r="I188" s="389"/>
      <c r="J188" s="389"/>
      <c r="K188" s="389"/>
      <c r="L188" s="389"/>
      <c r="M188" s="389"/>
      <c r="N188" s="389"/>
      <c r="O188" s="389"/>
      <c r="P188" s="389"/>
      <c r="Q188" s="389"/>
      <c r="R188" s="389"/>
      <c r="S188" s="389"/>
      <c r="T188" s="389"/>
      <c r="U188" s="389"/>
      <c r="V188" s="389"/>
      <c r="W188" s="389"/>
      <c r="X188" s="389"/>
      <c r="Y188" s="390"/>
      <c r="Z188" s="84"/>
    </row>
    <row r="189" spans="1:26" ht="22.5" customHeight="1" x14ac:dyDescent="0.4">
      <c r="A189" s="84"/>
      <c r="B189" s="339"/>
      <c r="C189" s="426" t="s">
        <v>240</v>
      </c>
      <c r="D189" s="426"/>
      <c r="E189" s="426"/>
      <c r="F189" s="426"/>
      <c r="G189" s="389"/>
      <c r="H189" s="389"/>
      <c r="I189" s="389"/>
      <c r="J189" s="389"/>
      <c r="K189" s="389"/>
      <c r="L189" s="389"/>
      <c r="M189" s="389"/>
      <c r="N189" s="389"/>
      <c r="O189" s="389"/>
      <c r="P189" s="389"/>
      <c r="Q189" s="389"/>
      <c r="R189" s="389"/>
      <c r="S189" s="389"/>
      <c r="T189" s="389"/>
      <c r="U189" s="389"/>
      <c r="V189" s="389"/>
      <c r="W189" s="389"/>
      <c r="X189" s="389"/>
      <c r="Y189" s="390"/>
      <c r="Z189" s="84"/>
    </row>
    <row r="190" spans="1:26" ht="22.5" customHeight="1" x14ac:dyDescent="0.4">
      <c r="A190" s="84"/>
      <c r="B190" s="339"/>
      <c r="C190" s="426" t="s">
        <v>241</v>
      </c>
      <c r="D190" s="426"/>
      <c r="E190" s="426"/>
      <c r="F190" s="426"/>
      <c r="G190" s="389"/>
      <c r="H190" s="389"/>
      <c r="I190" s="389"/>
      <c r="J190" s="389"/>
      <c r="K190" s="389"/>
      <c r="L190" s="389"/>
      <c r="M190" s="389"/>
      <c r="N190" s="389"/>
      <c r="O190" s="389"/>
      <c r="P190" s="389"/>
      <c r="Q190" s="389"/>
      <c r="R190" s="389"/>
      <c r="S190" s="389"/>
      <c r="T190" s="389"/>
      <c r="U190" s="389"/>
      <c r="V190" s="389"/>
      <c r="W190" s="389"/>
      <c r="X190" s="389"/>
      <c r="Y190" s="390"/>
      <c r="Z190" s="84"/>
    </row>
    <row r="191" spans="1:26" ht="22.5" customHeight="1" x14ac:dyDescent="0.4">
      <c r="A191" s="84"/>
      <c r="B191" s="339"/>
      <c r="C191" s="394" t="s">
        <v>236</v>
      </c>
      <c r="D191" s="394"/>
      <c r="E191" s="394"/>
      <c r="F191" s="394"/>
      <c r="G191" s="429"/>
      <c r="H191" s="429"/>
      <c r="I191" s="429"/>
      <c r="J191" s="429"/>
      <c r="K191" s="429"/>
      <c r="L191" s="429"/>
      <c r="M191" s="429"/>
      <c r="N191" s="429"/>
      <c r="O191" s="429"/>
      <c r="P191" s="429"/>
      <c r="Q191" s="429"/>
      <c r="R191" s="429"/>
      <c r="S191" s="429"/>
      <c r="T191" s="429"/>
      <c r="U191" s="429"/>
      <c r="V191" s="429"/>
      <c r="W191" s="429"/>
      <c r="X191" s="429"/>
      <c r="Y191" s="430"/>
      <c r="Z191" s="84"/>
    </row>
    <row r="192" spans="1:26" ht="22.5" customHeight="1" x14ac:dyDescent="0.4">
      <c r="A192" s="84"/>
      <c r="B192" s="337">
        <f t="shared" ca="1" si="8"/>
        <v>32</v>
      </c>
      <c r="C192" s="338" t="s">
        <v>234</v>
      </c>
      <c r="D192" s="338"/>
      <c r="E192" s="338"/>
      <c r="F192" s="338"/>
      <c r="G192" s="427"/>
      <c r="H192" s="427"/>
      <c r="I192" s="427"/>
      <c r="J192" s="427"/>
      <c r="K192" s="427"/>
      <c r="L192" s="427"/>
      <c r="M192" s="427"/>
      <c r="N192" s="427"/>
      <c r="O192" s="427"/>
      <c r="P192" s="427"/>
      <c r="Q192" s="427"/>
      <c r="R192" s="427"/>
      <c r="S192" s="427"/>
      <c r="T192" s="427"/>
      <c r="U192" s="427"/>
      <c r="V192" s="427"/>
      <c r="W192" s="427"/>
      <c r="X192" s="427"/>
      <c r="Y192" s="428"/>
      <c r="Z192" s="84"/>
    </row>
    <row r="193" spans="1:26" ht="22.5" customHeight="1" x14ac:dyDescent="0.4">
      <c r="A193" s="84"/>
      <c r="B193" s="339"/>
      <c r="C193" s="392" t="s">
        <v>235</v>
      </c>
      <c r="D193" s="392"/>
      <c r="E193" s="392"/>
      <c r="F193" s="392"/>
      <c r="G193" s="387"/>
      <c r="H193" s="387"/>
      <c r="I193" s="387"/>
      <c r="J193" s="387"/>
      <c r="K193" s="387"/>
      <c r="L193" s="387"/>
      <c r="M193" s="387"/>
      <c r="N193" s="387"/>
      <c r="O193" s="387"/>
      <c r="P193" s="387"/>
      <c r="Q193" s="387"/>
      <c r="R193" s="387"/>
      <c r="S193" s="387"/>
      <c r="T193" s="387"/>
      <c r="U193" s="387"/>
      <c r="V193" s="387"/>
      <c r="W193" s="387"/>
      <c r="X193" s="387"/>
      <c r="Y193" s="388"/>
      <c r="Z193" s="84"/>
    </row>
    <row r="194" spans="1:26" ht="22.5" customHeight="1" x14ac:dyDescent="0.4">
      <c r="A194" s="84"/>
      <c r="B194" s="339"/>
      <c r="C194" s="426" t="s">
        <v>502</v>
      </c>
      <c r="D194" s="426"/>
      <c r="E194" s="426"/>
      <c r="F194" s="426"/>
      <c r="G194" s="389"/>
      <c r="H194" s="389"/>
      <c r="I194" s="389"/>
      <c r="J194" s="389"/>
      <c r="K194" s="389"/>
      <c r="L194" s="389"/>
      <c r="M194" s="389"/>
      <c r="N194" s="389"/>
      <c r="O194" s="389"/>
      <c r="P194" s="389"/>
      <c r="Q194" s="389"/>
      <c r="R194" s="389"/>
      <c r="S194" s="389"/>
      <c r="T194" s="389"/>
      <c r="U194" s="389"/>
      <c r="V194" s="389"/>
      <c r="W194" s="389"/>
      <c r="X194" s="389"/>
      <c r="Y194" s="390"/>
      <c r="Z194" s="84"/>
    </row>
    <row r="195" spans="1:26" ht="22.5" customHeight="1" x14ac:dyDescent="0.4">
      <c r="A195" s="84"/>
      <c r="B195" s="339"/>
      <c r="C195" s="426" t="s">
        <v>240</v>
      </c>
      <c r="D195" s="426"/>
      <c r="E195" s="426"/>
      <c r="F195" s="426"/>
      <c r="G195" s="389"/>
      <c r="H195" s="389"/>
      <c r="I195" s="389"/>
      <c r="J195" s="389"/>
      <c r="K195" s="389"/>
      <c r="L195" s="389"/>
      <c r="M195" s="389"/>
      <c r="N195" s="389"/>
      <c r="O195" s="389"/>
      <c r="P195" s="389"/>
      <c r="Q195" s="389"/>
      <c r="R195" s="389"/>
      <c r="S195" s="389"/>
      <c r="T195" s="389"/>
      <c r="U195" s="389"/>
      <c r="V195" s="389"/>
      <c r="W195" s="389"/>
      <c r="X195" s="389"/>
      <c r="Y195" s="390"/>
      <c r="Z195" s="84"/>
    </row>
    <row r="196" spans="1:26" ht="22.5" customHeight="1" x14ac:dyDescent="0.4">
      <c r="A196" s="84"/>
      <c r="B196" s="339"/>
      <c r="C196" s="426" t="s">
        <v>241</v>
      </c>
      <c r="D196" s="426"/>
      <c r="E196" s="426"/>
      <c r="F196" s="426"/>
      <c r="G196" s="389"/>
      <c r="H196" s="389"/>
      <c r="I196" s="389"/>
      <c r="J196" s="389"/>
      <c r="K196" s="389"/>
      <c r="L196" s="389"/>
      <c r="M196" s="389"/>
      <c r="N196" s="389"/>
      <c r="O196" s="389"/>
      <c r="P196" s="389"/>
      <c r="Q196" s="389"/>
      <c r="R196" s="389"/>
      <c r="S196" s="389"/>
      <c r="T196" s="389"/>
      <c r="U196" s="389"/>
      <c r="V196" s="389"/>
      <c r="W196" s="389"/>
      <c r="X196" s="389"/>
      <c r="Y196" s="390"/>
      <c r="Z196" s="84"/>
    </row>
    <row r="197" spans="1:26" ht="22.5" customHeight="1" x14ac:dyDescent="0.4">
      <c r="A197" s="84"/>
      <c r="B197" s="339"/>
      <c r="C197" s="394" t="s">
        <v>236</v>
      </c>
      <c r="D197" s="394"/>
      <c r="E197" s="394"/>
      <c r="F197" s="394"/>
      <c r="G197" s="429"/>
      <c r="H197" s="429"/>
      <c r="I197" s="429"/>
      <c r="J197" s="429"/>
      <c r="K197" s="429"/>
      <c r="L197" s="429"/>
      <c r="M197" s="429"/>
      <c r="N197" s="429"/>
      <c r="O197" s="429"/>
      <c r="P197" s="429"/>
      <c r="Q197" s="429"/>
      <c r="R197" s="429"/>
      <c r="S197" s="429"/>
      <c r="T197" s="429"/>
      <c r="U197" s="429"/>
      <c r="V197" s="429"/>
      <c r="W197" s="429"/>
      <c r="X197" s="429"/>
      <c r="Y197" s="430"/>
      <c r="Z197" s="84"/>
    </row>
    <row r="198" spans="1:26" ht="22.5" customHeight="1" x14ac:dyDescent="0.4">
      <c r="A198" s="84"/>
      <c r="B198" s="337">
        <f t="shared" ca="1" si="8"/>
        <v>33</v>
      </c>
      <c r="C198" s="338" t="s">
        <v>234</v>
      </c>
      <c r="D198" s="338"/>
      <c r="E198" s="338"/>
      <c r="F198" s="338"/>
      <c r="G198" s="427"/>
      <c r="H198" s="427"/>
      <c r="I198" s="427"/>
      <c r="J198" s="427"/>
      <c r="K198" s="427"/>
      <c r="L198" s="427"/>
      <c r="M198" s="427"/>
      <c r="N198" s="427"/>
      <c r="O198" s="427"/>
      <c r="P198" s="427"/>
      <c r="Q198" s="427"/>
      <c r="R198" s="427"/>
      <c r="S198" s="427"/>
      <c r="T198" s="427"/>
      <c r="U198" s="427"/>
      <c r="V198" s="427"/>
      <c r="W198" s="427"/>
      <c r="X198" s="427"/>
      <c r="Y198" s="428"/>
      <c r="Z198" s="84"/>
    </row>
    <row r="199" spans="1:26" ht="22.5" customHeight="1" x14ac:dyDescent="0.4">
      <c r="A199" s="84"/>
      <c r="B199" s="339"/>
      <c r="C199" s="392" t="s">
        <v>235</v>
      </c>
      <c r="D199" s="392"/>
      <c r="E199" s="392"/>
      <c r="F199" s="392"/>
      <c r="G199" s="387"/>
      <c r="H199" s="387"/>
      <c r="I199" s="387"/>
      <c r="J199" s="387"/>
      <c r="K199" s="387"/>
      <c r="L199" s="387"/>
      <c r="M199" s="387"/>
      <c r="N199" s="387"/>
      <c r="O199" s="387"/>
      <c r="P199" s="387"/>
      <c r="Q199" s="387"/>
      <c r="R199" s="387"/>
      <c r="S199" s="387"/>
      <c r="T199" s="387"/>
      <c r="U199" s="387"/>
      <c r="V199" s="387"/>
      <c r="W199" s="387"/>
      <c r="X199" s="387"/>
      <c r="Y199" s="388"/>
      <c r="Z199" s="84"/>
    </row>
    <row r="200" spans="1:26" ht="22.5" customHeight="1" x14ac:dyDescent="0.4">
      <c r="A200" s="84"/>
      <c r="B200" s="339"/>
      <c r="C200" s="426" t="s">
        <v>502</v>
      </c>
      <c r="D200" s="426"/>
      <c r="E200" s="426"/>
      <c r="F200" s="426"/>
      <c r="G200" s="389"/>
      <c r="H200" s="389"/>
      <c r="I200" s="389"/>
      <c r="J200" s="389"/>
      <c r="K200" s="389"/>
      <c r="L200" s="389"/>
      <c r="M200" s="389"/>
      <c r="N200" s="389"/>
      <c r="O200" s="389"/>
      <c r="P200" s="389"/>
      <c r="Q200" s="389"/>
      <c r="R200" s="389"/>
      <c r="S200" s="389"/>
      <c r="T200" s="389"/>
      <c r="U200" s="389"/>
      <c r="V200" s="389"/>
      <c r="W200" s="389"/>
      <c r="X200" s="389"/>
      <c r="Y200" s="390"/>
      <c r="Z200" s="84"/>
    </row>
    <row r="201" spans="1:26" ht="22.5" customHeight="1" x14ac:dyDescent="0.4">
      <c r="A201" s="84"/>
      <c r="B201" s="339"/>
      <c r="C201" s="426" t="s">
        <v>240</v>
      </c>
      <c r="D201" s="426"/>
      <c r="E201" s="426"/>
      <c r="F201" s="426"/>
      <c r="G201" s="389"/>
      <c r="H201" s="389"/>
      <c r="I201" s="389"/>
      <c r="J201" s="389"/>
      <c r="K201" s="389"/>
      <c r="L201" s="389"/>
      <c r="M201" s="389"/>
      <c r="N201" s="389"/>
      <c r="O201" s="389"/>
      <c r="P201" s="389"/>
      <c r="Q201" s="389"/>
      <c r="R201" s="389"/>
      <c r="S201" s="389"/>
      <c r="T201" s="389"/>
      <c r="U201" s="389"/>
      <c r="V201" s="389"/>
      <c r="W201" s="389"/>
      <c r="X201" s="389"/>
      <c r="Y201" s="390"/>
      <c r="Z201" s="84"/>
    </row>
    <row r="202" spans="1:26" ht="22.5" customHeight="1" x14ac:dyDescent="0.4">
      <c r="A202" s="84"/>
      <c r="B202" s="339"/>
      <c r="C202" s="426" t="s">
        <v>241</v>
      </c>
      <c r="D202" s="426"/>
      <c r="E202" s="426"/>
      <c r="F202" s="426"/>
      <c r="G202" s="389"/>
      <c r="H202" s="389"/>
      <c r="I202" s="389"/>
      <c r="J202" s="389"/>
      <c r="K202" s="389"/>
      <c r="L202" s="389"/>
      <c r="M202" s="389"/>
      <c r="N202" s="389"/>
      <c r="O202" s="389"/>
      <c r="P202" s="389"/>
      <c r="Q202" s="389"/>
      <c r="R202" s="389"/>
      <c r="S202" s="389"/>
      <c r="T202" s="389"/>
      <c r="U202" s="389"/>
      <c r="V202" s="389"/>
      <c r="W202" s="389"/>
      <c r="X202" s="389"/>
      <c r="Y202" s="390"/>
      <c r="Z202" s="84"/>
    </row>
    <row r="203" spans="1:26" ht="22.5" customHeight="1" thickBot="1" x14ac:dyDescent="0.45">
      <c r="A203" s="84"/>
      <c r="B203" s="340"/>
      <c r="C203" s="433" t="s">
        <v>236</v>
      </c>
      <c r="D203" s="433"/>
      <c r="E203" s="433"/>
      <c r="F203" s="433"/>
      <c r="G203" s="434"/>
      <c r="H203" s="434"/>
      <c r="I203" s="434"/>
      <c r="J203" s="434"/>
      <c r="K203" s="434"/>
      <c r="L203" s="434"/>
      <c r="M203" s="434"/>
      <c r="N203" s="434"/>
      <c r="O203" s="434"/>
      <c r="P203" s="434"/>
      <c r="Q203" s="434"/>
      <c r="R203" s="434"/>
      <c r="S203" s="434"/>
      <c r="T203" s="434"/>
      <c r="U203" s="434"/>
      <c r="V203" s="434"/>
      <c r="W203" s="434"/>
      <c r="X203" s="434"/>
      <c r="Y203" s="435"/>
      <c r="Z203" s="84"/>
    </row>
    <row r="204" spans="1:26" ht="22.5" customHeight="1" x14ac:dyDescent="0.4">
      <c r="A204" s="152"/>
      <c r="B204" s="133"/>
      <c r="C204" s="133"/>
      <c r="D204" s="133"/>
      <c r="E204" s="133"/>
      <c r="F204" s="133"/>
      <c r="G204" s="134"/>
      <c r="H204" s="134"/>
      <c r="I204" s="134"/>
      <c r="J204" s="134"/>
      <c r="K204" s="134"/>
      <c r="L204" s="134"/>
      <c r="M204" s="134"/>
      <c r="N204" s="134"/>
      <c r="O204" s="134"/>
      <c r="P204" s="134"/>
      <c r="Q204" s="134"/>
      <c r="R204" s="134"/>
      <c r="S204" s="134"/>
      <c r="T204" s="134"/>
      <c r="U204" s="134"/>
      <c r="V204" s="134"/>
      <c r="W204" s="134"/>
      <c r="X204" s="134"/>
      <c r="Y204" s="134"/>
      <c r="Z204" s="152"/>
    </row>
    <row r="205" spans="1:26" ht="22.5" customHeight="1" x14ac:dyDescent="0.4">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2.5" customHeight="1" x14ac:dyDescent="0.4">
      <c r="A206" s="152"/>
      <c r="B206" s="133"/>
      <c r="C206" s="133"/>
      <c r="D206" s="133"/>
      <c r="E206" s="133"/>
      <c r="F206" s="133"/>
      <c r="G206" s="134"/>
      <c r="H206" s="134"/>
      <c r="I206" s="134"/>
      <c r="J206" s="134"/>
      <c r="K206" s="134"/>
      <c r="L206" s="134"/>
      <c r="M206" s="134"/>
      <c r="N206" s="134"/>
      <c r="O206" s="134"/>
      <c r="P206" s="134"/>
      <c r="Q206" s="134"/>
      <c r="R206" s="134"/>
      <c r="S206" s="134"/>
      <c r="T206" s="134"/>
      <c r="U206" s="134"/>
      <c r="V206" s="134"/>
      <c r="W206" s="134"/>
      <c r="X206" s="134"/>
      <c r="Y206" s="134"/>
      <c r="Z206" s="152"/>
    </row>
    <row r="207" spans="1:26" ht="22.5" customHeight="1" thickBot="1" x14ac:dyDescent="0.45">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2.5" customHeight="1" x14ac:dyDescent="0.4">
      <c r="A208" s="84"/>
      <c r="B208" s="471">
        <f ca="1">OFFSET(B208,-10,0)+1</f>
        <v>34</v>
      </c>
      <c r="C208" s="384" t="s">
        <v>234</v>
      </c>
      <c r="D208" s="384"/>
      <c r="E208" s="384"/>
      <c r="F208" s="384"/>
      <c r="G208" s="385"/>
      <c r="H208" s="385"/>
      <c r="I208" s="385"/>
      <c r="J208" s="385"/>
      <c r="K208" s="385"/>
      <c r="L208" s="385"/>
      <c r="M208" s="385"/>
      <c r="N208" s="385"/>
      <c r="O208" s="385"/>
      <c r="P208" s="385"/>
      <c r="Q208" s="385"/>
      <c r="R208" s="385"/>
      <c r="S208" s="385"/>
      <c r="T208" s="385"/>
      <c r="U208" s="385"/>
      <c r="V208" s="385"/>
      <c r="W208" s="385"/>
      <c r="X208" s="385"/>
      <c r="Y208" s="386"/>
      <c r="Z208" s="84"/>
    </row>
    <row r="209" spans="1:26" ht="22.5" customHeight="1" x14ac:dyDescent="0.4">
      <c r="A209" s="84"/>
      <c r="B209" s="472"/>
      <c r="C209" s="392" t="s">
        <v>235</v>
      </c>
      <c r="D209" s="392"/>
      <c r="E209" s="392"/>
      <c r="F209" s="392"/>
      <c r="G209" s="387"/>
      <c r="H209" s="387"/>
      <c r="I209" s="387"/>
      <c r="J209" s="387"/>
      <c r="K209" s="387"/>
      <c r="L209" s="387"/>
      <c r="M209" s="387"/>
      <c r="N209" s="387"/>
      <c r="O209" s="387"/>
      <c r="P209" s="387"/>
      <c r="Q209" s="387"/>
      <c r="R209" s="387"/>
      <c r="S209" s="387"/>
      <c r="T209" s="387"/>
      <c r="U209" s="387"/>
      <c r="V209" s="387"/>
      <c r="W209" s="387"/>
      <c r="X209" s="387"/>
      <c r="Y209" s="388"/>
      <c r="Z209" s="84"/>
    </row>
    <row r="210" spans="1:26" ht="22.5" customHeight="1" x14ac:dyDescent="0.4">
      <c r="A210" s="84"/>
      <c r="B210" s="472"/>
      <c r="C210" s="426" t="s">
        <v>502</v>
      </c>
      <c r="D210" s="426"/>
      <c r="E210" s="426"/>
      <c r="F210" s="426"/>
      <c r="G210" s="389"/>
      <c r="H210" s="389"/>
      <c r="I210" s="389"/>
      <c r="J210" s="389"/>
      <c r="K210" s="389"/>
      <c r="L210" s="389"/>
      <c r="M210" s="389"/>
      <c r="N210" s="389"/>
      <c r="O210" s="389"/>
      <c r="P210" s="389"/>
      <c r="Q210" s="389"/>
      <c r="R210" s="389"/>
      <c r="S210" s="389"/>
      <c r="T210" s="389"/>
      <c r="U210" s="389"/>
      <c r="V210" s="389"/>
      <c r="W210" s="389"/>
      <c r="X210" s="389"/>
      <c r="Y210" s="390"/>
      <c r="Z210" s="84"/>
    </row>
    <row r="211" spans="1:26" ht="22.5" customHeight="1" x14ac:dyDescent="0.4">
      <c r="A211" s="84"/>
      <c r="B211" s="472"/>
      <c r="C211" s="426" t="s">
        <v>240</v>
      </c>
      <c r="D211" s="426"/>
      <c r="E211" s="426"/>
      <c r="F211" s="426"/>
      <c r="G211" s="389"/>
      <c r="H211" s="389"/>
      <c r="I211" s="389"/>
      <c r="J211" s="389"/>
      <c r="K211" s="389"/>
      <c r="L211" s="389"/>
      <c r="M211" s="389"/>
      <c r="N211" s="389"/>
      <c r="O211" s="389"/>
      <c r="P211" s="389"/>
      <c r="Q211" s="389"/>
      <c r="R211" s="389"/>
      <c r="S211" s="389"/>
      <c r="T211" s="389"/>
      <c r="U211" s="389"/>
      <c r="V211" s="389"/>
      <c r="W211" s="389"/>
      <c r="X211" s="389"/>
      <c r="Y211" s="390"/>
      <c r="Z211" s="84"/>
    </row>
    <row r="212" spans="1:26" ht="22.5" customHeight="1" x14ac:dyDescent="0.4">
      <c r="A212" s="84"/>
      <c r="B212" s="472"/>
      <c r="C212" s="426" t="s">
        <v>241</v>
      </c>
      <c r="D212" s="426"/>
      <c r="E212" s="426"/>
      <c r="F212" s="426"/>
      <c r="G212" s="389"/>
      <c r="H212" s="389"/>
      <c r="I212" s="389"/>
      <c r="J212" s="389"/>
      <c r="K212" s="389"/>
      <c r="L212" s="389"/>
      <c r="M212" s="389"/>
      <c r="N212" s="389"/>
      <c r="O212" s="389"/>
      <c r="P212" s="389"/>
      <c r="Q212" s="389"/>
      <c r="R212" s="389"/>
      <c r="S212" s="389"/>
      <c r="T212" s="389"/>
      <c r="U212" s="389"/>
      <c r="V212" s="389"/>
      <c r="W212" s="389"/>
      <c r="X212" s="389"/>
      <c r="Y212" s="390"/>
      <c r="Z212" s="84"/>
    </row>
    <row r="213" spans="1:26" ht="22.5" customHeight="1" x14ac:dyDescent="0.4">
      <c r="A213" s="84"/>
      <c r="B213" s="472"/>
      <c r="C213" s="394" t="s">
        <v>236</v>
      </c>
      <c r="D213" s="394"/>
      <c r="E213" s="394"/>
      <c r="F213" s="394"/>
      <c r="G213" s="429"/>
      <c r="H213" s="429"/>
      <c r="I213" s="429"/>
      <c r="J213" s="429"/>
      <c r="K213" s="429"/>
      <c r="L213" s="429"/>
      <c r="M213" s="429"/>
      <c r="N213" s="429"/>
      <c r="O213" s="429"/>
      <c r="P213" s="429"/>
      <c r="Q213" s="429"/>
      <c r="R213" s="429"/>
      <c r="S213" s="429"/>
      <c r="T213" s="429"/>
      <c r="U213" s="429"/>
      <c r="V213" s="429"/>
      <c r="W213" s="429"/>
      <c r="X213" s="429"/>
      <c r="Y213" s="430"/>
      <c r="Z213" s="84"/>
    </row>
    <row r="214" spans="1:26" ht="22.5" customHeight="1" x14ac:dyDescent="0.4">
      <c r="A214" s="84"/>
      <c r="B214" s="337">
        <f t="shared" ref="B214:B232" ca="1" si="9">OFFSET(B214,-6,0)+1</f>
        <v>35</v>
      </c>
      <c r="C214" s="338" t="s">
        <v>234</v>
      </c>
      <c r="D214" s="338"/>
      <c r="E214" s="338"/>
      <c r="F214" s="338"/>
      <c r="G214" s="427"/>
      <c r="H214" s="427"/>
      <c r="I214" s="427"/>
      <c r="J214" s="427"/>
      <c r="K214" s="427"/>
      <c r="L214" s="427"/>
      <c r="M214" s="427"/>
      <c r="N214" s="427"/>
      <c r="O214" s="427"/>
      <c r="P214" s="427"/>
      <c r="Q214" s="427"/>
      <c r="R214" s="427"/>
      <c r="S214" s="427"/>
      <c r="T214" s="427"/>
      <c r="U214" s="427"/>
      <c r="V214" s="427"/>
      <c r="W214" s="427"/>
      <c r="X214" s="427"/>
      <c r="Y214" s="428"/>
      <c r="Z214" s="84"/>
    </row>
    <row r="215" spans="1:26" ht="22.5" customHeight="1" x14ac:dyDescent="0.4">
      <c r="A215" s="84"/>
      <c r="B215" s="339"/>
      <c r="C215" s="392" t="s">
        <v>235</v>
      </c>
      <c r="D215" s="392"/>
      <c r="E215" s="392"/>
      <c r="F215" s="392"/>
      <c r="G215" s="387"/>
      <c r="H215" s="387"/>
      <c r="I215" s="387"/>
      <c r="J215" s="387"/>
      <c r="K215" s="387"/>
      <c r="L215" s="387"/>
      <c r="M215" s="387"/>
      <c r="N215" s="387"/>
      <c r="O215" s="387"/>
      <c r="P215" s="387"/>
      <c r="Q215" s="387"/>
      <c r="R215" s="387"/>
      <c r="S215" s="387"/>
      <c r="T215" s="387"/>
      <c r="U215" s="387"/>
      <c r="V215" s="387"/>
      <c r="W215" s="387"/>
      <c r="X215" s="387"/>
      <c r="Y215" s="388"/>
      <c r="Z215" s="84"/>
    </row>
    <row r="216" spans="1:26" ht="22.5" customHeight="1" x14ac:dyDescent="0.4">
      <c r="A216" s="84"/>
      <c r="B216" s="339"/>
      <c r="C216" s="426" t="s">
        <v>502</v>
      </c>
      <c r="D216" s="426"/>
      <c r="E216" s="426"/>
      <c r="F216" s="426"/>
      <c r="G216" s="389"/>
      <c r="H216" s="389"/>
      <c r="I216" s="389"/>
      <c r="J216" s="389"/>
      <c r="K216" s="389"/>
      <c r="L216" s="389"/>
      <c r="M216" s="389"/>
      <c r="N216" s="389"/>
      <c r="O216" s="389"/>
      <c r="P216" s="389"/>
      <c r="Q216" s="389"/>
      <c r="R216" s="389"/>
      <c r="S216" s="389"/>
      <c r="T216" s="389"/>
      <c r="U216" s="389"/>
      <c r="V216" s="389"/>
      <c r="W216" s="389"/>
      <c r="X216" s="389"/>
      <c r="Y216" s="390"/>
      <c r="Z216" s="84"/>
    </row>
    <row r="217" spans="1:26" ht="22.5" customHeight="1" x14ac:dyDescent="0.4">
      <c r="A217" s="84"/>
      <c r="B217" s="339"/>
      <c r="C217" s="426" t="s">
        <v>240</v>
      </c>
      <c r="D217" s="426"/>
      <c r="E217" s="426"/>
      <c r="F217" s="426"/>
      <c r="G217" s="389"/>
      <c r="H217" s="389"/>
      <c r="I217" s="389"/>
      <c r="J217" s="389"/>
      <c r="K217" s="389"/>
      <c r="L217" s="389"/>
      <c r="M217" s="389"/>
      <c r="N217" s="389"/>
      <c r="O217" s="389"/>
      <c r="P217" s="389"/>
      <c r="Q217" s="389"/>
      <c r="R217" s="389"/>
      <c r="S217" s="389"/>
      <c r="T217" s="389"/>
      <c r="U217" s="389"/>
      <c r="V217" s="389"/>
      <c r="W217" s="389"/>
      <c r="X217" s="389"/>
      <c r="Y217" s="390"/>
      <c r="Z217" s="84"/>
    </row>
    <row r="218" spans="1:26" ht="22.5" customHeight="1" x14ac:dyDescent="0.4">
      <c r="A218" s="84"/>
      <c r="B218" s="339"/>
      <c r="C218" s="426" t="s">
        <v>241</v>
      </c>
      <c r="D218" s="426"/>
      <c r="E218" s="426"/>
      <c r="F218" s="426"/>
      <c r="G218" s="389"/>
      <c r="H218" s="389"/>
      <c r="I218" s="389"/>
      <c r="J218" s="389"/>
      <c r="K218" s="389"/>
      <c r="L218" s="389"/>
      <c r="M218" s="389"/>
      <c r="N218" s="389"/>
      <c r="O218" s="389"/>
      <c r="P218" s="389"/>
      <c r="Q218" s="389"/>
      <c r="R218" s="389"/>
      <c r="S218" s="389"/>
      <c r="T218" s="389"/>
      <c r="U218" s="389"/>
      <c r="V218" s="389"/>
      <c r="W218" s="389"/>
      <c r="X218" s="389"/>
      <c r="Y218" s="390"/>
      <c r="Z218" s="84"/>
    </row>
    <row r="219" spans="1:26" ht="22.5" customHeight="1" x14ac:dyDescent="0.4">
      <c r="A219" s="84"/>
      <c r="B219" s="339"/>
      <c r="C219" s="394" t="s">
        <v>236</v>
      </c>
      <c r="D219" s="394"/>
      <c r="E219" s="394"/>
      <c r="F219" s="394"/>
      <c r="G219" s="429"/>
      <c r="H219" s="429"/>
      <c r="I219" s="429"/>
      <c r="J219" s="429"/>
      <c r="K219" s="429"/>
      <c r="L219" s="429"/>
      <c r="M219" s="429"/>
      <c r="N219" s="429"/>
      <c r="O219" s="429"/>
      <c r="P219" s="429"/>
      <c r="Q219" s="429"/>
      <c r="R219" s="429"/>
      <c r="S219" s="429"/>
      <c r="T219" s="429"/>
      <c r="U219" s="429"/>
      <c r="V219" s="429"/>
      <c r="W219" s="429"/>
      <c r="X219" s="429"/>
      <c r="Y219" s="430"/>
      <c r="Z219" s="84"/>
    </row>
    <row r="220" spans="1:26" ht="22.5" customHeight="1" x14ac:dyDescent="0.4">
      <c r="A220" s="84"/>
      <c r="B220" s="337">
        <f t="shared" ca="1" si="9"/>
        <v>36</v>
      </c>
      <c r="C220" s="338" t="s">
        <v>234</v>
      </c>
      <c r="D220" s="338"/>
      <c r="E220" s="338"/>
      <c r="F220" s="338"/>
      <c r="G220" s="427"/>
      <c r="H220" s="427"/>
      <c r="I220" s="427"/>
      <c r="J220" s="427"/>
      <c r="K220" s="427"/>
      <c r="L220" s="427"/>
      <c r="M220" s="427"/>
      <c r="N220" s="427"/>
      <c r="O220" s="427"/>
      <c r="P220" s="427"/>
      <c r="Q220" s="427"/>
      <c r="R220" s="427"/>
      <c r="S220" s="427"/>
      <c r="T220" s="427"/>
      <c r="U220" s="427"/>
      <c r="V220" s="427"/>
      <c r="W220" s="427"/>
      <c r="X220" s="427"/>
      <c r="Y220" s="428"/>
      <c r="Z220" s="84"/>
    </row>
    <row r="221" spans="1:26" ht="22.5" customHeight="1" x14ac:dyDescent="0.4">
      <c r="A221" s="84"/>
      <c r="B221" s="339"/>
      <c r="C221" s="392" t="s">
        <v>235</v>
      </c>
      <c r="D221" s="392"/>
      <c r="E221" s="392"/>
      <c r="F221" s="392"/>
      <c r="G221" s="387"/>
      <c r="H221" s="387"/>
      <c r="I221" s="387"/>
      <c r="J221" s="387"/>
      <c r="K221" s="387"/>
      <c r="L221" s="387"/>
      <c r="M221" s="387"/>
      <c r="N221" s="387"/>
      <c r="O221" s="387"/>
      <c r="P221" s="387"/>
      <c r="Q221" s="387"/>
      <c r="R221" s="387"/>
      <c r="S221" s="387"/>
      <c r="T221" s="387"/>
      <c r="U221" s="387"/>
      <c r="V221" s="387"/>
      <c r="W221" s="387"/>
      <c r="X221" s="387"/>
      <c r="Y221" s="388"/>
      <c r="Z221" s="84"/>
    </row>
    <row r="222" spans="1:26" ht="22.5" customHeight="1" x14ac:dyDescent="0.4">
      <c r="A222" s="84"/>
      <c r="B222" s="339"/>
      <c r="C222" s="426" t="s">
        <v>502</v>
      </c>
      <c r="D222" s="426"/>
      <c r="E222" s="426"/>
      <c r="F222" s="426"/>
      <c r="G222" s="389"/>
      <c r="H222" s="389"/>
      <c r="I222" s="389"/>
      <c r="J222" s="389"/>
      <c r="K222" s="389"/>
      <c r="L222" s="389"/>
      <c r="M222" s="389"/>
      <c r="N222" s="389"/>
      <c r="O222" s="389"/>
      <c r="P222" s="389"/>
      <c r="Q222" s="389"/>
      <c r="R222" s="389"/>
      <c r="S222" s="389"/>
      <c r="T222" s="389"/>
      <c r="U222" s="389"/>
      <c r="V222" s="389"/>
      <c r="W222" s="389"/>
      <c r="X222" s="389"/>
      <c r="Y222" s="390"/>
      <c r="Z222" s="84"/>
    </row>
    <row r="223" spans="1:26" ht="22.5" customHeight="1" x14ac:dyDescent="0.4">
      <c r="A223" s="84"/>
      <c r="B223" s="339"/>
      <c r="C223" s="426" t="s">
        <v>240</v>
      </c>
      <c r="D223" s="426"/>
      <c r="E223" s="426"/>
      <c r="F223" s="426"/>
      <c r="G223" s="389"/>
      <c r="H223" s="389"/>
      <c r="I223" s="389"/>
      <c r="J223" s="389"/>
      <c r="K223" s="389"/>
      <c r="L223" s="389"/>
      <c r="M223" s="389"/>
      <c r="N223" s="389"/>
      <c r="O223" s="389"/>
      <c r="P223" s="389"/>
      <c r="Q223" s="389"/>
      <c r="R223" s="389"/>
      <c r="S223" s="389"/>
      <c r="T223" s="389"/>
      <c r="U223" s="389"/>
      <c r="V223" s="389"/>
      <c r="W223" s="389"/>
      <c r="X223" s="389"/>
      <c r="Y223" s="390"/>
      <c r="Z223" s="84"/>
    </row>
    <row r="224" spans="1:26" ht="22.5" customHeight="1" x14ac:dyDescent="0.4">
      <c r="A224" s="84"/>
      <c r="B224" s="339"/>
      <c r="C224" s="426" t="s">
        <v>241</v>
      </c>
      <c r="D224" s="426"/>
      <c r="E224" s="426"/>
      <c r="F224" s="426"/>
      <c r="G224" s="389"/>
      <c r="H224" s="389"/>
      <c r="I224" s="389"/>
      <c r="J224" s="389"/>
      <c r="K224" s="389"/>
      <c r="L224" s="389"/>
      <c r="M224" s="389"/>
      <c r="N224" s="389"/>
      <c r="O224" s="389"/>
      <c r="P224" s="389"/>
      <c r="Q224" s="389"/>
      <c r="R224" s="389"/>
      <c r="S224" s="389"/>
      <c r="T224" s="389"/>
      <c r="U224" s="389"/>
      <c r="V224" s="389"/>
      <c r="W224" s="389"/>
      <c r="X224" s="389"/>
      <c r="Y224" s="390"/>
      <c r="Z224" s="84"/>
    </row>
    <row r="225" spans="1:26" ht="22.5" customHeight="1" x14ac:dyDescent="0.4">
      <c r="A225" s="84"/>
      <c r="B225" s="339"/>
      <c r="C225" s="394" t="s">
        <v>236</v>
      </c>
      <c r="D225" s="394"/>
      <c r="E225" s="394"/>
      <c r="F225" s="394"/>
      <c r="G225" s="429"/>
      <c r="H225" s="429"/>
      <c r="I225" s="429"/>
      <c r="J225" s="429"/>
      <c r="K225" s="429"/>
      <c r="L225" s="429"/>
      <c r="M225" s="429"/>
      <c r="N225" s="429"/>
      <c r="O225" s="429"/>
      <c r="P225" s="429"/>
      <c r="Q225" s="429"/>
      <c r="R225" s="429"/>
      <c r="S225" s="429"/>
      <c r="T225" s="429"/>
      <c r="U225" s="429"/>
      <c r="V225" s="429"/>
      <c r="W225" s="429"/>
      <c r="X225" s="429"/>
      <c r="Y225" s="430"/>
      <c r="Z225" s="84"/>
    </row>
    <row r="226" spans="1:26" ht="22.5" customHeight="1" x14ac:dyDescent="0.4">
      <c r="A226" s="84"/>
      <c r="B226" s="337">
        <f t="shared" ca="1" si="9"/>
        <v>37</v>
      </c>
      <c r="C226" s="338" t="s">
        <v>234</v>
      </c>
      <c r="D226" s="338"/>
      <c r="E226" s="338"/>
      <c r="F226" s="338"/>
      <c r="G226" s="427"/>
      <c r="H226" s="427"/>
      <c r="I226" s="427"/>
      <c r="J226" s="427"/>
      <c r="K226" s="427"/>
      <c r="L226" s="427"/>
      <c r="M226" s="427"/>
      <c r="N226" s="427"/>
      <c r="O226" s="427"/>
      <c r="P226" s="427"/>
      <c r="Q226" s="427"/>
      <c r="R226" s="427"/>
      <c r="S226" s="427"/>
      <c r="T226" s="427"/>
      <c r="U226" s="427"/>
      <c r="V226" s="427"/>
      <c r="W226" s="427"/>
      <c r="X226" s="427"/>
      <c r="Y226" s="428"/>
      <c r="Z226" s="84"/>
    </row>
    <row r="227" spans="1:26" ht="22.5" customHeight="1" x14ac:dyDescent="0.4">
      <c r="A227" s="84"/>
      <c r="B227" s="339"/>
      <c r="C227" s="392" t="s">
        <v>235</v>
      </c>
      <c r="D227" s="392"/>
      <c r="E227" s="392"/>
      <c r="F227" s="392"/>
      <c r="G227" s="387"/>
      <c r="H227" s="387"/>
      <c r="I227" s="387"/>
      <c r="J227" s="387"/>
      <c r="K227" s="387"/>
      <c r="L227" s="387"/>
      <c r="M227" s="387"/>
      <c r="N227" s="387"/>
      <c r="O227" s="387"/>
      <c r="P227" s="387"/>
      <c r="Q227" s="387"/>
      <c r="R227" s="387"/>
      <c r="S227" s="387"/>
      <c r="T227" s="387"/>
      <c r="U227" s="387"/>
      <c r="V227" s="387"/>
      <c r="W227" s="387"/>
      <c r="X227" s="387"/>
      <c r="Y227" s="388"/>
      <c r="Z227" s="84"/>
    </row>
    <row r="228" spans="1:26" ht="22.5" customHeight="1" x14ac:dyDescent="0.4">
      <c r="A228" s="84"/>
      <c r="B228" s="339"/>
      <c r="C228" s="426" t="s">
        <v>502</v>
      </c>
      <c r="D228" s="426"/>
      <c r="E228" s="426"/>
      <c r="F228" s="426"/>
      <c r="G228" s="389"/>
      <c r="H228" s="389"/>
      <c r="I228" s="389"/>
      <c r="J228" s="389"/>
      <c r="K228" s="389"/>
      <c r="L228" s="389"/>
      <c r="M228" s="389"/>
      <c r="N228" s="389"/>
      <c r="O228" s="389"/>
      <c r="P228" s="389"/>
      <c r="Q228" s="389"/>
      <c r="R228" s="389"/>
      <c r="S228" s="389"/>
      <c r="T228" s="389"/>
      <c r="U228" s="389"/>
      <c r="V228" s="389"/>
      <c r="W228" s="389"/>
      <c r="X228" s="389"/>
      <c r="Y228" s="390"/>
      <c r="Z228" s="84"/>
    </row>
    <row r="229" spans="1:26" ht="22.5" customHeight="1" x14ac:dyDescent="0.4">
      <c r="A229" s="84"/>
      <c r="B229" s="339"/>
      <c r="C229" s="426" t="s">
        <v>240</v>
      </c>
      <c r="D229" s="426"/>
      <c r="E229" s="426"/>
      <c r="F229" s="426"/>
      <c r="G229" s="389"/>
      <c r="H229" s="389"/>
      <c r="I229" s="389"/>
      <c r="J229" s="389"/>
      <c r="K229" s="389"/>
      <c r="L229" s="389"/>
      <c r="M229" s="389"/>
      <c r="N229" s="389"/>
      <c r="O229" s="389"/>
      <c r="P229" s="389"/>
      <c r="Q229" s="389"/>
      <c r="R229" s="389"/>
      <c r="S229" s="389"/>
      <c r="T229" s="389"/>
      <c r="U229" s="389"/>
      <c r="V229" s="389"/>
      <c r="W229" s="389"/>
      <c r="X229" s="389"/>
      <c r="Y229" s="390"/>
      <c r="Z229" s="84"/>
    </row>
    <row r="230" spans="1:26" ht="22.5" customHeight="1" x14ac:dyDescent="0.4">
      <c r="A230" s="84"/>
      <c r="B230" s="339"/>
      <c r="C230" s="426" t="s">
        <v>241</v>
      </c>
      <c r="D230" s="426"/>
      <c r="E230" s="426"/>
      <c r="F230" s="426"/>
      <c r="G230" s="389"/>
      <c r="H230" s="389"/>
      <c r="I230" s="389"/>
      <c r="J230" s="389"/>
      <c r="K230" s="389"/>
      <c r="L230" s="389"/>
      <c r="M230" s="389"/>
      <c r="N230" s="389"/>
      <c r="O230" s="389"/>
      <c r="P230" s="389"/>
      <c r="Q230" s="389"/>
      <c r="R230" s="389"/>
      <c r="S230" s="389"/>
      <c r="T230" s="389"/>
      <c r="U230" s="389"/>
      <c r="V230" s="389"/>
      <c r="W230" s="389"/>
      <c r="X230" s="389"/>
      <c r="Y230" s="390"/>
      <c r="Z230" s="84"/>
    </row>
    <row r="231" spans="1:26" ht="22.5" customHeight="1" x14ac:dyDescent="0.4">
      <c r="A231" s="84"/>
      <c r="B231" s="339"/>
      <c r="C231" s="394" t="s">
        <v>236</v>
      </c>
      <c r="D231" s="394"/>
      <c r="E231" s="394"/>
      <c r="F231" s="394"/>
      <c r="G231" s="429"/>
      <c r="H231" s="429"/>
      <c r="I231" s="429"/>
      <c r="J231" s="429"/>
      <c r="K231" s="429"/>
      <c r="L231" s="429"/>
      <c r="M231" s="429"/>
      <c r="N231" s="429"/>
      <c r="O231" s="429"/>
      <c r="P231" s="429"/>
      <c r="Q231" s="429"/>
      <c r="R231" s="429"/>
      <c r="S231" s="429"/>
      <c r="T231" s="429"/>
      <c r="U231" s="429"/>
      <c r="V231" s="429"/>
      <c r="W231" s="429"/>
      <c r="X231" s="429"/>
      <c r="Y231" s="430"/>
      <c r="Z231" s="84"/>
    </row>
    <row r="232" spans="1:26" ht="22.5" customHeight="1" x14ac:dyDescent="0.4">
      <c r="A232" s="84"/>
      <c r="B232" s="337">
        <f t="shared" ca="1" si="9"/>
        <v>38</v>
      </c>
      <c r="C232" s="338" t="s">
        <v>234</v>
      </c>
      <c r="D232" s="338"/>
      <c r="E232" s="338"/>
      <c r="F232" s="338"/>
      <c r="G232" s="427"/>
      <c r="H232" s="427"/>
      <c r="I232" s="427"/>
      <c r="J232" s="427"/>
      <c r="K232" s="427"/>
      <c r="L232" s="427"/>
      <c r="M232" s="427"/>
      <c r="N232" s="427"/>
      <c r="O232" s="427"/>
      <c r="P232" s="427"/>
      <c r="Q232" s="427"/>
      <c r="R232" s="427"/>
      <c r="S232" s="427"/>
      <c r="T232" s="427"/>
      <c r="U232" s="427"/>
      <c r="V232" s="427"/>
      <c r="W232" s="427"/>
      <c r="X232" s="427"/>
      <c r="Y232" s="428"/>
      <c r="Z232" s="84"/>
    </row>
    <row r="233" spans="1:26" ht="22.5" customHeight="1" x14ac:dyDescent="0.4">
      <c r="A233" s="84"/>
      <c r="B233" s="339"/>
      <c r="C233" s="392" t="s">
        <v>235</v>
      </c>
      <c r="D233" s="392"/>
      <c r="E233" s="392"/>
      <c r="F233" s="392"/>
      <c r="G233" s="387"/>
      <c r="H233" s="387"/>
      <c r="I233" s="387"/>
      <c r="J233" s="387"/>
      <c r="K233" s="387"/>
      <c r="L233" s="387"/>
      <c r="M233" s="387"/>
      <c r="N233" s="387"/>
      <c r="O233" s="387"/>
      <c r="P233" s="387"/>
      <c r="Q233" s="387"/>
      <c r="R233" s="387"/>
      <c r="S233" s="387"/>
      <c r="T233" s="387"/>
      <c r="U233" s="387"/>
      <c r="V233" s="387"/>
      <c r="W233" s="387"/>
      <c r="X233" s="387"/>
      <c r="Y233" s="388"/>
      <c r="Z233" s="84"/>
    </row>
    <row r="234" spans="1:26" ht="22.5" customHeight="1" x14ac:dyDescent="0.4">
      <c r="A234" s="84"/>
      <c r="B234" s="339"/>
      <c r="C234" s="426" t="s">
        <v>502</v>
      </c>
      <c r="D234" s="426"/>
      <c r="E234" s="426"/>
      <c r="F234" s="426"/>
      <c r="G234" s="389"/>
      <c r="H234" s="389"/>
      <c r="I234" s="389"/>
      <c r="J234" s="389"/>
      <c r="K234" s="389"/>
      <c r="L234" s="389"/>
      <c r="M234" s="389"/>
      <c r="N234" s="389"/>
      <c r="O234" s="389"/>
      <c r="P234" s="389"/>
      <c r="Q234" s="389"/>
      <c r="R234" s="389"/>
      <c r="S234" s="389"/>
      <c r="T234" s="389"/>
      <c r="U234" s="389"/>
      <c r="V234" s="389"/>
      <c r="W234" s="389"/>
      <c r="X234" s="389"/>
      <c r="Y234" s="390"/>
      <c r="Z234" s="84"/>
    </row>
    <row r="235" spans="1:26" ht="22.5" customHeight="1" x14ac:dyDescent="0.4">
      <c r="A235" s="84"/>
      <c r="B235" s="339"/>
      <c r="C235" s="426" t="s">
        <v>240</v>
      </c>
      <c r="D235" s="426"/>
      <c r="E235" s="426"/>
      <c r="F235" s="426"/>
      <c r="G235" s="389"/>
      <c r="H235" s="389"/>
      <c r="I235" s="389"/>
      <c r="J235" s="389"/>
      <c r="K235" s="389"/>
      <c r="L235" s="389"/>
      <c r="M235" s="389"/>
      <c r="N235" s="389"/>
      <c r="O235" s="389"/>
      <c r="P235" s="389"/>
      <c r="Q235" s="389"/>
      <c r="R235" s="389"/>
      <c r="S235" s="389"/>
      <c r="T235" s="389"/>
      <c r="U235" s="389"/>
      <c r="V235" s="389"/>
      <c r="W235" s="389"/>
      <c r="X235" s="389"/>
      <c r="Y235" s="390"/>
      <c r="Z235" s="84"/>
    </row>
    <row r="236" spans="1:26" ht="22.5" customHeight="1" x14ac:dyDescent="0.4">
      <c r="A236" s="84"/>
      <c r="B236" s="339"/>
      <c r="C236" s="426" t="s">
        <v>241</v>
      </c>
      <c r="D236" s="426"/>
      <c r="E236" s="426"/>
      <c r="F236" s="426"/>
      <c r="G236" s="389"/>
      <c r="H236" s="389"/>
      <c r="I236" s="389"/>
      <c r="J236" s="389"/>
      <c r="K236" s="389"/>
      <c r="L236" s="389"/>
      <c r="M236" s="389"/>
      <c r="N236" s="389"/>
      <c r="O236" s="389"/>
      <c r="P236" s="389"/>
      <c r="Q236" s="389"/>
      <c r="R236" s="389"/>
      <c r="S236" s="389"/>
      <c r="T236" s="389"/>
      <c r="U236" s="389"/>
      <c r="V236" s="389"/>
      <c r="W236" s="389"/>
      <c r="X236" s="389"/>
      <c r="Y236" s="390"/>
      <c r="Z236" s="84"/>
    </row>
    <row r="237" spans="1:26" ht="22.5" customHeight="1" thickBot="1" x14ac:dyDescent="0.45">
      <c r="A237" s="84"/>
      <c r="B237" s="340"/>
      <c r="C237" s="433" t="s">
        <v>236</v>
      </c>
      <c r="D237" s="433"/>
      <c r="E237" s="433"/>
      <c r="F237" s="433"/>
      <c r="G237" s="434"/>
      <c r="H237" s="434"/>
      <c r="I237" s="434"/>
      <c r="J237" s="434"/>
      <c r="K237" s="434"/>
      <c r="L237" s="434"/>
      <c r="M237" s="434"/>
      <c r="N237" s="434"/>
      <c r="O237" s="434"/>
      <c r="P237" s="434"/>
      <c r="Q237" s="434"/>
      <c r="R237" s="434"/>
      <c r="S237" s="434"/>
      <c r="T237" s="434"/>
      <c r="U237" s="434"/>
      <c r="V237" s="434"/>
      <c r="W237" s="434"/>
      <c r="X237" s="434"/>
      <c r="Y237" s="435"/>
      <c r="Z237" s="84"/>
    </row>
    <row r="238" spans="1:26" ht="22.5" customHeight="1" x14ac:dyDescent="0.4">
      <c r="A238" s="152"/>
      <c r="B238" s="133"/>
      <c r="C238" s="133"/>
      <c r="D238" s="133"/>
      <c r="E238" s="133"/>
      <c r="F238" s="133"/>
      <c r="G238" s="134"/>
      <c r="H238" s="134"/>
      <c r="I238" s="134"/>
      <c r="J238" s="134"/>
      <c r="K238" s="134"/>
      <c r="L238" s="134"/>
      <c r="M238" s="134"/>
      <c r="N238" s="134"/>
      <c r="O238" s="134"/>
      <c r="P238" s="134"/>
      <c r="Q238" s="134"/>
      <c r="R238" s="134"/>
      <c r="S238" s="134"/>
      <c r="T238" s="134"/>
      <c r="U238" s="134"/>
      <c r="V238" s="134"/>
      <c r="W238" s="134"/>
      <c r="X238" s="134"/>
      <c r="Y238" s="134"/>
      <c r="Z238" s="152"/>
    </row>
    <row r="239" spans="1:26" ht="22.5" customHeight="1" x14ac:dyDescent="0.4">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2.5" customHeight="1" x14ac:dyDescent="0.4">
      <c r="A240" s="152"/>
      <c r="B240" s="133"/>
      <c r="C240" s="133"/>
      <c r="D240" s="133"/>
      <c r="E240" s="133"/>
      <c r="F240" s="133"/>
      <c r="G240" s="134"/>
      <c r="H240" s="134"/>
      <c r="I240" s="134"/>
      <c r="J240" s="134"/>
      <c r="K240" s="134"/>
      <c r="L240" s="134"/>
      <c r="M240" s="134"/>
      <c r="N240" s="134"/>
      <c r="O240" s="134"/>
      <c r="P240" s="134"/>
      <c r="Q240" s="134"/>
      <c r="R240" s="134"/>
      <c r="S240" s="134"/>
      <c r="T240" s="134"/>
      <c r="U240" s="134"/>
      <c r="V240" s="134"/>
      <c r="W240" s="134"/>
      <c r="X240" s="134"/>
      <c r="Y240" s="134"/>
      <c r="Z240" s="152"/>
    </row>
    <row r="241" spans="1:26" ht="22.5" customHeight="1" thickBot="1" x14ac:dyDescent="0.45">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2.5" customHeight="1" x14ac:dyDescent="0.4">
      <c r="A242" s="84"/>
      <c r="B242" s="471">
        <f ca="1">OFFSET(B242,-10,0)+1</f>
        <v>39</v>
      </c>
      <c r="C242" s="384" t="s">
        <v>234</v>
      </c>
      <c r="D242" s="384"/>
      <c r="E242" s="384"/>
      <c r="F242" s="384"/>
      <c r="G242" s="385"/>
      <c r="H242" s="385"/>
      <c r="I242" s="385"/>
      <c r="J242" s="385"/>
      <c r="K242" s="385"/>
      <c r="L242" s="385"/>
      <c r="M242" s="385"/>
      <c r="N242" s="385"/>
      <c r="O242" s="385"/>
      <c r="P242" s="385"/>
      <c r="Q242" s="385"/>
      <c r="R242" s="385"/>
      <c r="S242" s="385"/>
      <c r="T242" s="385"/>
      <c r="U242" s="385"/>
      <c r="V242" s="385"/>
      <c r="W242" s="385"/>
      <c r="X242" s="385"/>
      <c r="Y242" s="386"/>
      <c r="Z242" s="84"/>
    </row>
    <row r="243" spans="1:26" ht="22.5" customHeight="1" x14ac:dyDescent="0.4">
      <c r="A243" s="84"/>
      <c r="B243" s="472"/>
      <c r="C243" s="392" t="s">
        <v>235</v>
      </c>
      <c r="D243" s="392"/>
      <c r="E243" s="392"/>
      <c r="F243" s="392"/>
      <c r="G243" s="387"/>
      <c r="H243" s="387"/>
      <c r="I243" s="387"/>
      <c r="J243" s="387"/>
      <c r="K243" s="387"/>
      <c r="L243" s="387"/>
      <c r="M243" s="387"/>
      <c r="N243" s="387"/>
      <c r="O243" s="387"/>
      <c r="P243" s="387"/>
      <c r="Q243" s="387"/>
      <c r="R243" s="387"/>
      <c r="S243" s="387"/>
      <c r="T243" s="387"/>
      <c r="U243" s="387"/>
      <c r="V243" s="387"/>
      <c r="W243" s="387"/>
      <c r="X243" s="387"/>
      <c r="Y243" s="388"/>
      <c r="Z243" s="84"/>
    </row>
    <row r="244" spans="1:26" ht="22.5" customHeight="1" x14ac:dyDescent="0.4">
      <c r="A244" s="84"/>
      <c r="B244" s="472"/>
      <c r="C244" s="426" t="s">
        <v>502</v>
      </c>
      <c r="D244" s="426"/>
      <c r="E244" s="426"/>
      <c r="F244" s="426"/>
      <c r="G244" s="389"/>
      <c r="H244" s="389"/>
      <c r="I244" s="389"/>
      <c r="J244" s="389"/>
      <c r="K244" s="389"/>
      <c r="L244" s="389"/>
      <c r="M244" s="389"/>
      <c r="N244" s="389"/>
      <c r="O244" s="389"/>
      <c r="P244" s="389"/>
      <c r="Q244" s="389"/>
      <c r="R244" s="389"/>
      <c r="S244" s="389"/>
      <c r="T244" s="389"/>
      <c r="U244" s="389"/>
      <c r="V244" s="389"/>
      <c r="W244" s="389"/>
      <c r="X244" s="389"/>
      <c r="Y244" s="390"/>
      <c r="Z244" s="84"/>
    </row>
    <row r="245" spans="1:26" ht="22.5" customHeight="1" x14ac:dyDescent="0.4">
      <c r="A245" s="84"/>
      <c r="B245" s="472"/>
      <c r="C245" s="426" t="s">
        <v>240</v>
      </c>
      <c r="D245" s="426"/>
      <c r="E245" s="426"/>
      <c r="F245" s="426"/>
      <c r="G245" s="389"/>
      <c r="H245" s="389"/>
      <c r="I245" s="389"/>
      <c r="J245" s="389"/>
      <c r="K245" s="389"/>
      <c r="L245" s="389"/>
      <c r="M245" s="389"/>
      <c r="N245" s="389"/>
      <c r="O245" s="389"/>
      <c r="P245" s="389"/>
      <c r="Q245" s="389"/>
      <c r="R245" s="389"/>
      <c r="S245" s="389"/>
      <c r="T245" s="389"/>
      <c r="U245" s="389"/>
      <c r="V245" s="389"/>
      <c r="W245" s="389"/>
      <c r="X245" s="389"/>
      <c r="Y245" s="390"/>
      <c r="Z245" s="84"/>
    </row>
    <row r="246" spans="1:26" ht="22.5" customHeight="1" x14ac:dyDescent="0.4">
      <c r="A246" s="84"/>
      <c r="B246" s="472"/>
      <c r="C246" s="426" t="s">
        <v>241</v>
      </c>
      <c r="D246" s="426"/>
      <c r="E246" s="426"/>
      <c r="F246" s="426"/>
      <c r="G246" s="389"/>
      <c r="H246" s="389"/>
      <c r="I246" s="389"/>
      <c r="J246" s="389"/>
      <c r="K246" s="389"/>
      <c r="L246" s="389"/>
      <c r="M246" s="389"/>
      <c r="N246" s="389"/>
      <c r="O246" s="389"/>
      <c r="P246" s="389"/>
      <c r="Q246" s="389"/>
      <c r="R246" s="389"/>
      <c r="S246" s="389"/>
      <c r="T246" s="389"/>
      <c r="U246" s="389"/>
      <c r="V246" s="389"/>
      <c r="W246" s="389"/>
      <c r="X246" s="389"/>
      <c r="Y246" s="390"/>
      <c r="Z246" s="84"/>
    </row>
    <row r="247" spans="1:26" ht="22.5" customHeight="1" x14ac:dyDescent="0.4">
      <c r="A247" s="84"/>
      <c r="B247" s="472"/>
      <c r="C247" s="394" t="s">
        <v>236</v>
      </c>
      <c r="D247" s="394"/>
      <c r="E247" s="394"/>
      <c r="F247" s="394"/>
      <c r="G247" s="429"/>
      <c r="H247" s="429"/>
      <c r="I247" s="429"/>
      <c r="J247" s="429"/>
      <c r="K247" s="429"/>
      <c r="L247" s="429"/>
      <c r="M247" s="429"/>
      <c r="N247" s="429"/>
      <c r="O247" s="429"/>
      <c r="P247" s="429"/>
      <c r="Q247" s="429"/>
      <c r="R247" s="429"/>
      <c r="S247" s="429"/>
      <c r="T247" s="429"/>
      <c r="U247" s="429"/>
      <c r="V247" s="429"/>
      <c r="W247" s="429"/>
      <c r="X247" s="429"/>
      <c r="Y247" s="430"/>
      <c r="Z247" s="84"/>
    </row>
    <row r="248" spans="1:26" ht="22.5" customHeight="1" x14ac:dyDescent="0.4">
      <c r="A248" s="84"/>
      <c r="B248" s="337">
        <f t="shared" ref="B248:B266" ca="1" si="10">OFFSET(B248,-6,0)+1</f>
        <v>40</v>
      </c>
      <c r="C248" s="338" t="s">
        <v>234</v>
      </c>
      <c r="D248" s="338"/>
      <c r="E248" s="338"/>
      <c r="F248" s="338"/>
      <c r="G248" s="427"/>
      <c r="H248" s="427"/>
      <c r="I248" s="427"/>
      <c r="J248" s="427"/>
      <c r="K248" s="427"/>
      <c r="L248" s="427"/>
      <c r="M248" s="427"/>
      <c r="N248" s="427"/>
      <c r="O248" s="427"/>
      <c r="P248" s="427"/>
      <c r="Q248" s="427"/>
      <c r="R248" s="427"/>
      <c r="S248" s="427"/>
      <c r="T248" s="427"/>
      <c r="U248" s="427"/>
      <c r="V248" s="427"/>
      <c r="W248" s="427"/>
      <c r="X248" s="427"/>
      <c r="Y248" s="428"/>
      <c r="Z248" s="84"/>
    </row>
    <row r="249" spans="1:26" ht="22.5" customHeight="1" x14ac:dyDescent="0.4">
      <c r="A249" s="84"/>
      <c r="B249" s="339"/>
      <c r="C249" s="392" t="s">
        <v>235</v>
      </c>
      <c r="D249" s="392"/>
      <c r="E249" s="392"/>
      <c r="F249" s="392"/>
      <c r="G249" s="387"/>
      <c r="H249" s="387"/>
      <c r="I249" s="387"/>
      <c r="J249" s="387"/>
      <c r="K249" s="387"/>
      <c r="L249" s="387"/>
      <c r="M249" s="387"/>
      <c r="N249" s="387"/>
      <c r="O249" s="387"/>
      <c r="P249" s="387"/>
      <c r="Q249" s="387"/>
      <c r="R249" s="387"/>
      <c r="S249" s="387"/>
      <c r="T249" s="387"/>
      <c r="U249" s="387"/>
      <c r="V249" s="387"/>
      <c r="W249" s="387"/>
      <c r="X249" s="387"/>
      <c r="Y249" s="388"/>
      <c r="Z249" s="84"/>
    </row>
    <row r="250" spans="1:26" ht="22.5" customHeight="1" x14ac:dyDescent="0.4">
      <c r="A250" s="84"/>
      <c r="B250" s="339"/>
      <c r="C250" s="426" t="s">
        <v>502</v>
      </c>
      <c r="D250" s="426"/>
      <c r="E250" s="426"/>
      <c r="F250" s="426"/>
      <c r="G250" s="389"/>
      <c r="H250" s="389"/>
      <c r="I250" s="389"/>
      <c r="J250" s="389"/>
      <c r="K250" s="389"/>
      <c r="L250" s="389"/>
      <c r="M250" s="389"/>
      <c r="N250" s="389"/>
      <c r="O250" s="389"/>
      <c r="P250" s="389"/>
      <c r="Q250" s="389"/>
      <c r="R250" s="389"/>
      <c r="S250" s="389"/>
      <c r="T250" s="389"/>
      <c r="U250" s="389"/>
      <c r="V250" s="389"/>
      <c r="W250" s="389"/>
      <c r="X250" s="389"/>
      <c r="Y250" s="390"/>
      <c r="Z250" s="84"/>
    </row>
    <row r="251" spans="1:26" ht="22.5" customHeight="1" x14ac:dyDescent="0.4">
      <c r="A251" s="84"/>
      <c r="B251" s="339"/>
      <c r="C251" s="426" t="s">
        <v>240</v>
      </c>
      <c r="D251" s="426"/>
      <c r="E251" s="426"/>
      <c r="F251" s="426"/>
      <c r="G251" s="389"/>
      <c r="H251" s="389"/>
      <c r="I251" s="389"/>
      <c r="J251" s="389"/>
      <c r="K251" s="389"/>
      <c r="L251" s="389"/>
      <c r="M251" s="389"/>
      <c r="N251" s="389"/>
      <c r="O251" s="389"/>
      <c r="P251" s="389"/>
      <c r="Q251" s="389"/>
      <c r="R251" s="389"/>
      <c r="S251" s="389"/>
      <c r="T251" s="389"/>
      <c r="U251" s="389"/>
      <c r="V251" s="389"/>
      <c r="W251" s="389"/>
      <c r="X251" s="389"/>
      <c r="Y251" s="390"/>
      <c r="Z251" s="84"/>
    </row>
    <row r="252" spans="1:26" ht="22.5" customHeight="1" x14ac:dyDescent="0.4">
      <c r="A252" s="84"/>
      <c r="B252" s="339"/>
      <c r="C252" s="426" t="s">
        <v>241</v>
      </c>
      <c r="D252" s="426"/>
      <c r="E252" s="426"/>
      <c r="F252" s="426"/>
      <c r="G252" s="389"/>
      <c r="H252" s="389"/>
      <c r="I252" s="389"/>
      <c r="J252" s="389"/>
      <c r="K252" s="389"/>
      <c r="L252" s="389"/>
      <c r="M252" s="389"/>
      <c r="N252" s="389"/>
      <c r="O252" s="389"/>
      <c r="P252" s="389"/>
      <c r="Q252" s="389"/>
      <c r="R252" s="389"/>
      <c r="S252" s="389"/>
      <c r="T252" s="389"/>
      <c r="U252" s="389"/>
      <c r="V252" s="389"/>
      <c r="W252" s="389"/>
      <c r="X252" s="389"/>
      <c r="Y252" s="390"/>
      <c r="Z252" s="84"/>
    </row>
    <row r="253" spans="1:26" ht="22.5" customHeight="1" x14ac:dyDescent="0.4">
      <c r="A253" s="84"/>
      <c r="B253" s="339"/>
      <c r="C253" s="394" t="s">
        <v>236</v>
      </c>
      <c r="D253" s="394"/>
      <c r="E253" s="394"/>
      <c r="F253" s="394"/>
      <c r="G253" s="429"/>
      <c r="H253" s="429"/>
      <c r="I253" s="429"/>
      <c r="J253" s="429"/>
      <c r="K253" s="429"/>
      <c r="L253" s="429"/>
      <c r="M253" s="429"/>
      <c r="N253" s="429"/>
      <c r="O253" s="429"/>
      <c r="P253" s="429"/>
      <c r="Q253" s="429"/>
      <c r="R253" s="429"/>
      <c r="S253" s="429"/>
      <c r="T253" s="429"/>
      <c r="U253" s="429"/>
      <c r="V253" s="429"/>
      <c r="W253" s="429"/>
      <c r="X253" s="429"/>
      <c r="Y253" s="430"/>
      <c r="Z253" s="84"/>
    </row>
    <row r="254" spans="1:26" ht="22.5" customHeight="1" x14ac:dyDescent="0.4">
      <c r="A254" s="84"/>
      <c r="B254" s="337">
        <f t="shared" ca="1" si="10"/>
        <v>41</v>
      </c>
      <c r="C254" s="338" t="s">
        <v>234</v>
      </c>
      <c r="D254" s="338"/>
      <c r="E254" s="338"/>
      <c r="F254" s="338"/>
      <c r="G254" s="427"/>
      <c r="H254" s="427"/>
      <c r="I254" s="427"/>
      <c r="J254" s="427"/>
      <c r="K254" s="427"/>
      <c r="L254" s="427"/>
      <c r="M254" s="427"/>
      <c r="N254" s="427"/>
      <c r="O254" s="427"/>
      <c r="P254" s="427"/>
      <c r="Q254" s="427"/>
      <c r="R254" s="427"/>
      <c r="S254" s="427"/>
      <c r="T254" s="427"/>
      <c r="U254" s="427"/>
      <c r="V254" s="427"/>
      <c r="W254" s="427"/>
      <c r="X254" s="427"/>
      <c r="Y254" s="428"/>
      <c r="Z254" s="84"/>
    </row>
    <row r="255" spans="1:26" ht="22.5" customHeight="1" x14ac:dyDescent="0.4">
      <c r="A255" s="84"/>
      <c r="B255" s="339"/>
      <c r="C255" s="392" t="s">
        <v>235</v>
      </c>
      <c r="D255" s="392"/>
      <c r="E255" s="392"/>
      <c r="F255" s="392"/>
      <c r="G255" s="387"/>
      <c r="H255" s="387"/>
      <c r="I255" s="387"/>
      <c r="J255" s="387"/>
      <c r="K255" s="387"/>
      <c r="L255" s="387"/>
      <c r="M255" s="387"/>
      <c r="N255" s="387"/>
      <c r="O255" s="387"/>
      <c r="P255" s="387"/>
      <c r="Q255" s="387"/>
      <c r="R255" s="387"/>
      <c r="S255" s="387"/>
      <c r="T255" s="387"/>
      <c r="U255" s="387"/>
      <c r="V255" s="387"/>
      <c r="W255" s="387"/>
      <c r="X255" s="387"/>
      <c r="Y255" s="388"/>
      <c r="Z255" s="84"/>
    </row>
    <row r="256" spans="1:26" ht="22.5" customHeight="1" x14ac:dyDescent="0.4">
      <c r="A256" s="84"/>
      <c r="B256" s="339"/>
      <c r="C256" s="426" t="s">
        <v>502</v>
      </c>
      <c r="D256" s="426"/>
      <c r="E256" s="426"/>
      <c r="F256" s="426"/>
      <c r="G256" s="389"/>
      <c r="H256" s="389"/>
      <c r="I256" s="389"/>
      <c r="J256" s="389"/>
      <c r="K256" s="389"/>
      <c r="L256" s="389"/>
      <c r="M256" s="389"/>
      <c r="N256" s="389"/>
      <c r="O256" s="389"/>
      <c r="P256" s="389"/>
      <c r="Q256" s="389"/>
      <c r="R256" s="389"/>
      <c r="S256" s="389"/>
      <c r="T256" s="389"/>
      <c r="U256" s="389"/>
      <c r="V256" s="389"/>
      <c r="W256" s="389"/>
      <c r="X256" s="389"/>
      <c r="Y256" s="390"/>
      <c r="Z256" s="84"/>
    </row>
    <row r="257" spans="1:26" ht="22.5" customHeight="1" x14ac:dyDescent="0.4">
      <c r="A257" s="84"/>
      <c r="B257" s="339"/>
      <c r="C257" s="426" t="s">
        <v>240</v>
      </c>
      <c r="D257" s="426"/>
      <c r="E257" s="426"/>
      <c r="F257" s="426"/>
      <c r="G257" s="389"/>
      <c r="H257" s="389"/>
      <c r="I257" s="389"/>
      <c r="J257" s="389"/>
      <c r="K257" s="389"/>
      <c r="L257" s="389"/>
      <c r="M257" s="389"/>
      <c r="N257" s="389"/>
      <c r="O257" s="389"/>
      <c r="P257" s="389"/>
      <c r="Q257" s="389"/>
      <c r="R257" s="389"/>
      <c r="S257" s="389"/>
      <c r="T257" s="389"/>
      <c r="U257" s="389"/>
      <c r="V257" s="389"/>
      <c r="W257" s="389"/>
      <c r="X257" s="389"/>
      <c r="Y257" s="390"/>
      <c r="Z257" s="84"/>
    </row>
    <row r="258" spans="1:26" ht="22.5" customHeight="1" x14ac:dyDescent="0.4">
      <c r="A258" s="84"/>
      <c r="B258" s="339"/>
      <c r="C258" s="426" t="s">
        <v>241</v>
      </c>
      <c r="D258" s="426"/>
      <c r="E258" s="426"/>
      <c r="F258" s="426"/>
      <c r="G258" s="389"/>
      <c r="H258" s="389"/>
      <c r="I258" s="389"/>
      <c r="J258" s="389"/>
      <c r="K258" s="389"/>
      <c r="L258" s="389"/>
      <c r="M258" s="389"/>
      <c r="N258" s="389"/>
      <c r="O258" s="389"/>
      <c r="P258" s="389"/>
      <c r="Q258" s="389"/>
      <c r="R258" s="389"/>
      <c r="S258" s="389"/>
      <c r="T258" s="389"/>
      <c r="U258" s="389"/>
      <c r="V258" s="389"/>
      <c r="W258" s="389"/>
      <c r="X258" s="389"/>
      <c r="Y258" s="390"/>
      <c r="Z258" s="84"/>
    </row>
    <row r="259" spans="1:26" ht="22.5" customHeight="1" x14ac:dyDescent="0.4">
      <c r="A259" s="84"/>
      <c r="B259" s="339"/>
      <c r="C259" s="394" t="s">
        <v>236</v>
      </c>
      <c r="D259" s="394"/>
      <c r="E259" s="394"/>
      <c r="F259" s="394"/>
      <c r="G259" s="429"/>
      <c r="H259" s="429"/>
      <c r="I259" s="429"/>
      <c r="J259" s="429"/>
      <c r="K259" s="429"/>
      <c r="L259" s="429"/>
      <c r="M259" s="429"/>
      <c r="N259" s="429"/>
      <c r="O259" s="429"/>
      <c r="P259" s="429"/>
      <c r="Q259" s="429"/>
      <c r="R259" s="429"/>
      <c r="S259" s="429"/>
      <c r="T259" s="429"/>
      <c r="U259" s="429"/>
      <c r="V259" s="429"/>
      <c r="W259" s="429"/>
      <c r="X259" s="429"/>
      <c r="Y259" s="430"/>
      <c r="Z259" s="84"/>
    </row>
    <row r="260" spans="1:26" ht="22.5" customHeight="1" x14ac:dyDescent="0.4">
      <c r="A260" s="84"/>
      <c r="B260" s="337">
        <f t="shared" ca="1" si="10"/>
        <v>42</v>
      </c>
      <c r="C260" s="338" t="s">
        <v>234</v>
      </c>
      <c r="D260" s="338"/>
      <c r="E260" s="338"/>
      <c r="F260" s="338"/>
      <c r="G260" s="427"/>
      <c r="H260" s="427"/>
      <c r="I260" s="427"/>
      <c r="J260" s="427"/>
      <c r="K260" s="427"/>
      <c r="L260" s="427"/>
      <c r="M260" s="427"/>
      <c r="N260" s="427"/>
      <c r="O260" s="427"/>
      <c r="P260" s="427"/>
      <c r="Q260" s="427"/>
      <c r="R260" s="427"/>
      <c r="S260" s="427"/>
      <c r="T260" s="427"/>
      <c r="U260" s="427"/>
      <c r="V260" s="427"/>
      <c r="W260" s="427"/>
      <c r="X260" s="427"/>
      <c r="Y260" s="428"/>
      <c r="Z260" s="84"/>
    </row>
    <row r="261" spans="1:26" ht="22.5" customHeight="1" x14ac:dyDescent="0.4">
      <c r="A261" s="84"/>
      <c r="B261" s="339"/>
      <c r="C261" s="392" t="s">
        <v>235</v>
      </c>
      <c r="D261" s="392"/>
      <c r="E261" s="392"/>
      <c r="F261" s="392"/>
      <c r="G261" s="387"/>
      <c r="H261" s="387"/>
      <c r="I261" s="387"/>
      <c r="J261" s="387"/>
      <c r="K261" s="387"/>
      <c r="L261" s="387"/>
      <c r="M261" s="387"/>
      <c r="N261" s="387"/>
      <c r="O261" s="387"/>
      <c r="P261" s="387"/>
      <c r="Q261" s="387"/>
      <c r="R261" s="387"/>
      <c r="S261" s="387"/>
      <c r="T261" s="387"/>
      <c r="U261" s="387"/>
      <c r="V261" s="387"/>
      <c r="W261" s="387"/>
      <c r="X261" s="387"/>
      <c r="Y261" s="388"/>
      <c r="Z261" s="84"/>
    </row>
    <row r="262" spans="1:26" ht="22.5" customHeight="1" x14ac:dyDescent="0.4">
      <c r="A262" s="84"/>
      <c r="B262" s="339"/>
      <c r="C262" s="426" t="s">
        <v>502</v>
      </c>
      <c r="D262" s="426"/>
      <c r="E262" s="426"/>
      <c r="F262" s="426"/>
      <c r="G262" s="389"/>
      <c r="H262" s="389"/>
      <c r="I262" s="389"/>
      <c r="J262" s="389"/>
      <c r="K262" s="389"/>
      <c r="L262" s="389"/>
      <c r="M262" s="389"/>
      <c r="N262" s="389"/>
      <c r="O262" s="389"/>
      <c r="P262" s="389"/>
      <c r="Q262" s="389"/>
      <c r="R262" s="389"/>
      <c r="S262" s="389"/>
      <c r="T262" s="389"/>
      <c r="U262" s="389"/>
      <c r="V262" s="389"/>
      <c r="W262" s="389"/>
      <c r="X262" s="389"/>
      <c r="Y262" s="390"/>
      <c r="Z262" s="84"/>
    </row>
    <row r="263" spans="1:26" ht="22.5" customHeight="1" x14ac:dyDescent="0.4">
      <c r="A263" s="84"/>
      <c r="B263" s="339"/>
      <c r="C263" s="426" t="s">
        <v>240</v>
      </c>
      <c r="D263" s="426"/>
      <c r="E263" s="426"/>
      <c r="F263" s="426"/>
      <c r="G263" s="389"/>
      <c r="H263" s="389"/>
      <c r="I263" s="389"/>
      <c r="J263" s="389"/>
      <c r="K263" s="389"/>
      <c r="L263" s="389"/>
      <c r="M263" s="389"/>
      <c r="N263" s="389"/>
      <c r="O263" s="389"/>
      <c r="P263" s="389"/>
      <c r="Q263" s="389"/>
      <c r="R263" s="389"/>
      <c r="S263" s="389"/>
      <c r="T263" s="389"/>
      <c r="U263" s="389"/>
      <c r="V263" s="389"/>
      <c r="W263" s="389"/>
      <c r="X263" s="389"/>
      <c r="Y263" s="390"/>
      <c r="Z263" s="84"/>
    </row>
    <row r="264" spans="1:26" ht="22.5" customHeight="1" x14ac:dyDescent="0.4">
      <c r="A264" s="84"/>
      <c r="B264" s="339"/>
      <c r="C264" s="426" t="s">
        <v>241</v>
      </c>
      <c r="D264" s="426"/>
      <c r="E264" s="426"/>
      <c r="F264" s="426"/>
      <c r="G264" s="389"/>
      <c r="H264" s="389"/>
      <c r="I264" s="389"/>
      <c r="J264" s="389"/>
      <c r="K264" s="389"/>
      <c r="L264" s="389"/>
      <c r="M264" s="389"/>
      <c r="N264" s="389"/>
      <c r="O264" s="389"/>
      <c r="P264" s="389"/>
      <c r="Q264" s="389"/>
      <c r="R264" s="389"/>
      <c r="S264" s="389"/>
      <c r="T264" s="389"/>
      <c r="U264" s="389"/>
      <c r="V264" s="389"/>
      <c r="W264" s="389"/>
      <c r="X264" s="389"/>
      <c r="Y264" s="390"/>
      <c r="Z264" s="84"/>
    </row>
    <row r="265" spans="1:26" ht="22.5" customHeight="1" x14ac:dyDescent="0.4">
      <c r="A265" s="84"/>
      <c r="B265" s="339"/>
      <c r="C265" s="394" t="s">
        <v>236</v>
      </c>
      <c r="D265" s="394"/>
      <c r="E265" s="394"/>
      <c r="F265" s="394"/>
      <c r="G265" s="429"/>
      <c r="H265" s="429"/>
      <c r="I265" s="429"/>
      <c r="J265" s="429"/>
      <c r="K265" s="429"/>
      <c r="L265" s="429"/>
      <c r="M265" s="429"/>
      <c r="N265" s="429"/>
      <c r="O265" s="429"/>
      <c r="P265" s="429"/>
      <c r="Q265" s="429"/>
      <c r="R265" s="429"/>
      <c r="S265" s="429"/>
      <c r="T265" s="429"/>
      <c r="U265" s="429"/>
      <c r="V265" s="429"/>
      <c r="W265" s="429"/>
      <c r="X265" s="429"/>
      <c r="Y265" s="430"/>
      <c r="Z265" s="84"/>
    </row>
    <row r="266" spans="1:26" ht="22.5" customHeight="1" x14ac:dyDescent="0.4">
      <c r="A266" s="84"/>
      <c r="B266" s="337">
        <f t="shared" ca="1" si="10"/>
        <v>43</v>
      </c>
      <c r="C266" s="338" t="s">
        <v>234</v>
      </c>
      <c r="D266" s="338"/>
      <c r="E266" s="338"/>
      <c r="F266" s="338"/>
      <c r="G266" s="427"/>
      <c r="H266" s="427"/>
      <c r="I266" s="427"/>
      <c r="J266" s="427"/>
      <c r="K266" s="427"/>
      <c r="L266" s="427"/>
      <c r="M266" s="427"/>
      <c r="N266" s="427"/>
      <c r="O266" s="427"/>
      <c r="P266" s="427"/>
      <c r="Q266" s="427"/>
      <c r="R266" s="427"/>
      <c r="S266" s="427"/>
      <c r="T266" s="427"/>
      <c r="U266" s="427"/>
      <c r="V266" s="427"/>
      <c r="W266" s="427"/>
      <c r="X266" s="427"/>
      <c r="Y266" s="428"/>
      <c r="Z266" s="84"/>
    </row>
    <row r="267" spans="1:26" ht="22.5" customHeight="1" x14ac:dyDescent="0.4">
      <c r="A267" s="84"/>
      <c r="B267" s="339"/>
      <c r="C267" s="392" t="s">
        <v>235</v>
      </c>
      <c r="D267" s="392"/>
      <c r="E267" s="392"/>
      <c r="F267" s="392"/>
      <c r="G267" s="387"/>
      <c r="H267" s="387"/>
      <c r="I267" s="387"/>
      <c r="J267" s="387"/>
      <c r="K267" s="387"/>
      <c r="L267" s="387"/>
      <c r="M267" s="387"/>
      <c r="N267" s="387"/>
      <c r="O267" s="387"/>
      <c r="P267" s="387"/>
      <c r="Q267" s="387"/>
      <c r="R267" s="387"/>
      <c r="S267" s="387"/>
      <c r="T267" s="387"/>
      <c r="U267" s="387"/>
      <c r="V267" s="387"/>
      <c r="W267" s="387"/>
      <c r="X267" s="387"/>
      <c r="Y267" s="388"/>
      <c r="Z267" s="84"/>
    </row>
    <row r="268" spans="1:26" ht="22.5" customHeight="1" x14ac:dyDescent="0.4">
      <c r="A268" s="84"/>
      <c r="B268" s="339"/>
      <c r="C268" s="426" t="s">
        <v>502</v>
      </c>
      <c r="D268" s="426"/>
      <c r="E268" s="426"/>
      <c r="F268" s="426"/>
      <c r="G268" s="389"/>
      <c r="H268" s="389"/>
      <c r="I268" s="389"/>
      <c r="J268" s="389"/>
      <c r="K268" s="389"/>
      <c r="L268" s="389"/>
      <c r="M268" s="389"/>
      <c r="N268" s="389"/>
      <c r="O268" s="389"/>
      <c r="P268" s="389"/>
      <c r="Q268" s="389"/>
      <c r="R268" s="389"/>
      <c r="S268" s="389"/>
      <c r="T268" s="389"/>
      <c r="U268" s="389"/>
      <c r="V268" s="389"/>
      <c r="W268" s="389"/>
      <c r="X268" s="389"/>
      <c r="Y268" s="390"/>
      <c r="Z268" s="84"/>
    </row>
    <row r="269" spans="1:26" ht="22.5" customHeight="1" x14ac:dyDescent="0.4">
      <c r="A269" s="84"/>
      <c r="B269" s="339"/>
      <c r="C269" s="426" t="s">
        <v>240</v>
      </c>
      <c r="D269" s="426"/>
      <c r="E269" s="426"/>
      <c r="F269" s="426"/>
      <c r="G269" s="389"/>
      <c r="H269" s="389"/>
      <c r="I269" s="389"/>
      <c r="J269" s="389"/>
      <c r="K269" s="389"/>
      <c r="L269" s="389"/>
      <c r="M269" s="389"/>
      <c r="N269" s="389"/>
      <c r="O269" s="389"/>
      <c r="P269" s="389"/>
      <c r="Q269" s="389"/>
      <c r="R269" s="389"/>
      <c r="S269" s="389"/>
      <c r="T269" s="389"/>
      <c r="U269" s="389"/>
      <c r="V269" s="389"/>
      <c r="W269" s="389"/>
      <c r="X269" s="389"/>
      <c r="Y269" s="390"/>
      <c r="Z269" s="84"/>
    </row>
    <row r="270" spans="1:26" ht="22.5" customHeight="1" x14ac:dyDescent="0.4">
      <c r="A270" s="84"/>
      <c r="B270" s="339"/>
      <c r="C270" s="426" t="s">
        <v>241</v>
      </c>
      <c r="D270" s="426"/>
      <c r="E270" s="426"/>
      <c r="F270" s="426"/>
      <c r="G270" s="389"/>
      <c r="H270" s="389"/>
      <c r="I270" s="389"/>
      <c r="J270" s="389"/>
      <c r="K270" s="389"/>
      <c r="L270" s="389"/>
      <c r="M270" s="389"/>
      <c r="N270" s="389"/>
      <c r="O270" s="389"/>
      <c r="P270" s="389"/>
      <c r="Q270" s="389"/>
      <c r="R270" s="389"/>
      <c r="S270" s="389"/>
      <c r="T270" s="389"/>
      <c r="U270" s="389"/>
      <c r="V270" s="389"/>
      <c r="W270" s="389"/>
      <c r="X270" s="389"/>
      <c r="Y270" s="390"/>
      <c r="Z270" s="84"/>
    </row>
    <row r="271" spans="1:26" ht="22.5" customHeight="1" thickBot="1" x14ac:dyDescent="0.45">
      <c r="A271" s="84"/>
      <c r="B271" s="340"/>
      <c r="C271" s="433" t="s">
        <v>236</v>
      </c>
      <c r="D271" s="433"/>
      <c r="E271" s="433"/>
      <c r="F271" s="433"/>
      <c r="G271" s="434"/>
      <c r="H271" s="434"/>
      <c r="I271" s="434"/>
      <c r="J271" s="434"/>
      <c r="K271" s="434"/>
      <c r="L271" s="434"/>
      <c r="M271" s="434"/>
      <c r="N271" s="434"/>
      <c r="O271" s="434"/>
      <c r="P271" s="434"/>
      <c r="Q271" s="434"/>
      <c r="R271" s="434"/>
      <c r="S271" s="434"/>
      <c r="T271" s="434"/>
      <c r="U271" s="434"/>
      <c r="V271" s="434"/>
      <c r="W271" s="434"/>
      <c r="X271" s="434"/>
      <c r="Y271" s="435"/>
      <c r="Z271" s="84"/>
    </row>
    <row r="272" spans="1:26" ht="22.5" customHeight="1" x14ac:dyDescent="0.4">
      <c r="A272" s="152"/>
      <c r="B272" s="133"/>
      <c r="C272" s="133"/>
      <c r="D272" s="133"/>
      <c r="E272" s="133"/>
      <c r="F272" s="133"/>
      <c r="G272" s="134"/>
      <c r="H272" s="134"/>
      <c r="I272" s="134"/>
      <c r="J272" s="134"/>
      <c r="K272" s="134"/>
      <c r="L272" s="134"/>
      <c r="M272" s="134"/>
      <c r="N272" s="134"/>
      <c r="O272" s="134"/>
      <c r="P272" s="134"/>
      <c r="Q272" s="134"/>
      <c r="R272" s="134"/>
      <c r="S272" s="134"/>
      <c r="T272" s="134"/>
      <c r="U272" s="134"/>
      <c r="V272" s="134"/>
      <c r="W272" s="134"/>
      <c r="X272" s="134"/>
      <c r="Y272" s="134"/>
      <c r="Z272" s="152"/>
    </row>
    <row r="273" spans="1:26" ht="22.5" customHeight="1" x14ac:dyDescent="0.4">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2.5" customHeight="1" x14ac:dyDescent="0.4">
      <c r="A274" s="152"/>
      <c r="B274" s="133"/>
      <c r="C274" s="133"/>
      <c r="D274" s="133"/>
      <c r="E274" s="133"/>
      <c r="F274" s="133"/>
      <c r="G274" s="134"/>
      <c r="H274" s="134"/>
      <c r="I274" s="134"/>
      <c r="J274" s="134"/>
      <c r="K274" s="134"/>
      <c r="L274" s="134"/>
      <c r="M274" s="134"/>
      <c r="N274" s="134"/>
      <c r="O274" s="134"/>
      <c r="P274" s="134"/>
      <c r="Q274" s="134"/>
      <c r="R274" s="134"/>
      <c r="S274" s="134"/>
      <c r="T274" s="134"/>
      <c r="U274" s="134"/>
      <c r="V274" s="134"/>
      <c r="W274" s="134"/>
      <c r="X274" s="134"/>
      <c r="Y274" s="134"/>
      <c r="Z274" s="152"/>
    </row>
    <row r="275" spans="1:26" ht="22.5" customHeight="1" thickBot="1" x14ac:dyDescent="0.45">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2.5" customHeight="1" x14ac:dyDescent="0.4">
      <c r="A276" s="84"/>
      <c r="B276" s="471">
        <f ca="1">OFFSET(B276,-10,0)+1</f>
        <v>44</v>
      </c>
      <c r="C276" s="384" t="s">
        <v>234</v>
      </c>
      <c r="D276" s="384"/>
      <c r="E276" s="384"/>
      <c r="F276" s="384"/>
      <c r="G276" s="385"/>
      <c r="H276" s="385"/>
      <c r="I276" s="385"/>
      <c r="J276" s="385"/>
      <c r="K276" s="385"/>
      <c r="L276" s="385"/>
      <c r="M276" s="385"/>
      <c r="N276" s="385"/>
      <c r="O276" s="385"/>
      <c r="P276" s="385"/>
      <c r="Q276" s="385"/>
      <c r="R276" s="385"/>
      <c r="S276" s="385"/>
      <c r="T276" s="385"/>
      <c r="U276" s="385"/>
      <c r="V276" s="385"/>
      <c r="W276" s="385"/>
      <c r="X276" s="385"/>
      <c r="Y276" s="386"/>
      <c r="Z276" s="84"/>
    </row>
    <row r="277" spans="1:26" ht="22.5" customHeight="1" x14ac:dyDescent="0.4">
      <c r="A277" s="84"/>
      <c r="B277" s="472"/>
      <c r="C277" s="392" t="s">
        <v>235</v>
      </c>
      <c r="D277" s="392"/>
      <c r="E277" s="392"/>
      <c r="F277" s="392"/>
      <c r="G277" s="387"/>
      <c r="H277" s="387"/>
      <c r="I277" s="387"/>
      <c r="J277" s="387"/>
      <c r="K277" s="387"/>
      <c r="L277" s="387"/>
      <c r="M277" s="387"/>
      <c r="N277" s="387"/>
      <c r="O277" s="387"/>
      <c r="P277" s="387"/>
      <c r="Q277" s="387"/>
      <c r="R277" s="387"/>
      <c r="S277" s="387"/>
      <c r="T277" s="387"/>
      <c r="U277" s="387"/>
      <c r="V277" s="387"/>
      <c r="W277" s="387"/>
      <c r="X277" s="387"/>
      <c r="Y277" s="388"/>
      <c r="Z277" s="84"/>
    </row>
    <row r="278" spans="1:26" ht="22.5" customHeight="1" x14ac:dyDescent="0.4">
      <c r="A278" s="84"/>
      <c r="B278" s="472"/>
      <c r="C278" s="426" t="s">
        <v>502</v>
      </c>
      <c r="D278" s="426"/>
      <c r="E278" s="426"/>
      <c r="F278" s="426"/>
      <c r="G278" s="389"/>
      <c r="H278" s="389"/>
      <c r="I278" s="389"/>
      <c r="J278" s="389"/>
      <c r="K278" s="389"/>
      <c r="L278" s="389"/>
      <c r="M278" s="389"/>
      <c r="N278" s="389"/>
      <c r="O278" s="389"/>
      <c r="P278" s="389"/>
      <c r="Q278" s="389"/>
      <c r="R278" s="389"/>
      <c r="S278" s="389"/>
      <c r="T278" s="389"/>
      <c r="U278" s="389"/>
      <c r="V278" s="389"/>
      <c r="W278" s="389"/>
      <c r="X278" s="389"/>
      <c r="Y278" s="390"/>
      <c r="Z278" s="84"/>
    </row>
    <row r="279" spans="1:26" ht="22.5" customHeight="1" x14ac:dyDescent="0.4">
      <c r="A279" s="84"/>
      <c r="B279" s="472"/>
      <c r="C279" s="426" t="s">
        <v>240</v>
      </c>
      <c r="D279" s="426"/>
      <c r="E279" s="426"/>
      <c r="F279" s="426"/>
      <c r="G279" s="389"/>
      <c r="H279" s="389"/>
      <c r="I279" s="389"/>
      <c r="J279" s="389"/>
      <c r="K279" s="389"/>
      <c r="L279" s="389"/>
      <c r="M279" s="389"/>
      <c r="N279" s="389"/>
      <c r="O279" s="389"/>
      <c r="P279" s="389"/>
      <c r="Q279" s="389"/>
      <c r="R279" s="389"/>
      <c r="S279" s="389"/>
      <c r="T279" s="389"/>
      <c r="U279" s="389"/>
      <c r="V279" s="389"/>
      <c r="W279" s="389"/>
      <c r="X279" s="389"/>
      <c r="Y279" s="390"/>
      <c r="Z279" s="84"/>
    </row>
    <row r="280" spans="1:26" ht="22.5" customHeight="1" x14ac:dyDescent="0.4">
      <c r="A280" s="84"/>
      <c r="B280" s="472"/>
      <c r="C280" s="426" t="s">
        <v>241</v>
      </c>
      <c r="D280" s="426"/>
      <c r="E280" s="426"/>
      <c r="F280" s="426"/>
      <c r="G280" s="389"/>
      <c r="H280" s="389"/>
      <c r="I280" s="389"/>
      <c r="J280" s="389"/>
      <c r="K280" s="389"/>
      <c r="L280" s="389"/>
      <c r="M280" s="389"/>
      <c r="N280" s="389"/>
      <c r="O280" s="389"/>
      <c r="P280" s="389"/>
      <c r="Q280" s="389"/>
      <c r="R280" s="389"/>
      <c r="S280" s="389"/>
      <c r="T280" s="389"/>
      <c r="U280" s="389"/>
      <c r="V280" s="389"/>
      <c r="W280" s="389"/>
      <c r="X280" s="389"/>
      <c r="Y280" s="390"/>
      <c r="Z280" s="84"/>
    </row>
    <row r="281" spans="1:26" ht="22.5" customHeight="1" x14ac:dyDescent="0.4">
      <c r="A281" s="84"/>
      <c r="B281" s="472"/>
      <c r="C281" s="394" t="s">
        <v>236</v>
      </c>
      <c r="D281" s="394"/>
      <c r="E281" s="394"/>
      <c r="F281" s="394"/>
      <c r="G281" s="429"/>
      <c r="H281" s="429"/>
      <c r="I281" s="429"/>
      <c r="J281" s="429"/>
      <c r="K281" s="429"/>
      <c r="L281" s="429"/>
      <c r="M281" s="429"/>
      <c r="N281" s="429"/>
      <c r="O281" s="429"/>
      <c r="P281" s="429"/>
      <c r="Q281" s="429"/>
      <c r="R281" s="429"/>
      <c r="S281" s="429"/>
      <c r="T281" s="429"/>
      <c r="U281" s="429"/>
      <c r="V281" s="429"/>
      <c r="W281" s="429"/>
      <c r="X281" s="429"/>
      <c r="Y281" s="430"/>
      <c r="Z281" s="84"/>
    </row>
    <row r="282" spans="1:26" ht="22.5" customHeight="1" x14ac:dyDescent="0.4">
      <c r="A282" s="84"/>
      <c r="B282" s="337">
        <f t="shared" ref="B282:B300" ca="1" si="11">OFFSET(B282,-6,0)+1</f>
        <v>45</v>
      </c>
      <c r="C282" s="338" t="s">
        <v>234</v>
      </c>
      <c r="D282" s="338"/>
      <c r="E282" s="338"/>
      <c r="F282" s="338"/>
      <c r="G282" s="427"/>
      <c r="H282" s="427"/>
      <c r="I282" s="427"/>
      <c r="J282" s="427"/>
      <c r="K282" s="427"/>
      <c r="L282" s="427"/>
      <c r="M282" s="427"/>
      <c r="N282" s="427"/>
      <c r="O282" s="427"/>
      <c r="P282" s="427"/>
      <c r="Q282" s="427"/>
      <c r="R282" s="427"/>
      <c r="S282" s="427"/>
      <c r="T282" s="427"/>
      <c r="U282" s="427"/>
      <c r="V282" s="427"/>
      <c r="W282" s="427"/>
      <c r="X282" s="427"/>
      <c r="Y282" s="428"/>
      <c r="Z282" s="84"/>
    </row>
    <row r="283" spans="1:26" ht="22.5" customHeight="1" x14ac:dyDescent="0.4">
      <c r="A283" s="84"/>
      <c r="B283" s="339"/>
      <c r="C283" s="392" t="s">
        <v>235</v>
      </c>
      <c r="D283" s="392"/>
      <c r="E283" s="392"/>
      <c r="F283" s="392"/>
      <c r="G283" s="387"/>
      <c r="H283" s="387"/>
      <c r="I283" s="387"/>
      <c r="J283" s="387"/>
      <c r="K283" s="387"/>
      <c r="L283" s="387"/>
      <c r="M283" s="387"/>
      <c r="N283" s="387"/>
      <c r="O283" s="387"/>
      <c r="P283" s="387"/>
      <c r="Q283" s="387"/>
      <c r="R283" s="387"/>
      <c r="S283" s="387"/>
      <c r="T283" s="387"/>
      <c r="U283" s="387"/>
      <c r="V283" s="387"/>
      <c r="W283" s="387"/>
      <c r="X283" s="387"/>
      <c r="Y283" s="388"/>
      <c r="Z283" s="84"/>
    </row>
    <row r="284" spans="1:26" ht="22.5" customHeight="1" x14ac:dyDescent="0.4">
      <c r="A284" s="84"/>
      <c r="B284" s="339"/>
      <c r="C284" s="426" t="s">
        <v>502</v>
      </c>
      <c r="D284" s="426"/>
      <c r="E284" s="426"/>
      <c r="F284" s="426"/>
      <c r="G284" s="389"/>
      <c r="H284" s="389"/>
      <c r="I284" s="389"/>
      <c r="J284" s="389"/>
      <c r="K284" s="389"/>
      <c r="L284" s="389"/>
      <c r="M284" s="389"/>
      <c r="N284" s="389"/>
      <c r="O284" s="389"/>
      <c r="P284" s="389"/>
      <c r="Q284" s="389"/>
      <c r="R284" s="389"/>
      <c r="S284" s="389"/>
      <c r="T284" s="389"/>
      <c r="U284" s="389"/>
      <c r="V284" s="389"/>
      <c r="W284" s="389"/>
      <c r="X284" s="389"/>
      <c r="Y284" s="390"/>
      <c r="Z284" s="84"/>
    </row>
    <row r="285" spans="1:26" ht="22.5" customHeight="1" x14ac:dyDescent="0.4">
      <c r="A285" s="84"/>
      <c r="B285" s="339"/>
      <c r="C285" s="426" t="s">
        <v>240</v>
      </c>
      <c r="D285" s="426"/>
      <c r="E285" s="426"/>
      <c r="F285" s="426"/>
      <c r="G285" s="389"/>
      <c r="H285" s="389"/>
      <c r="I285" s="389"/>
      <c r="J285" s="389"/>
      <c r="K285" s="389"/>
      <c r="L285" s="389"/>
      <c r="M285" s="389"/>
      <c r="N285" s="389"/>
      <c r="O285" s="389"/>
      <c r="P285" s="389"/>
      <c r="Q285" s="389"/>
      <c r="R285" s="389"/>
      <c r="S285" s="389"/>
      <c r="T285" s="389"/>
      <c r="U285" s="389"/>
      <c r="V285" s="389"/>
      <c r="W285" s="389"/>
      <c r="X285" s="389"/>
      <c r="Y285" s="390"/>
      <c r="Z285" s="84"/>
    </row>
    <row r="286" spans="1:26" ht="22.5" customHeight="1" x14ac:dyDescent="0.4">
      <c r="A286" s="84"/>
      <c r="B286" s="339"/>
      <c r="C286" s="426" t="s">
        <v>241</v>
      </c>
      <c r="D286" s="426"/>
      <c r="E286" s="426"/>
      <c r="F286" s="426"/>
      <c r="G286" s="389"/>
      <c r="H286" s="389"/>
      <c r="I286" s="389"/>
      <c r="J286" s="389"/>
      <c r="K286" s="389"/>
      <c r="L286" s="389"/>
      <c r="M286" s="389"/>
      <c r="N286" s="389"/>
      <c r="O286" s="389"/>
      <c r="P286" s="389"/>
      <c r="Q286" s="389"/>
      <c r="R286" s="389"/>
      <c r="S286" s="389"/>
      <c r="T286" s="389"/>
      <c r="U286" s="389"/>
      <c r="V286" s="389"/>
      <c r="W286" s="389"/>
      <c r="X286" s="389"/>
      <c r="Y286" s="390"/>
      <c r="Z286" s="84"/>
    </row>
    <row r="287" spans="1:26" ht="22.5" customHeight="1" x14ac:dyDescent="0.4">
      <c r="A287" s="84"/>
      <c r="B287" s="339"/>
      <c r="C287" s="394" t="s">
        <v>236</v>
      </c>
      <c r="D287" s="394"/>
      <c r="E287" s="394"/>
      <c r="F287" s="394"/>
      <c r="G287" s="429"/>
      <c r="H287" s="429"/>
      <c r="I287" s="429"/>
      <c r="J287" s="429"/>
      <c r="K287" s="429"/>
      <c r="L287" s="429"/>
      <c r="M287" s="429"/>
      <c r="N287" s="429"/>
      <c r="O287" s="429"/>
      <c r="P287" s="429"/>
      <c r="Q287" s="429"/>
      <c r="R287" s="429"/>
      <c r="S287" s="429"/>
      <c r="T287" s="429"/>
      <c r="U287" s="429"/>
      <c r="V287" s="429"/>
      <c r="W287" s="429"/>
      <c r="X287" s="429"/>
      <c r="Y287" s="430"/>
      <c r="Z287" s="84"/>
    </row>
    <row r="288" spans="1:26" ht="22.5" customHeight="1" x14ac:dyDescent="0.4">
      <c r="A288" s="84"/>
      <c r="B288" s="337">
        <f t="shared" ca="1" si="11"/>
        <v>46</v>
      </c>
      <c r="C288" s="338" t="s">
        <v>234</v>
      </c>
      <c r="D288" s="338"/>
      <c r="E288" s="338"/>
      <c r="F288" s="338"/>
      <c r="G288" s="427"/>
      <c r="H288" s="427"/>
      <c r="I288" s="427"/>
      <c r="J288" s="427"/>
      <c r="K288" s="427"/>
      <c r="L288" s="427"/>
      <c r="M288" s="427"/>
      <c r="N288" s="427"/>
      <c r="O288" s="427"/>
      <c r="P288" s="427"/>
      <c r="Q288" s="427"/>
      <c r="R288" s="427"/>
      <c r="S288" s="427"/>
      <c r="T288" s="427"/>
      <c r="U288" s="427"/>
      <c r="V288" s="427"/>
      <c r="W288" s="427"/>
      <c r="X288" s="427"/>
      <c r="Y288" s="428"/>
      <c r="Z288" s="84"/>
    </row>
    <row r="289" spans="1:26" ht="22.5" customHeight="1" x14ac:dyDescent="0.4">
      <c r="A289" s="84"/>
      <c r="B289" s="339"/>
      <c r="C289" s="392" t="s">
        <v>235</v>
      </c>
      <c r="D289" s="392"/>
      <c r="E289" s="392"/>
      <c r="F289" s="392"/>
      <c r="G289" s="387"/>
      <c r="H289" s="387"/>
      <c r="I289" s="387"/>
      <c r="J289" s="387"/>
      <c r="K289" s="387"/>
      <c r="L289" s="387"/>
      <c r="M289" s="387"/>
      <c r="N289" s="387"/>
      <c r="O289" s="387"/>
      <c r="P289" s="387"/>
      <c r="Q289" s="387"/>
      <c r="R289" s="387"/>
      <c r="S289" s="387"/>
      <c r="T289" s="387"/>
      <c r="U289" s="387"/>
      <c r="V289" s="387"/>
      <c r="W289" s="387"/>
      <c r="X289" s="387"/>
      <c r="Y289" s="388"/>
      <c r="Z289" s="84"/>
    </row>
    <row r="290" spans="1:26" ht="22.5" customHeight="1" x14ac:dyDescent="0.4">
      <c r="A290" s="84"/>
      <c r="B290" s="339"/>
      <c r="C290" s="426" t="s">
        <v>502</v>
      </c>
      <c r="D290" s="426"/>
      <c r="E290" s="426"/>
      <c r="F290" s="426"/>
      <c r="G290" s="389"/>
      <c r="H290" s="389"/>
      <c r="I290" s="389"/>
      <c r="J290" s="389"/>
      <c r="K290" s="389"/>
      <c r="L290" s="389"/>
      <c r="M290" s="389"/>
      <c r="N290" s="389"/>
      <c r="O290" s="389"/>
      <c r="P290" s="389"/>
      <c r="Q290" s="389"/>
      <c r="R290" s="389"/>
      <c r="S290" s="389"/>
      <c r="T290" s="389"/>
      <c r="U290" s="389"/>
      <c r="V290" s="389"/>
      <c r="W290" s="389"/>
      <c r="X290" s="389"/>
      <c r="Y290" s="390"/>
      <c r="Z290" s="84"/>
    </row>
    <row r="291" spans="1:26" ht="22.5" customHeight="1" x14ac:dyDescent="0.4">
      <c r="A291" s="84"/>
      <c r="B291" s="339"/>
      <c r="C291" s="426" t="s">
        <v>240</v>
      </c>
      <c r="D291" s="426"/>
      <c r="E291" s="426"/>
      <c r="F291" s="426"/>
      <c r="G291" s="389"/>
      <c r="H291" s="389"/>
      <c r="I291" s="389"/>
      <c r="J291" s="389"/>
      <c r="K291" s="389"/>
      <c r="L291" s="389"/>
      <c r="M291" s="389"/>
      <c r="N291" s="389"/>
      <c r="O291" s="389"/>
      <c r="P291" s="389"/>
      <c r="Q291" s="389"/>
      <c r="R291" s="389"/>
      <c r="S291" s="389"/>
      <c r="T291" s="389"/>
      <c r="U291" s="389"/>
      <c r="V291" s="389"/>
      <c r="W291" s="389"/>
      <c r="X291" s="389"/>
      <c r="Y291" s="390"/>
      <c r="Z291" s="84"/>
    </row>
    <row r="292" spans="1:26" ht="22.5" customHeight="1" x14ac:dyDescent="0.4">
      <c r="A292" s="84"/>
      <c r="B292" s="339"/>
      <c r="C292" s="426" t="s">
        <v>241</v>
      </c>
      <c r="D292" s="426"/>
      <c r="E292" s="426"/>
      <c r="F292" s="426"/>
      <c r="G292" s="389"/>
      <c r="H292" s="389"/>
      <c r="I292" s="389"/>
      <c r="J292" s="389"/>
      <c r="K292" s="389"/>
      <c r="L292" s="389"/>
      <c r="M292" s="389"/>
      <c r="N292" s="389"/>
      <c r="O292" s="389"/>
      <c r="P292" s="389"/>
      <c r="Q292" s="389"/>
      <c r="R292" s="389"/>
      <c r="S292" s="389"/>
      <c r="T292" s="389"/>
      <c r="U292" s="389"/>
      <c r="V292" s="389"/>
      <c r="W292" s="389"/>
      <c r="X292" s="389"/>
      <c r="Y292" s="390"/>
      <c r="Z292" s="84"/>
    </row>
    <row r="293" spans="1:26" ht="22.5" customHeight="1" x14ac:dyDescent="0.4">
      <c r="A293" s="84"/>
      <c r="B293" s="339"/>
      <c r="C293" s="394" t="s">
        <v>236</v>
      </c>
      <c r="D293" s="394"/>
      <c r="E293" s="394"/>
      <c r="F293" s="394"/>
      <c r="G293" s="429"/>
      <c r="H293" s="429"/>
      <c r="I293" s="429"/>
      <c r="J293" s="429"/>
      <c r="K293" s="429"/>
      <c r="L293" s="429"/>
      <c r="M293" s="429"/>
      <c r="N293" s="429"/>
      <c r="O293" s="429"/>
      <c r="P293" s="429"/>
      <c r="Q293" s="429"/>
      <c r="R293" s="429"/>
      <c r="S293" s="429"/>
      <c r="T293" s="429"/>
      <c r="U293" s="429"/>
      <c r="V293" s="429"/>
      <c r="W293" s="429"/>
      <c r="X293" s="429"/>
      <c r="Y293" s="430"/>
      <c r="Z293" s="84"/>
    </row>
    <row r="294" spans="1:26" ht="22.5" customHeight="1" x14ac:dyDescent="0.4">
      <c r="A294" s="84"/>
      <c r="B294" s="337">
        <f t="shared" ca="1" si="11"/>
        <v>47</v>
      </c>
      <c r="C294" s="338" t="s">
        <v>234</v>
      </c>
      <c r="D294" s="338"/>
      <c r="E294" s="338"/>
      <c r="F294" s="338"/>
      <c r="G294" s="427"/>
      <c r="H294" s="427"/>
      <c r="I294" s="427"/>
      <c r="J294" s="427"/>
      <c r="K294" s="427"/>
      <c r="L294" s="427"/>
      <c r="M294" s="427"/>
      <c r="N294" s="427"/>
      <c r="O294" s="427"/>
      <c r="P294" s="427"/>
      <c r="Q294" s="427"/>
      <c r="R294" s="427"/>
      <c r="S294" s="427"/>
      <c r="T294" s="427"/>
      <c r="U294" s="427"/>
      <c r="V294" s="427"/>
      <c r="W294" s="427"/>
      <c r="X294" s="427"/>
      <c r="Y294" s="428"/>
      <c r="Z294" s="84"/>
    </row>
    <row r="295" spans="1:26" ht="22.5" customHeight="1" x14ac:dyDescent="0.4">
      <c r="A295" s="84"/>
      <c r="B295" s="339"/>
      <c r="C295" s="392" t="s">
        <v>235</v>
      </c>
      <c r="D295" s="392"/>
      <c r="E295" s="392"/>
      <c r="F295" s="392"/>
      <c r="G295" s="387"/>
      <c r="H295" s="387"/>
      <c r="I295" s="387"/>
      <c r="J295" s="387"/>
      <c r="K295" s="387"/>
      <c r="L295" s="387"/>
      <c r="M295" s="387"/>
      <c r="N295" s="387"/>
      <c r="O295" s="387"/>
      <c r="P295" s="387"/>
      <c r="Q295" s="387"/>
      <c r="R295" s="387"/>
      <c r="S295" s="387"/>
      <c r="T295" s="387"/>
      <c r="U295" s="387"/>
      <c r="V295" s="387"/>
      <c r="W295" s="387"/>
      <c r="X295" s="387"/>
      <c r="Y295" s="388"/>
      <c r="Z295" s="84"/>
    </row>
    <row r="296" spans="1:26" ht="22.5" customHeight="1" x14ac:dyDescent="0.4">
      <c r="A296" s="84"/>
      <c r="B296" s="339"/>
      <c r="C296" s="426" t="s">
        <v>502</v>
      </c>
      <c r="D296" s="426"/>
      <c r="E296" s="426"/>
      <c r="F296" s="426"/>
      <c r="G296" s="389"/>
      <c r="H296" s="389"/>
      <c r="I296" s="389"/>
      <c r="J296" s="389"/>
      <c r="K296" s="389"/>
      <c r="L296" s="389"/>
      <c r="M296" s="389"/>
      <c r="N296" s="389"/>
      <c r="O296" s="389"/>
      <c r="P296" s="389"/>
      <c r="Q296" s="389"/>
      <c r="R296" s="389"/>
      <c r="S296" s="389"/>
      <c r="T296" s="389"/>
      <c r="U296" s="389"/>
      <c r="V296" s="389"/>
      <c r="W296" s="389"/>
      <c r="X296" s="389"/>
      <c r="Y296" s="390"/>
      <c r="Z296" s="84"/>
    </row>
    <row r="297" spans="1:26" ht="22.5" customHeight="1" x14ac:dyDescent="0.4">
      <c r="A297" s="84"/>
      <c r="B297" s="339"/>
      <c r="C297" s="426" t="s">
        <v>240</v>
      </c>
      <c r="D297" s="426"/>
      <c r="E297" s="426"/>
      <c r="F297" s="426"/>
      <c r="G297" s="389"/>
      <c r="H297" s="389"/>
      <c r="I297" s="389"/>
      <c r="J297" s="389"/>
      <c r="K297" s="389"/>
      <c r="L297" s="389"/>
      <c r="M297" s="389"/>
      <c r="N297" s="389"/>
      <c r="O297" s="389"/>
      <c r="P297" s="389"/>
      <c r="Q297" s="389"/>
      <c r="R297" s="389"/>
      <c r="S297" s="389"/>
      <c r="T297" s="389"/>
      <c r="U297" s="389"/>
      <c r="V297" s="389"/>
      <c r="W297" s="389"/>
      <c r="X297" s="389"/>
      <c r="Y297" s="390"/>
      <c r="Z297" s="84"/>
    </row>
    <row r="298" spans="1:26" ht="22.5" customHeight="1" x14ac:dyDescent="0.4">
      <c r="A298" s="84"/>
      <c r="B298" s="339"/>
      <c r="C298" s="426" t="s">
        <v>241</v>
      </c>
      <c r="D298" s="426"/>
      <c r="E298" s="426"/>
      <c r="F298" s="426"/>
      <c r="G298" s="389"/>
      <c r="H298" s="389"/>
      <c r="I298" s="389"/>
      <c r="J298" s="389"/>
      <c r="K298" s="389"/>
      <c r="L298" s="389"/>
      <c r="M298" s="389"/>
      <c r="N298" s="389"/>
      <c r="O298" s="389"/>
      <c r="P298" s="389"/>
      <c r="Q298" s="389"/>
      <c r="R298" s="389"/>
      <c r="S298" s="389"/>
      <c r="T298" s="389"/>
      <c r="U298" s="389"/>
      <c r="V298" s="389"/>
      <c r="W298" s="389"/>
      <c r="X298" s="389"/>
      <c r="Y298" s="390"/>
      <c r="Z298" s="84"/>
    </row>
    <row r="299" spans="1:26" ht="22.5" customHeight="1" x14ac:dyDescent="0.4">
      <c r="A299" s="84"/>
      <c r="B299" s="339"/>
      <c r="C299" s="394" t="s">
        <v>236</v>
      </c>
      <c r="D299" s="394"/>
      <c r="E299" s="394"/>
      <c r="F299" s="394"/>
      <c r="G299" s="429"/>
      <c r="H299" s="429"/>
      <c r="I299" s="429"/>
      <c r="J299" s="429"/>
      <c r="K299" s="429"/>
      <c r="L299" s="429"/>
      <c r="M299" s="429"/>
      <c r="N299" s="429"/>
      <c r="O299" s="429"/>
      <c r="P299" s="429"/>
      <c r="Q299" s="429"/>
      <c r="R299" s="429"/>
      <c r="S299" s="429"/>
      <c r="T299" s="429"/>
      <c r="U299" s="429"/>
      <c r="V299" s="429"/>
      <c r="W299" s="429"/>
      <c r="X299" s="429"/>
      <c r="Y299" s="430"/>
      <c r="Z299" s="84"/>
    </row>
    <row r="300" spans="1:26" ht="22.5" customHeight="1" x14ac:dyDescent="0.4">
      <c r="A300" s="84"/>
      <c r="B300" s="337">
        <f t="shared" ca="1" si="11"/>
        <v>48</v>
      </c>
      <c r="C300" s="338" t="s">
        <v>234</v>
      </c>
      <c r="D300" s="338"/>
      <c r="E300" s="338"/>
      <c r="F300" s="338"/>
      <c r="G300" s="427"/>
      <c r="H300" s="427"/>
      <c r="I300" s="427"/>
      <c r="J300" s="427"/>
      <c r="K300" s="427"/>
      <c r="L300" s="427"/>
      <c r="M300" s="427"/>
      <c r="N300" s="427"/>
      <c r="O300" s="427"/>
      <c r="P300" s="427"/>
      <c r="Q300" s="427"/>
      <c r="R300" s="427"/>
      <c r="S300" s="427"/>
      <c r="T300" s="427"/>
      <c r="U300" s="427"/>
      <c r="V300" s="427"/>
      <c r="W300" s="427"/>
      <c r="X300" s="427"/>
      <c r="Y300" s="428"/>
      <c r="Z300" s="84"/>
    </row>
    <row r="301" spans="1:26" ht="22.5" customHeight="1" x14ac:dyDescent="0.4">
      <c r="A301" s="84"/>
      <c r="B301" s="339"/>
      <c r="C301" s="392" t="s">
        <v>235</v>
      </c>
      <c r="D301" s="392"/>
      <c r="E301" s="392"/>
      <c r="F301" s="392"/>
      <c r="G301" s="387"/>
      <c r="H301" s="387"/>
      <c r="I301" s="387"/>
      <c r="J301" s="387"/>
      <c r="K301" s="387"/>
      <c r="L301" s="387"/>
      <c r="M301" s="387"/>
      <c r="N301" s="387"/>
      <c r="O301" s="387"/>
      <c r="P301" s="387"/>
      <c r="Q301" s="387"/>
      <c r="R301" s="387"/>
      <c r="S301" s="387"/>
      <c r="T301" s="387"/>
      <c r="U301" s="387"/>
      <c r="V301" s="387"/>
      <c r="W301" s="387"/>
      <c r="X301" s="387"/>
      <c r="Y301" s="388"/>
      <c r="Z301" s="84"/>
    </row>
    <row r="302" spans="1:26" ht="22.5" customHeight="1" x14ac:dyDescent="0.4">
      <c r="A302" s="84"/>
      <c r="B302" s="339"/>
      <c r="C302" s="426" t="s">
        <v>502</v>
      </c>
      <c r="D302" s="426"/>
      <c r="E302" s="426"/>
      <c r="F302" s="426"/>
      <c r="G302" s="389"/>
      <c r="H302" s="389"/>
      <c r="I302" s="389"/>
      <c r="J302" s="389"/>
      <c r="K302" s="389"/>
      <c r="L302" s="389"/>
      <c r="M302" s="389"/>
      <c r="N302" s="389"/>
      <c r="O302" s="389"/>
      <c r="P302" s="389"/>
      <c r="Q302" s="389"/>
      <c r="R302" s="389"/>
      <c r="S302" s="389"/>
      <c r="T302" s="389"/>
      <c r="U302" s="389"/>
      <c r="V302" s="389"/>
      <c r="W302" s="389"/>
      <c r="X302" s="389"/>
      <c r="Y302" s="390"/>
      <c r="Z302" s="84"/>
    </row>
    <row r="303" spans="1:26" ht="22.5" customHeight="1" x14ac:dyDescent="0.4">
      <c r="A303" s="84"/>
      <c r="B303" s="339"/>
      <c r="C303" s="426" t="s">
        <v>240</v>
      </c>
      <c r="D303" s="426"/>
      <c r="E303" s="426"/>
      <c r="F303" s="426"/>
      <c r="G303" s="389"/>
      <c r="H303" s="389"/>
      <c r="I303" s="389"/>
      <c r="J303" s="389"/>
      <c r="K303" s="389"/>
      <c r="L303" s="389"/>
      <c r="M303" s="389"/>
      <c r="N303" s="389"/>
      <c r="O303" s="389"/>
      <c r="P303" s="389"/>
      <c r="Q303" s="389"/>
      <c r="R303" s="389"/>
      <c r="S303" s="389"/>
      <c r="T303" s="389"/>
      <c r="U303" s="389"/>
      <c r="V303" s="389"/>
      <c r="W303" s="389"/>
      <c r="X303" s="389"/>
      <c r="Y303" s="390"/>
      <c r="Z303" s="84"/>
    </row>
    <row r="304" spans="1:26" ht="22.5" customHeight="1" x14ac:dyDescent="0.4">
      <c r="A304" s="84"/>
      <c r="B304" s="339"/>
      <c r="C304" s="426" t="s">
        <v>241</v>
      </c>
      <c r="D304" s="426"/>
      <c r="E304" s="426"/>
      <c r="F304" s="426"/>
      <c r="G304" s="389"/>
      <c r="H304" s="389"/>
      <c r="I304" s="389"/>
      <c r="J304" s="389"/>
      <c r="K304" s="389"/>
      <c r="L304" s="389"/>
      <c r="M304" s="389"/>
      <c r="N304" s="389"/>
      <c r="O304" s="389"/>
      <c r="P304" s="389"/>
      <c r="Q304" s="389"/>
      <c r="R304" s="389"/>
      <c r="S304" s="389"/>
      <c r="T304" s="389"/>
      <c r="U304" s="389"/>
      <c r="V304" s="389"/>
      <c r="W304" s="389"/>
      <c r="X304" s="389"/>
      <c r="Y304" s="390"/>
      <c r="Z304" s="84"/>
    </row>
    <row r="305" spans="1:26" ht="22.5" customHeight="1" thickBot="1" x14ac:dyDescent="0.45">
      <c r="A305" s="84"/>
      <c r="B305" s="340"/>
      <c r="C305" s="433" t="s">
        <v>236</v>
      </c>
      <c r="D305" s="433"/>
      <c r="E305" s="433"/>
      <c r="F305" s="433"/>
      <c r="G305" s="434"/>
      <c r="H305" s="434"/>
      <c r="I305" s="434"/>
      <c r="J305" s="434"/>
      <c r="K305" s="434"/>
      <c r="L305" s="434"/>
      <c r="M305" s="434"/>
      <c r="N305" s="434"/>
      <c r="O305" s="434"/>
      <c r="P305" s="434"/>
      <c r="Q305" s="434"/>
      <c r="R305" s="434"/>
      <c r="S305" s="434"/>
      <c r="T305" s="434"/>
      <c r="U305" s="434"/>
      <c r="V305" s="434"/>
      <c r="W305" s="434"/>
      <c r="X305" s="434"/>
      <c r="Y305" s="435"/>
      <c r="Z305" s="84"/>
    </row>
    <row r="306" spans="1:26" ht="22.5" customHeight="1" x14ac:dyDescent="0.4">
      <c r="A306" s="152"/>
      <c r="B306" s="133"/>
      <c r="C306" s="133"/>
      <c r="D306" s="133"/>
      <c r="E306" s="133"/>
      <c r="F306" s="133"/>
      <c r="G306" s="134"/>
      <c r="H306" s="134"/>
      <c r="I306" s="134"/>
      <c r="J306" s="134"/>
      <c r="K306" s="134"/>
      <c r="L306" s="134"/>
      <c r="M306" s="134"/>
      <c r="N306" s="134"/>
      <c r="O306" s="134"/>
      <c r="P306" s="134"/>
      <c r="Q306" s="134"/>
      <c r="R306" s="134"/>
      <c r="S306" s="134"/>
      <c r="T306" s="134"/>
      <c r="U306" s="134"/>
      <c r="V306" s="134"/>
      <c r="W306" s="134"/>
      <c r="X306" s="134"/>
      <c r="Y306" s="134"/>
      <c r="Z306" s="152"/>
    </row>
    <row r="307" spans="1:26" ht="22.5" customHeight="1" x14ac:dyDescent="0.4">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2.5" customHeight="1" x14ac:dyDescent="0.4">
      <c r="A308" s="152"/>
      <c r="B308" s="133"/>
      <c r="C308" s="133"/>
      <c r="D308" s="133"/>
      <c r="E308" s="133"/>
      <c r="F308" s="133"/>
      <c r="G308" s="134"/>
      <c r="H308" s="134"/>
      <c r="I308" s="134"/>
      <c r="J308" s="134"/>
      <c r="K308" s="134"/>
      <c r="L308" s="134"/>
      <c r="M308" s="134"/>
      <c r="N308" s="134"/>
      <c r="O308" s="134"/>
      <c r="P308" s="134"/>
      <c r="Q308" s="134"/>
      <c r="R308" s="134"/>
      <c r="S308" s="134"/>
      <c r="T308" s="134"/>
      <c r="U308" s="134"/>
      <c r="V308" s="134"/>
      <c r="W308" s="134"/>
      <c r="X308" s="134"/>
      <c r="Y308" s="134"/>
      <c r="Z308" s="152"/>
    </row>
    <row r="309" spans="1:26" ht="22.5" customHeight="1" thickBot="1" x14ac:dyDescent="0.45">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2.5" customHeight="1" x14ac:dyDescent="0.4">
      <c r="A310" s="84"/>
      <c r="B310" s="471">
        <f ca="1">OFFSET(B310,-10,0)+1</f>
        <v>49</v>
      </c>
      <c r="C310" s="384" t="s">
        <v>234</v>
      </c>
      <c r="D310" s="384"/>
      <c r="E310" s="384"/>
      <c r="F310" s="384"/>
      <c r="G310" s="385"/>
      <c r="H310" s="385"/>
      <c r="I310" s="385"/>
      <c r="J310" s="385"/>
      <c r="K310" s="385"/>
      <c r="L310" s="385"/>
      <c r="M310" s="385"/>
      <c r="N310" s="385"/>
      <c r="O310" s="385"/>
      <c r="P310" s="385"/>
      <c r="Q310" s="385"/>
      <c r="R310" s="385"/>
      <c r="S310" s="385"/>
      <c r="T310" s="385"/>
      <c r="U310" s="385"/>
      <c r="V310" s="385"/>
      <c r="W310" s="385"/>
      <c r="X310" s="385"/>
      <c r="Y310" s="386"/>
      <c r="Z310" s="84"/>
    </row>
    <row r="311" spans="1:26" ht="22.5" customHeight="1" x14ac:dyDescent="0.4">
      <c r="A311" s="84"/>
      <c r="B311" s="472"/>
      <c r="C311" s="392" t="s">
        <v>235</v>
      </c>
      <c r="D311" s="392"/>
      <c r="E311" s="392"/>
      <c r="F311" s="392"/>
      <c r="G311" s="387"/>
      <c r="H311" s="387"/>
      <c r="I311" s="387"/>
      <c r="J311" s="387"/>
      <c r="K311" s="387"/>
      <c r="L311" s="387"/>
      <c r="M311" s="387"/>
      <c r="N311" s="387"/>
      <c r="O311" s="387"/>
      <c r="P311" s="387"/>
      <c r="Q311" s="387"/>
      <c r="R311" s="387"/>
      <c r="S311" s="387"/>
      <c r="T311" s="387"/>
      <c r="U311" s="387"/>
      <c r="V311" s="387"/>
      <c r="W311" s="387"/>
      <c r="X311" s="387"/>
      <c r="Y311" s="388"/>
      <c r="Z311" s="84"/>
    </row>
    <row r="312" spans="1:26" ht="22.5" customHeight="1" x14ac:dyDescent="0.4">
      <c r="A312" s="84"/>
      <c r="B312" s="472"/>
      <c r="C312" s="426" t="s">
        <v>502</v>
      </c>
      <c r="D312" s="426"/>
      <c r="E312" s="426"/>
      <c r="F312" s="426"/>
      <c r="G312" s="389"/>
      <c r="H312" s="389"/>
      <c r="I312" s="389"/>
      <c r="J312" s="389"/>
      <c r="K312" s="389"/>
      <c r="L312" s="389"/>
      <c r="M312" s="389"/>
      <c r="N312" s="389"/>
      <c r="O312" s="389"/>
      <c r="P312" s="389"/>
      <c r="Q312" s="389"/>
      <c r="R312" s="389"/>
      <c r="S312" s="389"/>
      <c r="T312" s="389"/>
      <c r="U312" s="389"/>
      <c r="V312" s="389"/>
      <c r="W312" s="389"/>
      <c r="X312" s="389"/>
      <c r="Y312" s="390"/>
      <c r="Z312" s="84"/>
    </row>
    <row r="313" spans="1:26" ht="22.5" customHeight="1" x14ac:dyDescent="0.4">
      <c r="A313" s="84"/>
      <c r="B313" s="472"/>
      <c r="C313" s="426" t="s">
        <v>240</v>
      </c>
      <c r="D313" s="426"/>
      <c r="E313" s="426"/>
      <c r="F313" s="426"/>
      <c r="G313" s="389"/>
      <c r="H313" s="389"/>
      <c r="I313" s="389"/>
      <c r="J313" s="389"/>
      <c r="K313" s="389"/>
      <c r="L313" s="389"/>
      <c r="M313" s="389"/>
      <c r="N313" s="389"/>
      <c r="O313" s="389"/>
      <c r="P313" s="389"/>
      <c r="Q313" s="389"/>
      <c r="R313" s="389"/>
      <c r="S313" s="389"/>
      <c r="T313" s="389"/>
      <c r="U313" s="389"/>
      <c r="V313" s="389"/>
      <c r="W313" s="389"/>
      <c r="X313" s="389"/>
      <c r="Y313" s="390"/>
      <c r="Z313" s="84"/>
    </row>
    <row r="314" spans="1:26" ht="22.5" customHeight="1" x14ac:dyDescent="0.4">
      <c r="A314" s="84"/>
      <c r="B314" s="472"/>
      <c r="C314" s="426" t="s">
        <v>241</v>
      </c>
      <c r="D314" s="426"/>
      <c r="E314" s="426"/>
      <c r="F314" s="426"/>
      <c r="G314" s="389"/>
      <c r="H314" s="389"/>
      <c r="I314" s="389"/>
      <c r="J314" s="389"/>
      <c r="K314" s="389"/>
      <c r="L314" s="389"/>
      <c r="M314" s="389"/>
      <c r="N314" s="389"/>
      <c r="O314" s="389"/>
      <c r="P314" s="389"/>
      <c r="Q314" s="389"/>
      <c r="R314" s="389"/>
      <c r="S314" s="389"/>
      <c r="T314" s="389"/>
      <c r="U314" s="389"/>
      <c r="V314" s="389"/>
      <c r="W314" s="389"/>
      <c r="X314" s="389"/>
      <c r="Y314" s="390"/>
      <c r="Z314" s="84"/>
    </row>
    <row r="315" spans="1:26" ht="22.5" customHeight="1" x14ac:dyDescent="0.4">
      <c r="A315" s="84"/>
      <c r="B315" s="472"/>
      <c r="C315" s="394" t="s">
        <v>236</v>
      </c>
      <c r="D315" s="394"/>
      <c r="E315" s="394"/>
      <c r="F315" s="394"/>
      <c r="G315" s="429"/>
      <c r="H315" s="429"/>
      <c r="I315" s="429"/>
      <c r="J315" s="429"/>
      <c r="K315" s="429"/>
      <c r="L315" s="429"/>
      <c r="M315" s="429"/>
      <c r="N315" s="429"/>
      <c r="O315" s="429"/>
      <c r="P315" s="429"/>
      <c r="Q315" s="429"/>
      <c r="R315" s="429"/>
      <c r="S315" s="429"/>
      <c r="T315" s="429"/>
      <c r="U315" s="429"/>
      <c r="V315" s="429"/>
      <c r="W315" s="429"/>
      <c r="X315" s="429"/>
      <c r="Y315" s="430"/>
      <c r="Z315" s="84"/>
    </row>
    <row r="316" spans="1:26" ht="22.5" customHeight="1" x14ac:dyDescent="0.4">
      <c r="A316" s="84"/>
      <c r="B316" s="337">
        <f t="shared" ref="B316:B334" ca="1" si="12">OFFSET(B316,-6,0)+1</f>
        <v>50</v>
      </c>
      <c r="C316" s="338" t="s">
        <v>234</v>
      </c>
      <c r="D316" s="338"/>
      <c r="E316" s="338"/>
      <c r="F316" s="338"/>
      <c r="G316" s="427"/>
      <c r="H316" s="427"/>
      <c r="I316" s="427"/>
      <c r="J316" s="427"/>
      <c r="K316" s="427"/>
      <c r="L316" s="427"/>
      <c r="M316" s="427"/>
      <c r="N316" s="427"/>
      <c r="O316" s="427"/>
      <c r="P316" s="427"/>
      <c r="Q316" s="427"/>
      <c r="R316" s="427"/>
      <c r="S316" s="427"/>
      <c r="T316" s="427"/>
      <c r="U316" s="427"/>
      <c r="V316" s="427"/>
      <c r="W316" s="427"/>
      <c r="X316" s="427"/>
      <c r="Y316" s="428"/>
      <c r="Z316" s="84"/>
    </row>
    <row r="317" spans="1:26" ht="22.5" customHeight="1" x14ac:dyDescent="0.4">
      <c r="A317" s="84"/>
      <c r="B317" s="339"/>
      <c r="C317" s="392" t="s">
        <v>235</v>
      </c>
      <c r="D317" s="392"/>
      <c r="E317" s="392"/>
      <c r="F317" s="392"/>
      <c r="G317" s="387"/>
      <c r="H317" s="387"/>
      <c r="I317" s="387"/>
      <c r="J317" s="387"/>
      <c r="K317" s="387"/>
      <c r="L317" s="387"/>
      <c r="M317" s="387"/>
      <c r="N317" s="387"/>
      <c r="O317" s="387"/>
      <c r="P317" s="387"/>
      <c r="Q317" s="387"/>
      <c r="R317" s="387"/>
      <c r="S317" s="387"/>
      <c r="T317" s="387"/>
      <c r="U317" s="387"/>
      <c r="V317" s="387"/>
      <c r="W317" s="387"/>
      <c r="X317" s="387"/>
      <c r="Y317" s="388"/>
      <c r="Z317" s="84"/>
    </row>
    <row r="318" spans="1:26" ht="22.5" customHeight="1" x14ac:dyDescent="0.4">
      <c r="A318" s="84"/>
      <c r="B318" s="339"/>
      <c r="C318" s="426" t="s">
        <v>502</v>
      </c>
      <c r="D318" s="426"/>
      <c r="E318" s="426"/>
      <c r="F318" s="426"/>
      <c r="G318" s="389"/>
      <c r="H318" s="389"/>
      <c r="I318" s="389"/>
      <c r="J318" s="389"/>
      <c r="K318" s="389"/>
      <c r="L318" s="389"/>
      <c r="M318" s="389"/>
      <c r="N318" s="389"/>
      <c r="O318" s="389"/>
      <c r="P318" s="389"/>
      <c r="Q318" s="389"/>
      <c r="R318" s="389"/>
      <c r="S318" s="389"/>
      <c r="T318" s="389"/>
      <c r="U318" s="389"/>
      <c r="V318" s="389"/>
      <c r="W318" s="389"/>
      <c r="X318" s="389"/>
      <c r="Y318" s="390"/>
      <c r="Z318" s="84"/>
    </row>
    <row r="319" spans="1:26" ht="22.5" customHeight="1" x14ac:dyDescent="0.4">
      <c r="A319" s="84"/>
      <c r="B319" s="339"/>
      <c r="C319" s="426" t="s">
        <v>240</v>
      </c>
      <c r="D319" s="426"/>
      <c r="E319" s="426"/>
      <c r="F319" s="426"/>
      <c r="G319" s="389"/>
      <c r="H319" s="389"/>
      <c r="I319" s="389"/>
      <c r="J319" s="389"/>
      <c r="K319" s="389"/>
      <c r="L319" s="389"/>
      <c r="M319" s="389"/>
      <c r="N319" s="389"/>
      <c r="O319" s="389"/>
      <c r="P319" s="389"/>
      <c r="Q319" s="389"/>
      <c r="R319" s="389"/>
      <c r="S319" s="389"/>
      <c r="T319" s="389"/>
      <c r="U319" s="389"/>
      <c r="V319" s="389"/>
      <c r="W319" s="389"/>
      <c r="X319" s="389"/>
      <c r="Y319" s="390"/>
      <c r="Z319" s="84"/>
    </row>
    <row r="320" spans="1:26" ht="22.5" customHeight="1" x14ac:dyDescent="0.4">
      <c r="A320" s="84"/>
      <c r="B320" s="339"/>
      <c r="C320" s="426" t="s">
        <v>241</v>
      </c>
      <c r="D320" s="426"/>
      <c r="E320" s="426"/>
      <c r="F320" s="426"/>
      <c r="G320" s="389"/>
      <c r="H320" s="389"/>
      <c r="I320" s="389"/>
      <c r="J320" s="389"/>
      <c r="K320" s="389"/>
      <c r="L320" s="389"/>
      <c r="M320" s="389"/>
      <c r="N320" s="389"/>
      <c r="O320" s="389"/>
      <c r="P320" s="389"/>
      <c r="Q320" s="389"/>
      <c r="R320" s="389"/>
      <c r="S320" s="389"/>
      <c r="T320" s="389"/>
      <c r="U320" s="389"/>
      <c r="V320" s="389"/>
      <c r="W320" s="389"/>
      <c r="X320" s="389"/>
      <c r="Y320" s="390"/>
      <c r="Z320" s="84"/>
    </row>
    <row r="321" spans="1:26" ht="22.5" customHeight="1" x14ac:dyDescent="0.4">
      <c r="A321" s="84"/>
      <c r="B321" s="339"/>
      <c r="C321" s="394" t="s">
        <v>236</v>
      </c>
      <c r="D321" s="394"/>
      <c r="E321" s="394"/>
      <c r="F321" s="394"/>
      <c r="G321" s="429"/>
      <c r="H321" s="429"/>
      <c r="I321" s="429"/>
      <c r="J321" s="429"/>
      <c r="K321" s="429"/>
      <c r="L321" s="429"/>
      <c r="M321" s="429"/>
      <c r="N321" s="429"/>
      <c r="O321" s="429"/>
      <c r="P321" s="429"/>
      <c r="Q321" s="429"/>
      <c r="R321" s="429"/>
      <c r="S321" s="429"/>
      <c r="T321" s="429"/>
      <c r="U321" s="429"/>
      <c r="V321" s="429"/>
      <c r="W321" s="429"/>
      <c r="X321" s="429"/>
      <c r="Y321" s="430"/>
      <c r="Z321" s="84"/>
    </row>
    <row r="322" spans="1:26" ht="22.5" customHeight="1" x14ac:dyDescent="0.4">
      <c r="A322" s="84"/>
      <c r="B322" s="337">
        <f t="shared" ca="1" si="12"/>
        <v>51</v>
      </c>
      <c r="C322" s="338" t="s">
        <v>234</v>
      </c>
      <c r="D322" s="338"/>
      <c r="E322" s="338"/>
      <c r="F322" s="338"/>
      <c r="G322" s="427"/>
      <c r="H322" s="427"/>
      <c r="I322" s="427"/>
      <c r="J322" s="427"/>
      <c r="K322" s="427"/>
      <c r="L322" s="427"/>
      <c r="M322" s="427"/>
      <c r="N322" s="427"/>
      <c r="O322" s="427"/>
      <c r="P322" s="427"/>
      <c r="Q322" s="427"/>
      <c r="R322" s="427"/>
      <c r="S322" s="427"/>
      <c r="T322" s="427"/>
      <c r="U322" s="427"/>
      <c r="V322" s="427"/>
      <c r="W322" s="427"/>
      <c r="X322" s="427"/>
      <c r="Y322" s="428"/>
      <c r="Z322" s="84"/>
    </row>
    <row r="323" spans="1:26" ht="22.5" customHeight="1" x14ac:dyDescent="0.4">
      <c r="A323" s="84"/>
      <c r="B323" s="339"/>
      <c r="C323" s="392" t="s">
        <v>235</v>
      </c>
      <c r="D323" s="392"/>
      <c r="E323" s="392"/>
      <c r="F323" s="392"/>
      <c r="G323" s="387"/>
      <c r="H323" s="387"/>
      <c r="I323" s="387"/>
      <c r="J323" s="387"/>
      <c r="K323" s="387"/>
      <c r="L323" s="387"/>
      <c r="M323" s="387"/>
      <c r="N323" s="387"/>
      <c r="O323" s="387"/>
      <c r="P323" s="387"/>
      <c r="Q323" s="387"/>
      <c r="R323" s="387"/>
      <c r="S323" s="387"/>
      <c r="T323" s="387"/>
      <c r="U323" s="387"/>
      <c r="V323" s="387"/>
      <c r="W323" s="387"/>
      <c r="X323" s="387"/>
      <c r="Y323" s="388"/>
      <c r="Z323" s="84"/>
    </row>
    <row r="324" spans="1:26" ht="22.5" customHeight="1" x14ac:dyDescent="0.4">
      <c r="A324" s="84"/>
      <c r="B324" s="339"/>
      <c r="C324" s="426" t="s">
        <v>502</v>
      </c>
      <c r="D324" s="426"/>
      <c r="E324" s="426"/>
      <c r="F324" s="426"/>
      <c r="G324" s="389"/>
      <c r="H324" s="389"/>
      <c r="I324" s="389"/>
      <c r="J324" s="389"/>
      <c r="K324" s="389"/>
      <c r="L324" s="389"/>
      <c r="M324" s="389"/>
      <c r="N324" s="389"/>
      <c r="O324" s="389"/>
      <c r="P324" s="389"/>
      <c r="Q324" s="389"/>
      <c r="R324" s="389"/>
      <c r="S324" s="389"/>
      <c r="T324" s="389"/>
      <c r="U324" s="389"/>
      <c r="V324" s="389"/>
      <c r="W324" s="389"/>
      <c r="X324" s="389"/>
      <c r="Y324" s="390"/>
      <c r="Z324" s="84"/>
    </row>
    <row r="325" spans="1:26" ht="22.5" customHeight="1" x14ac:dyDescent="0.4">
      <c r="A325" s="84"/>
      <c r="B325" s="339"/>
      <c r="C325" s="426" t="s">
        <v>240</v>
      </c>
      <c r="D325" s="426"/>
      <c r="E325" s="426"/>
      <c r="F325" s="426"/>
      <c r="G325" s="389"/>
      <c r="H325" s="389"/>
      <c r="I325" s="389"/>
      <c r="J325" s="389"/>
      <c r="K325" s="389"/>
      <c r="L325" s="389"/>
      <c r="M325" s="389"/>
      <c r="N325" s="389"/>
      <c r="O325" s="389"/>
      <c r="P325" s="389"/>
      <c r="Q325" s="389"/>
      <c r="R325" s="389"/>
      <c r="S325" s="389"/>
      <c r="T325" s="389"/>
      <c r="U325" s="389"/>
      <c r="V325" s="389"/>
      <c r="W325" s="389"/>
      <c r="X325" s="389"/>
      <c r="Y325" s="390"/>
      <c r="Z325" s="84"/>
    </row>
    <row r="326" spans="1:26" ht="22.5" customHeight="1" x14ac:dyDescent="0.4">
      <c r="A326" s="84"/>
      <c r="B326" s="339"/>
      <c r="C326" s="426" t="s">
        <v>241</v>
      </c>
      <c r="D326" s="426"/>
      <c r="E326" s="426"/>
      <c r="F326" s="426"/>
      <c r="G326" s="389"/>
      <c r="H326" s="389"/>
      <c r="I326" s="389"/>
      <c r="J326" s="389"/>
      <c r="K326" s="389"/>
      <c r="L326" s="389"/>
      <c r="M326" s="389"/>
      <c r="N326" s="389"/>
      <c r="O326" s="389"/>
      <c r="P326" s="389"/>
      <c r="Q326" s="389"/>
      <c r="R326" s="389"/>
      <c r="S326" s="389"/>
      <c r="T326" s="389"/>
      <c r="U326" s="389"/>
      <c r="V326" s="389"/>
      <c r="W326" s="389"/>
      <c r="X326" s="389"/>
      <c r="Y326" s="390"/>
      <c r="Z326" s="84"/>
    </row>
    <row r="327" spans="1:26" ht="22.5" customHeight="1" x14ac:dyDescent="0.4">
      <c r="A327" s="84"/>
      <c r="B327" s="339"/>
      <c r="C327" s="394" t="s">
        <v>236</v>
      </c>
      <c r="D327" s="394"/>
      <c r="E327" s="394"/>
      <c r="F327" s="394"/>
      <c r="G327" s="429"/>
      <c r="H327" s="429"/>
      <c r="I327" s="429"/>
      <c r="J327" s="429"/>
      <c r="K327" s="429"/>
      <c r="L327" s="429"/>
      <c r="M327" s="429"/>
      <c r="N327" s="429"/>
      <c r="O327" s="429"/>
      <c r="P327" s="429"/>
      <c r="Q327" s="429"/>
      <c r="R327" s="429"/>
      <c r="S327" s="429"/>
      <c r="T327" s="429"/>
      <c r="U327" s="429"/>
      <c r="V327" s="429"/>
      <c r="W327" s="429"/>
      <c r="X327" s="429"/>
      <c r="Y327" s="430"/>
      <c r="Z327" s="84"/>
    </row>
    <row r="328" spans="1:26" ht="22.5" customHeight="1" x14ac:dyDescent="0.4">
      <c r="A328" s="84"/>
      <c r="B328" s="337">
        <f t="shared" ca="1" si="12"/>
        <v>52</v>
      </c>
      <c r="C328" s="338" t="s">
        <v>234</v>
      </c>
      <c r="D328" s="338"/>
      <c r="E328" s="338"/>
      <c r="F328" s="338"/>
      <c r="G328" s="427"/>
      <c r="H328" s="427"/>
      <c r="I328" s="427"/>
      <c r="J328" s="427"/>
      <c r="K328" s="427"/>
      <c r="L328" s="427"/>
      <c r="M328" s="427"/>
      <c r="N328" s="427"/>
      <c r="O328" s="427"/>
      <c r="P328" s="427"/>
      <c r="Q328" s="427"/>
      <c r="R328" s="427"/>
      <c r="S328" s="427"/>
      <c r="T328" s="427"/>
      <c r="U328" s="427"/>
      <c r="V328" s="427"/>
      <c r="W328" s="427"/>
      <c r="X328" s="427"/>
      <c r="Y328" s="428"/>
      <c r="Z328" s="84"/>
    </row>
    <row r="329" spans="1:26" ht="22.5" customHeight="1" x14ac:dyDescent="0.4">
      <c r="A329" s="84"/>
      <c r="B329" s="339"/>
      <c r="C329" s="392" t="s">
        <v>235</v>
      </c>
      <c r="D329" s="392"/>
      <c r="E329" s="392"/>
      <c r="F329" s="392"/>
      <c r="G329" s="387"/>
      <c r="H329" s="387"/>
      <c r="I329" s="387"/>
      <c r="J329" s="387"/>
      <c r="K329" s="387"/>
      <c r="L329" s="387"/>
      <c r="M329" s="387"/>
      <c r="N329" s="387"/>
      <c r="O329" s="387"/>
      <c r="P329" s="387"/>
      <c r="Q329" s="387"/>
      <c r="R329" s="387"/>
      <c r="S329" s="387"/>
      <c r="T329" s="387"/>
      <c r="U329" s="387"/>
      <c r="V329" s="387"/>
      <c r="W329" s="387"/>
      <c r="X329" s="387"/>
      <c r="Y329" s="388"/>
      <c r="Z329" s="84"/>
    </row>
    <row r="330" spans="1:26" ht="22.5" customHeight="1" x14ac:dyDescent="0.4">
      <c r="A330" s="84"/>
      <c r="B330" s="339"/>
      <c r="C330" s="426" t="s">
        <v>502</v>
      </c>
      <c r="D330" s="426"/>
      <c r="E330" s="426"/>
      <c r="F330" s="426"/>
      <c r="G330" s="389"/>
      <c r="H330" s="389"/>
      <c r="I330" s="389"/>
      <c r="J330" s="389"/>
      <c r="K330" s="389"/>
      <c r="L330" s="389"/>
      <c r="M330" s="389"/>
      <c r="N330" s="389"/>
      <c r="O330" s="389"/>
      <c r="P330" s="389"/>
      <c r="Q330" s="389"/>
      <c r="R330" s="389"/>
      <c r="S330" s="389"/>
      <c r="T330" s="389"/>
      <c r="U330" s="389"/>
      <c r="V330" s="389"/>
      <c r="W330" s="389"/>
      <c r="X330" s="389"/>
      <c r="Y330" s="390"/>
      <c r="Z330" s="84"/>
    </row>
    <row r="331" spans="1:26" ht="22.5" customHeight="1" x14ac:dyDescent="0.4">
      <c r="A331" s="84"/>
      <c r="B331" s="339"/>
      <c r="C331" s="426" t="s">
        <v>240</v>
      </c>
      <c r="D331" s="426"/>
      <c r="E331" s="426"/>
      <c r="F331" s="426"/>
      <c r="G331" s="389"/>
      <c r="H331" s="389"/>
      <c r="I331" s="389"/>
      <c r="J331" s="389"/>
      <c r="K331" s="389"/>
      <c r="L331" s="389"/>
      <c r="M331" s="389"/>
      <c r="N331" s="389"/>
      <c r="O331" s="389"/>
      <c r="P331" s="389"/>
      <c r="Q331" s="389"/>
      <c r="R331" s="389"/>
      <c r="S331" s="389"/>
      <c r="T331" s="389"/>
      <c r="U331" s="389"/>
      <c r="V331" s="389"/>
      <c r="W331" s="389"/>
      <c r="X331" s="389"/>
      <c r="Y331" s="390"/>
      <c r="Z331" s="84"/>
    </row>
    <row r="332" spans="1:26" ht="22.5" customHeight="1" x14ac:dyDescent="0.4">
      <c r="A332" s="84"/>
      <c r="B332" s="339"/>
      <c r="C332" s="426" t="s">
        <v>241</v>
      </c>
      <c r="D332" s="426"/>
      <c r="E332" s="426"/>
      <c r="F332" s="426"/>
      <c r="G332" s="389"/>
      <c r="H332" s="389"/>
      <c r="I332" s="389"/>
      <c r="J332" s="389"/>
      <c r="K332" s="389"/>
      <c r="L332" s="389"/>
      <c r="M332" s="389"/>
      <c r="N332" s="389"/>
      <c r="O332" s="389"/>
      <c r="P332" s="389"/>
      <c r="Q332" s="389"/>
      <c r="R332" s="389"/>
      <c r="S332" s="389"/>
      <c r="T332" s="389"/>
      <c r="U332" s="389"/>
      <c r="V332" s="389"/>
      <c r="W332" s="389"/>
      <c r="X332" s="389"/>
      <c r="Y332" s="390"/>
      <c r="Z332" s="84"/>
    </row>
    <row r="333" spans="1:26" ht="22.5" customHeight="1" x14ac:dyDescent="0.4">
      <c r="A333" s="84"/>
      <c r="B333" s="339"/>
      <c r="C333" s="394" t="s">
        <v>236</v>
      </c>
      <c r="D333" s="394"/>
      <c r="E333" s="394"/>
      <c r="F333" s="394"/>
      <c r="G333" s="429"/>
      <c r="H333" s="429"/>
      <c r="I333" s="429"/>
      <c r="J333" s="429"/>
      <c r="K333" s="429"/>
      <c r="L333" s="429"/>
      <c r="M333" s="429"/>
      <c r="N333" s="429"/>
      <c r="O333" s="429"/>
      <c r="P333" s="429"/>
      <c r="Q333" s="429"/>
      <c r="R333" s="429"/>
      <c r="S333" s="429"/>
      <c r="T333" s="429"/>
      <c r="U333" s="429"/>
      <c r="V333" s="429"/>
      <c r="W333" s="429"/>
      <c r="X333" s="429"/>
      <c r="Y333" s="430"/>
      <c r="Z333" s="84"/>
    </row>
    <row r="334" spans="1:26" ht="22.5" customHeight="1" x14ac:dyDescent="0.4">
      <c r="A334" s="84"/>
      <c r="B334" s="337">
        <f t="shared" ca="1" si="12"/>
        <v>53</v>
      </c>
      <c r="C334" s="338" t="s">
        <v>234</v>
      </c>
      <c r="D334" s="338"/>
      <c r="E334" s="338"/>
      <c r="F334" s="338"/>
      <c r="G334" s="427"/>
      <c r="H334" s="427"/>
      <c r="I334" s="427"/>
      <c r="J334" s="427"/>
      <c r="K334" s="427"/>
      <c r="L334" s="427"/>
      <c r="M334" s="427"/>
      <c r="N334" s="427"/>
      <c r="O334" s="427"/>
      <c r="P334" s="427"/>
      <c r="Q334" s="427"/>
      <c r="R334" s="427"/>
      <c r="S334" s="427"/>
      <c r="T334" s="427"/>
      <c r="U334" s="427"/>
      <c r="V334" s="427"/>
      <c r="W334" s="427"/>
      <c r="X334" s="427"/>
      <c r="Y334" s="428"/>
      <c r="Z334" s="84"/>
    </row>
    <row r="335" spans="1:26" ht="22.5" customHeight="1" x14ac:dyDescent="0.4">
      <c r="A335" s="84"/>
      <c r="B335" s="339"/>
      <c r="C335" s="392" t="s">
        <v>235</v>
      </c>
      <c r="D335" s="392"/>
      <c r="E335" s="392"/>
      <c r="F335" s="392"/>
      <c r="G335" s="387"/>
      <c r="H335" s="387"/>
      <c r="I335" s="387"/>
      <c r="J335" s="387"/>
      <c r="K335" s="387"/>
      <c r="L335" s="387"/>
      <c r="M335" s="387"/>
      <c r="N335" s="387"/>
      <c r="O335" s="387"/>
      <c r="P335" s="387"/>
      <c r="Q335" s="387"/>
      <c r="R335" s="387"/>
      <c r="S335" s="387"/>
      <c r="T335" s="387"/>
      <c r="U335" s="387"/>
      <c r="V335" s="387"/>
      <c r="W335" s="387"/>
      <c r="X335" s="387"/>
      <c r="Y335" s="388"/>
      <c r="Z335" s="84"/>
    </row>
    <row r="336" spans="1:26" ht="22.5" customHeight="1" x14ac:dyDescent="0.4">
      <c r="A336" s="84"/>
      <c r="B336" s="339"/>
      <c r="C336" s="426" t="s">
        <v>502</v>
      </c>
      <c r="D336" s="426"/>
      <c r="E336" s="426"/>
      <c r="F336" s="426"/>
      <c r="G336" s="389"/>
      <c r="H336" s="389"/>
      <c r="I336" s="389"/>
      <c r="J336" s="389"/>
      <c r="K336" s="389"/>
      <c r="L336" s="389"/>
      <c r="M336" s="389"/>
      <c r="N336" s="389"/>
      <c r="O336" s="389"/>
      <c r="P336" s="389"/>
      <c r="Q336" s="389"/>
      <c r="R336" s="389"/>
      <c r="S336" s="389"/>
      <c r="T336" s="389"/>
      <c r="U336" s="389"/>
      <c r="V336" s="389"/>
      <c r="W336" s="389"/>
      <c r="X336" s="389"/>
      <c r="Y336" s="390"/>
      <c r="Z336" s="84"/>
    </row>
    <row r="337" spans="1:26" ht="22.5" customHeight="1" x14ac:dyDescent="0.4">
      <c r="A337" s="84"/>
      <c r="B337" s="339"/>
      <c r="C337" s="426" t="s">
        <v>240</v>
      </c>
      <c r="D337" s="426"/>
      <c r="E337" s="426"/>
      <c r="F337" s="426"/>
      <c r="G337" s="389"/>
      <c r="H337" s="389"/>
      <c r="I337" s="389"/>
      <c r="J337" s="389"/>
      <c r="K337" s="389"/>
      <c r="L337" s="389"/>
      <c r="M337" s="389"/>
      <c r="N337" s="389"/>
      <c r="O337" s="389"/>
      <c r="P337" s="389"/>
      <c r="Q337" s="389"/>
      <c r="R337" s="389"/>
      <c r="S337" s="389"/>
      <c r="T337" s="389"/>
      <c r="U337" s="389"/>
      <c r="V337" s="389"/>
      <c r="W337" s="389"/>
      <c r="X337" s="389"/>
      <c r="Y337" s="390"/>
      <c r="Z337" s="84"/>
    </row>
    <row r="338" spans="1:26" ht="22.5" customHeight="1" x14ac:dyDescent="0.4">
      <c r="A338" s="84"/>
      <c r="B338" s="339"/>
      <c r="C338" s="426" t="s">
        <v>241</v>
      </c>
      <c r="D338" s="426"/>
      <c r="E338" s="426"/>
      <c r="F338" s="426"/>
      <c r="G338" s="389"/>
      <c r="H338" s="389"/>
      <c r="I338" s="389"/>
      <c r="J338" s="389"/>
      <c r="K338" s="389"/>
      <c r="L338" s="389"/>
      <c r="M338" s="389"/>
      <c r="N338" s="389"/>
      <c r="O338" s="389"/>
      <c r="P338" s="389"/>
      <c r="Q338" s="389"/>
      <c r="R338" s="389"/>
      <c r="S338" s="389"/>
      <c r="T338" s="389"/>
      <c r="U338" s="389"/>
      <c r="V338" s="389"/>
      <c r="W338" s="389"/>
      <c r="X338" s="389"/>
      <c r="Y338" s="390"/>
      <c r="Z338" s="84"/>
    </row>
    <row r="339" spans="1:26" ht="22.5" customHeight="1" thickBot="1" x14ac:dyDescent="0.45">
      <c r="A339" s="84"/>
      <c r="B339" s="340"/>
      <c r="C339" s="433" t="s">
        <v>236</v>
      </c>
      <c r="D339" s="433"/>
      <c r="E339" s="433"/>
      <c r="F339" s="433"/>
      <c r="G339" s="434"/>
      <c r="H339" s="434"/>
      <c r="I339" s="434"/>
      <c r="J339" s="434"/>
      <c r="K339" s="434"/>
      <c r="L339" s="434"/>
      <c r="M339" s="434"/>
      <c r="N339" s="434"/>
      <c r="O339" s="434"/>
      <c r="P339" s="434"/>
      <c r="Q339" s="434"/>
      <c r="R339" s="434"/>
      <c r="S339" s="434"/>
      <c r="T339" s="434"/>
      <c r="U339" s="434"/>
      <c r="V339" s="434"/>
      <c r="W339" s="434"/>
      <c r="X339" s="434"/>
      <c r="Y339" s="435"/>
      <c r="Z339" s="84"/>
    </row>
    <row r="340" spans="1:26" ht="22.5" customHeight="1" x14ac:dyDescent="0.4">
      <c r="A340" s="152"/>
      <c r="B340" s="133"/>
      <c r="C340" s="133"/>
      <c r="D340" s="133"/>
      <c r="E340" s="133"/>
      <c r="F340" s="133"/>
      <c r="G340" s="134"/>
      <c r="H340" s="134"/>
      <c r="I340" s="134"/>
      <c r="J340" s="134"/>
      <c r="K340" s="134"/>
      <c r="L340" s="134"/>
      <c r="M340" s="134"/>
      <c r="N340" s="134"/>
      <c r="O340" s="134"/>
      <c r="P340" s="134"/>
      <c r="Q340" s="134"/>
      <c r="R340" s="134"/>
      <c r="S340" s="134"/>
      <c r="T340" s="134"/>
      <c r="U340" s="134"/>
      <c r="V340" s="134"/>
      <c r="W340" s="134"/>
      <c r="X340" s="134"/>
      <c r="Y340" s="134"/>
      <c r="Z340" s="152"/>
    </row>
    <row r="341" spans="1:26" ht="22.5" customHeight="1" x14ac:dyDescent="0.4">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2.5" customHeight="1" x14ac:dyDescent="0.4">
      <c r="A342" s="152"/>
      <c r="B342" s="133"/>
      <c r="C342" s="133"/>
      <c r="D342" s="133"/>
      <c r="E342" s="133"/>
      <c r="F342" s="133"/>
      <c r="G342" s="134"/>
      <c r="H342" s="134"/>
      <c r="I342" s="134"/>
      <c r="J342" s="134"/>
      <c r="K342" s="134"/>
      <c r="L342" s="134"/>
      <c r="M342" s="134"/>
      <c r="N342" s="134"/>
      <c r="O342" s="134"/>
      <c r="P342" s="134"/>
      <c r="Q342" s="134"/>
      <c r="R342" s="134"/>
      <c r="S342" s="134"/>
      <c r="T342" s="134"/>
      <c r="U342" s="134"/>
      <c r="V342" s="134"/>
      <c r="W342" s="134"/>
      <c r="X342" s="134"/>
      <c r="Y342" s="134"/>
      <c r="Z342" s="152"/>
    </row>
    <row r="343" spans="1:26" ht="22.5" customHeight="1" thickBot="1" x14ac:dyDescent="0.45">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2.5" customHeight="1" x14ac:dyDescent="0.4">
      <c r="A344" s="84"/>
      <c r="B344" s="471">
        <f ca="1">OFFSET(B344,-10,0)+1</f>
        <v>54</v>
      </c>
      <c r="C344" s="384" t="s">
        <v>234</v>
      </c>
      <c r="D344" s="384"/>
      <c r="E344" s="384"/>
      <c r="F344" s="384"/>
      <c r="G344" s="385"/>
      <c r="H344" s="385"/>
      <c r="I344" s="385"/>
      <c r="J344" s="385"/>
      <c r="K344" s="385"/>
      <c r="L344" s="385"/>
      <c r="M344" s="385"/>
      <c r="N344" s="385"/>
      <c r="O344" s="385"/>
      <c r="P344" s="385"/>
      <c r="Q344" s="385"/>
      <c r="R344" s="385"/>
      <c r="S344" s="385"/>
      <c r="T344" s="385"/>
      <c r="U344" s="385"/>
      <c r="V344" s="385"/>
      <c r="W344" s="385"/>
      <c r="X344" s="385"/>
      <c r="Y344" s="386"/>
      <c r="Z344" s="84"/>
    </row>
    <row r="345" spans="1:26" ht="22.5" customHeight="1" x14ac:dyDescent="0.4">
      <c r="A345" s="84"/>
      <c r="B345" s="472"/>
      <c r="C345" s="392" t="s">
        <v>235</v>
      </c>
      <c r="D345" s="392"/>
      <c r="E345" s="392"/>
      <c r="F345" s="392"/>
      <c r="G345" s="387"/>
      <c r="H345" s="387"/>
      <c r="I345" s="387"/>
      <c r="J345" s="387"/>
      <c r="K345" s="387"/>
      <c r="L345" s="387"/>
      <c r="M345" s="387"/>
      <c r="N345" s="387"/>
      <c r="O345" s="387"/>
      <c r="P345" s="387"/>
      <c r="Q345" s="387"/>
      <c r="R345" s="387"/>
      <c r="S345" s="387"/>
      <c r="T345" s="387"/>
      <c r="U345" s="387"/>
      <c r="V345" s="387"/>
      <c r="W345" s="387"/>
      <c r="X345" s="387"/>
      <c r="Y345" s="388"/>
      <c r="Z345" s="84"/>
    </row>
    <row r="346" spans="1:26" ht="22.5" customHeight="1" x14ac:dyDescent="0.4">
      <c r="A346" s="84"/>
      <c r="B346" s="472"/>
      <c r="C346" s="426" t="s">
        <v>502</v>
      </c>
      <c r="D346" s="426"/>
      <c r="E346" s="426"/>
      <c r="F346" s="426"/>
      <c r="G346" s="389"/>
      <c r="H346" s="389"/>
      <c r="I346" s="389"/>
      <c r="J346" s="389"/>
      <c r="K346" s="389"/>
      <c r="L346" s="389"/>
      <c r="M346" s="389"/>
      <c r="N346" s="389"/>
      <c r="O346" s="389"/>
      <c r="P346" s="389"/>
      <c r="Q346" s="389"/>
      <c r="R346" s="389"/>
      <c r="S346" s="389"/>
      <c r="T346" s="389"/>
      <c r="U346" s="389"/>
      <c r="V346" s="389"/>
      <c r="W346" s="389"/>
      <c r="X346" s="389"/>
      <c r="Y346" s="390"/>
      <c r="Z346" s="84"/>
    </row>
    <row r="347" spans="1:26" ht="22.5" customHeight="1" x14ac:dyDescent="0.4">
      <c r="A347" s="84"/>
      <c r="B347" s="472"/>
      <c r="C347" s="426" t="s">
        <v>240</v>
      </c>
      <c r="D347" s="426"/>
      <c r="E347" s="426"/>
      <c r="F347" s="426"/>
      <c r="G347" s="389"/>
      <c r="H347" s="389"/>
      <c r="I347" s="389"/>
      <c r="J347" s="389"/>
      <c r="K347" s="389"/>
      <c r="L347" s="389"/>
      <c r="M347" s="389"/>
      <c r="N347" s="389"/>
      <c r="O347" s="389"/>
      <c r="P347" s="389"/>
      <c r="Q347" s="389"/>
      <c r="R347" s="389"/>
      <c r="S347" s="389"/>
      <c r="T347" s="389"/>
      <c r="U347" s="389"/>
      <c r="V347" s="389"/>
      <c r="W347" s="389"/>
      <c r="X347" s="389"/>
      <c r="Y347" s="390"/>
      <c r="Z347" s="84"/>
    </row>
    <row r="348" spans="1:26" ht="22.5" customHeight="1" x14ac:dyDescent="0.4">
      <c r="A348" s="84"/>
      <c r="B348" s="472"/>
      <c r="C348" s="426" t="s">
        <v>241</v>
      </c>
      <c r="D348" s="426"/>
      <c r="E348" s="426"/>
      <c r="F348" s="426"/>
      <c r="G348" s="389"/>
      <c r="H348" s="389"/>
      <c r="I348" s="389"/>
      <c r="J348" s="389"/>
      <c r="K348" s="389"/>
      <c r="L348" s="389"/>
      <c r="M348" s="389"/>
      <c r="N348" s="389"/>
      <c r="O348" s="389"/>
      <c r="P348" s="389"/>
      <c r="Q348" s="389"/>
      <c r="R348" s="389"/>
      <c r="S348" s="389"/>
      <c r="T348" s="389"/>
      <c r="U348" s="389"/>
      <c r="V348" s="389"/>
      <c r="W348" s="389"/>
      <c r="X348" s="389"/>
      <c r="Y348" s="390"/>
      <c r="Z348" s="84"/>
    </row>
    <row r="349" spans="1:26" ht="22.5" customHeight="1" x14ac:dyDescent="0.4">
      <c r="A349" s="84"/>
      <c r="B349" s="472"/>
      <c r="C349" s="394" t="s">
        <v>236</v>
      </c>
      <c r="D349" s="394"/>
      <c r="E349" s="394"/>
      <c r="F349" s="394"/>
      <c r="G349" s="429"/>
      <c r="H349" s="429"/>
      <c r="I349" s="429"/>
      <c r="J349" s="429"/>
      <c r="K349" s="429"/>
      <c r="L349" s="429"/>
      <c r="M349" s="429"/>
      <c r="N349" s="429"/>
      <c r="O349" s="429"/>
      <c r="P349" s="429"/>
      <c r="Q349" s="429"/>
      <c r="R349" s="429"/>
      <c r="S349" s="429"/>
      <c r="T349" s="429"/>
      <c r="U349" s="429"/>
      <c r="V349" s="429"/>
      <c r="W349" s="429"/>
      <c r="X349" s="429"/>
      <c r="Y349" s="430"/>
      <c r="Z349" s="84"/>
    </row>
    <row r="350" spans="1:26" ht="22.5" customHeight="1" x14ac:dyDescent="0.4">
      <c r="A350" s="84"/>
      <c r="B350" s="337">
        <f t="shared" ref="B350:B368" ca="1" si="13">OFFSET(B350,-6,0)+1</f>
        <v>55</v>
      </c>
      <c r="C350" s="338" t="s">
        <v>234</v>
      </c>
      <c r="D350" s="338"/>
      <c r="E350" s="338"/>
      <c r="F350" s="338"/>
      <c r="G350" s="427"/>
      <c r="H350" s="427"/>
      <c r="I350" s="427"/>
      <c r="J350" s="427"/>
      <c r="K350" s="427"/>
      <c r="L350" s="427"/>
      <c r="M350" s="427"/>
      <c r="N350" s="427"/>
      <c r="O350" s="427"/>
      <c r="P350" s="427"/>
      <c r="Q350" s="427"/>
      <c r="R350" s="427"/>
      <c r="S350" s="427"/>
      <c r="T350" s="427"/>
      <c r="U350" s="427"/>
      <c r="V350" s="427"/>
      <c r="W350" s="427"/>
      <c r="X350" s="427"/>
      <c r="Y350" s="428"/>
      <c r="Z350" s="84"/>
    </row>
    <row r="351" spans="1:26" ht="22.5" customHeight="1" x14ac:dyDescent="0.4">
      <c r="A351" s="84"/>
      <c r="B351" s="339"/>
      <c r="C351" s="392" t="s">
        <v>235</v>
      </c>
      <c r="D351" s="392"/>
      <c r="E351" s="392"/>
      <c r="F351" s="392"/>
      <c r="G351" s="387"/>
      <c r="H351" s="387"/>
      <c r="I351" s="387"/>
      <c r="J351" s="387"/>
      <c r="K351" s="387"/>
      <c r="L351" s="387"/>
      <c r="M351" s="387"/>
      <c r="N351" s="387"/>
      <c r="O351" s="387"/>
      <c r="P351" s="387"/>
      <c r="Q351" s="387"/>
      <c r="R351" s="387"/>
      <c r="S351" s="387"/>
      <c r="T351" s="387"/>
      <c r="U351" s="387"/>
      <c r="V351" s="387"/>
      <c r="W351" s="387"/>
      <c r="X351" s="387"/>
      <c r="Y351" s="388"/>
      <c r="Z351" s="84"/>
    </row>
    <row r="352" spans="1:26" ht="22.5" customHeight="1" x14ac:dyDescent="0.4">
      <c r="A352" s="84"/>
      <c r="B352" s="339"/>
      <c r="C352" s="426" t="s">
        <v>502</v>
      </c>
      <c r="D352" s="426"/>
      <c r="E352" s="426"/>
      <c r="F352" s="426"/>
      <c r="G352" s="389"/>
      <c r="H352" s="389"/>
      <c r="I352" s="389"/>
      <c r="J352" s="389"/>
      <c r="K352" s="389"/>
      <c r="L352" s="389"/>
      <c r="M352" s="389"/>
      <c r="N352" s="389"/>
      <c r="O352" s="389"/>
      <c r="P352" s="389"/>
      <c r="Q352" s="389"/>
      <c r="R352" s="389"/>
      <c r="S352" s="389"/>
      <c r="T352" s="389"/>
      <c r="U352" s="389"/>
      <c r="V352" s="389"/>
      <c r="W352" s="389"/>
      <c r="X352" s="389"/>
      <c r="Y352" s="390"/>
      <c r="Z352" s="84"/>
    </row>
    <row r="353" spans="1:26" ht="22.5" customHeight="1" x14ac:dyDescent="0.4">
      <c r="A353" s="84"/>
      <c r="B353" s="339"/>
      <c r="C353" s="426" t="s">
        <v>240</v>
      </c>
      <c r="D353" s="426"/>
      <c r="E353" s="426"/>
      <c r="F353" s="426"/>
      <c r="G353" s="389"/>
      <c r="H353" s="389"/>
      <c r="I353" s="389"/>
      <c r="J353" s="389"/>
      <c r="K353" s="389"/>
      <c r="L353" s="389"/>
      <c r="M353" s="389"/>
      <c r="N353" s="389"/>
      <c r="O353" s="389"/>
      <c r="P353" s="389"/>
      <c r="Q353" s="389"/>
      <c r="R353" s="389"/>
      <c r="S353" s="389"/>
      <c r="T353" s="389"/>
      <c r="U353" s="389"/>
      <c r="V353" s="389"/>
      <c r="W353" s="389"/>
      <c r="X353" s="389"/>
      <c r="Y353" s="390"/>
      <c r="Z353" s="84"/>
    </row>
    <row r="354" spans="1:26" ht="22.5" customHeight="1" x14ac:dyDescent="0.4">
      <c r="A354" s="84"/>
      <c r="B354" s="339"/>
      <c r="C354" s="426" t="s">
        <v>241</v>
      </c>
      <c r="D354" s="426"/>
      <c r="E354" s="426"/>
      <c r="F354" s="426"/>
      <c r="G354" s="389"/>
      <c r="H354" s="389"/>
      <c r="I354" s="389"/>
      <c r="J354" s="389"/>
      <c r="K354" s="389"/>
      <c r="L354" s="389"/>
      <c r="M354" s="389"/>
      <c r="N354" s="389"/>
      <c r="O354" s="389"/>
      <c r="P354" s="389"/>
      <c r="Q354" s="389"/>
      <c r="R354" s="389"/>
      <c r="S354" s="389"/>
      <c r="T354" s="389"/>
      <c r="U354" s="389"/>
      <c r="V354" s="389"/>
      <c r="W354" s="389"/>
      <c r="X354" s="389"/>
      <c r="Y354" s="390"/>
      <c r="Z354" s="84"/>
    </row>
    <row r="355" spans="1:26" ht="22.5" customHeight="1" x14ac:dyDescent="0.4">
      <c r="A355" s="84"/>
      <c r="B355" s="339"/>
      <c r="C355" s="394" t="s">
        <v>236</v>
      </c>
      <c r="D355" s="394"/>
      <c r="E355" s="394"/>
      <c r="F355" s="394"/>
      <c r="G355" s="429"/>
      <c r="H355" s="429"/>
      <c r="I355" s="429"/>
      <c r="J355" s="429"/>
      <c r="K355" s="429"/>
      <c r="L355" s="429"/>
      <c r="M355" s="429"/>
      <c r="N355" s="429"/>
      <c r="O355" s="429"/>
      <c r="P355" s="429"/>
      <c r="Q355" s="429"/>
      <c r="R355" s="429"/>
      <c r="S355" s="429"/>
      <c r="T355" s="429"/>
      <c r="U355" s="429"/>
      <c r="V355" s="429"/>
      <c r="W355" s="429"/>
      <c r="X355" s="429"/>
      <c r="Y355" s="430"/>
      <c r="Z355" s="84"/>
    </row>
    <row r="356" spans="1:26" ht="22.5" customHeight="1" x14ac:dyDescent="0.4">
      <c r="A356" s="84"/>
      <c r="B356" s="337">
        <f t="shared" ca="1" si="13"/>
        <v>56</v>
      </c>
      <c r="C356" s="338" t="s">
        <v>234</v>
      </c>
      <c r="D356" s="338"/>
      <c r="E356" s="338"/>
      <c r="F356" s="338"/>
      <c r="G356" s="427"/>
      <c r="H356" s="427"/>
      <c r="I356" s="427"/>
      <c r="J356" s="427"/>
      <c r="K356" s="427"/>
      <c r="L356" s="427"/>
      <c r="M356" s="427"/>
      <c r="N356" s="427"/>
      <c r="O356" s="427"/>
      <c r="P356" s="427"/>
      <c r="Q356" s="427"/>
      <c r="R356" s="427"/>
      <c r="S356" s="427"/>
      <c r="T356" s="427"/>
      <c r="U356" s="427"/>
      <c r="V356" s="427"/>
      <c r="W356" s="427"/>
      <c r="X356" s="427"/>
      <c r="Y356" s="428"/>
      <c r="Z356" s="84"/>
    </row>
    <row r="357" spans="1:26" ht="22.5" customHeight="1" x14ac:dyDescent="0.4">
      <c r="A357" s="84"/>
      <c r="B357" s="339"/>
      <c r="C357" s="392" t="s">
        <v>235</v>
      </c>
      <c r="D357" s="392"/>
      <c r="E357" s="392"/>
      <c r="F357" s="392"/>
      <c r="G357" s="387"/>
      <c r="H357" s="387"/>
      <c r="I357" s="387"/>
      <c r="J357" s="387"/>
      <c r="K357" s="387"/>
      <c r="L357" s="387"/>
      <c r="M357" s="387"/>
      <c r="N357" s="387"/>
      <c r="O357" s="387"/>
      <c r="P357" s="387"/>
      <c r="Q357" s="387"/>
      <c r="R357" s="387"/>
      <c r="S357" s="387"/>
      <c r="T357" s="387"/>
      <c r="U357" s="387"/>
      <c r="V357" s="387"/>
      <c r="W357" s="387"/>
      <c r="X357" s="387"/>
      <c r="Y357" s="388"/>
      <c r="Z357" s="84"/>
    </row>
    <row r="358" spans="1:26" ht="22.5" customHeight="1" x14ac:dyDescent="0.4">
      <c r="A358" s="84"/>
      <c r="B358" s="339"/>
      <c r="C358" s="426" t="s">
        <v>502</v>
      </c>
      <c r="D358" s="426"/>
      <c r="E358" s="426"/>
      <c r="F358" s="426"/>
      <c r="G358" s="389"/>
      <c r="H358" s="389"/>
      <c r="I358" s="389"/>
      <c r="J358" s="389"/>
      <c r="K358" s="389"/>
      <c r="L358" s="389"/>
      <c r="M358" s="389"/>
      <c r="N358" s="389"/>
      <c r="O358" s="389"/>
      <c r="P358" s="389"/>
      <c r="Q358" s="389"/>
      <c r="R358" s="389"/>
      <c r="S358" s="389"/>
      <c r="T358" s="389"/>
      <c r="U358" s="389"/>
      <c r="V358" s="389"/>
      <c r="W358" s="389"/>
      <c r="X358" s="389"/>
      <c r="Y358" s="390"/>
      <c r="Z358" s="84"/>
    </row>
    <row r="359" spans="1:26" ht="22.5" customHeight="1" x14ac:dyDescent="0.4">
      <c r="A359" s="84"/>
      <c r="B359" s="339"/>
      <c r="C359" s="426" t="s">
        <v>240</v>
      </c>
      <c r="D359" s="426"/>
      <c r="E359" s="426"/>
      <c r="F359" s="426"/>
      <c r="G359" s="389"/>
      <c r="H359" s="389"/>
      <c r="I359" s="389"/>
      <c r="J359" s="389"/>
      <c r="K359" s="389"/>
      <c r="L359" s="389"/>
      <c r="M359" s="389"/>
      <c r="N359" s="389"/>
      <c r="O359" s="389"/>
      <c r="P359" s="389"/>
      <c r="Q359" s="389"/>
      <c r="R359" s="389"/>
      <c r="S359" s="389"/>
      <c r="T359" s="389"/>
      <c r="U359" s="389"/>
      <c r="V359" s="389"/>
      <c r="W359" s="389"/>
      <c r="X359" s="389"/>
      <c r="Y359" s="390"/>
      <c r="Z359" s="84"/>
    </row>
    <row r="360" spans="1:26" ht="22.5" customHeight="1" x14ac:dyDescent="0.4">
      <c r="A360" s="84"/>
      <c r="B360" s="339"/>
      <c r="C360" s="426" t="s">
        <v>241</v>
      </c>
      <c r="D360" s="426"/>
      <c r="E360" s="426"/>
      <c r="F360" s="426"/>
      <c r="G360" s="389"/>
      <c r="H360" s="389"/>
      <c r="I360" s="389"/>
      <c r="J360" s="389"/>
      <c r="K360" s="389"/>
      <c r="L360" s="389"/>
      <c r="M360" s="389"/>
      <c r="N360" s="389"/>
      <c r="O360" s="389"/>
      <c r="P360" s="389"/>
      <c r="Q360" s="389"/>
      <c r="R360" s="389"/>
      <c r="S360" s="389"/>
      <c r="T360" s="389"/>
      <c r="U360" s="389"/>
      <c r="V360" s="389"/>
      <c r="W360" s="389"/>
      <c r="X360" s="389"/>
      <c r="Y360" s="390"/>
      <c r="Z360" s="84"/>
    </row>
    <row r="361" spans="1:26" ht="22.5" customHeight="1" x14ac:dyDescent="0.4">
      <c r="A361" s="84"/>
      <c r="B361" s="339"/>
      <c r="C361" s="394" t="s">
        <v>236</v>
      </c>
      <c r="D361" s="394"/>
      <c r="E361" s="394"/>
      <c r="F361" s="394"/>
      <c r="G361" s="429"/>
      <c r="H361" s="429"/>
      <c r="I361" s="429"/>
      <c r="J361" s="429"/>
      <c r="K361" s="429"/>
      <c r="L361" s="429"/>
      <c r="M361" s="429"/>
      <c r="N361" s="429"/>
      <c r="O361" s="429"/>
      <c r="P361" s="429"/>
      <c r="Q361" s="429"/>
      <c r="R361" s="429"/>
      <c r="S361" s="429"/>
      <c r="T361" s="429"/>
      <c r="U361" s="429"/>
      <c r="V361" s="429"/>
      <c r="W361" s="429"/>
      <c r="X361" s="429"/>
      <c r="Y361" s="430"/>
      <c r="Z361" s="84"/>
    </row>
    <row r="362" spans="1:26" ht="22.5" customHeight="1" x14ac:dyDescent="0.4">
      <c r="A362" s="84"/>
      <c r="B362" s="337">
        <f t="shared" ca="1" si="13"/>
        <v>57</v>
      </c>
      <c r="C362" s="338" t="s">
        <v>234</v>
      </c>
      <c r="D362" s="338"/>
      <c r="E362" s="338"/>
      <c r="F362" s="338"/>
      <c r="G362" s="427"/>
      <c r="H362" s="427"/>
      <c r="I362" s="427"/>
      <c r="J362" s="427"/>
      <c r="K362" s="427"/>
      <c r="L362" s="427"/>
      <c r="M362" s="427"/>
      <c r="N362" s="427"/>
      <c r="O362" s="427"/>
      <c r="P362" s="427"/>
      <c r="Q362" s="427"/>
      <c r="R362" s="427"/>
      <c r="S362" s="427"/>
      <c r="T362" s="427"/>
      <c r="U362" s="427"/>
      <c r="V362" s="427"/>
      <c r="W362" s="427"/>
      <c r="X362" s="427"/>
      <c r="Y362" s="428"/>
      <c r="Z362" s="84"/>
    </row>
    <row r="363" spans="1:26" ht="22.5" customHeight="1" x14ac:dyDescent="0.4">
      <c r="A363" s="84"/>
      <c r="B363" s="339"/>
      <c r="C363" s="392" t="s">
        <v>235</v>
      </c>
      <c r="D363" s="392"/>
      <c r="E363" s="392"/>
      <c r="F363" s="392"/>
      <c r="G363" s="387"/>
      <c r="H363" s="387"/>
      <c r="I363" s="387"/>
      <c r="J363" s="387"/>
      <c r="K363" s="387"/>
      <c r="L363" s="387"/>
      <c r="M363" s="387"/>
      <c r="N363" s="387"/>
      <c r="O363" s="387"/>
      <c r="P363" s="387"/>
      <c r="Q363" s="387"/>
      <c r="R363" s="387"/>
      <c r="S363" s="387"/>
      <c r="T363" s="387"/>
      <c r="U363" s="387"/>
      <c r="V363" s="387"/>
      <c r="W363" s="387"/>
      <c r="X363" s="387"/>
      <c r="Y363" s="388"/>
      <c r="Z363" s="84"/>
    </row>
    <row r="364" spans="1:26" ht="22.5" customHeight="1" x14ac:dyDescent="0.4">
      <c r="A364" s="84"/>
      <c r="B364" s="339"/>
      <c r="C364" s="426" t="s">
        <v>502</v>
      </c>
      <c r="D364" s="426"/>
      <c r="E364" s="426"/>
      <c r="F364" s="426"/>
      <c r="G364" s="389"/>
      <c r="H364" s="389"/>
      <c r="I364" s="389"/>
      <c r="J364" s="389"/>
      <c r="K364" s="389"/>
      <c r="L364" s="389"/>
      <c r="M364" s="389"/>
      <c r="N364" s="389"/>
      <c r="O364" s="389"/>
      <c r="P364" s="389"/>
      <c r="Q364" s="389"/>
      <c r="R364" s="389"/>
      <c r="S364" s="389"/>
      <c r="T364" s="389"/>
      <c r="U364" s="389"/>
      <c r="V364" s="389"/>
      <c r="W364" s="389"/>
      <c r="X364" s="389"/>
      <c r="Y364" s="390"/>
      <c r="Z364" s="84"/>
    </row>
    <row r="365" spans="1:26" ht="22.5" customHeight="1" x14ac:dyDescent="0.4">
      <c r="A365" s="84"/>
      <c r="B365" s="339"/>
      <c r="C365" s="426" t="s">
        <v>240</v>
      </c>
      <c r="D365" s="426"/>
      <c r="E365" s="426"/>
      <c r="F365" s="426"/>
      <c r="G365" s="389"/>
      <c r="H365" s="389"/>
      <c r="I365" s="389"/>
      <c r="J365" s="389"/>
      <c r="K365" s="389"/>
      <c r="L365" s="389"/>
      <c r="M365" s="389"/>
      <c r="N365" s="389"/>
      <c r="O365" s="389"/>
      <c r="P365" s="389"/>
      <c r="Q365" s="389"/>
      <c r="R365" s="389"/>
      <c r="S365" s="389"/>
      <c r="T365" s="389"/>
      <c r="U365" s="389"/>
      <c r="V365" s="389"/>
      <c r="W365" s="389"/>
      <c r="X365" s="389"/>
      <c r="Y365" s="390"/>
      <c r="Z365" s="84"/>
    </row>
    <row r="366" spans="1:26" ht="22.5" customHeight="1" x14ac:dyDescent="0.4">
      <c r="A366" s="84"/>
      <c r="B366" s="339"/>
      <c r="C366" s="426" t="s">
        <v>241</v>
      </c>
      <c r="D366" s="426"/>
      <c r="E366" s="426"/>
      <c r="F366" s="426"/>
      <c r="G366" s="389"/>
      <c r="H366" s="389"/>
      <c r="I366" s="389"/>
      <c r="J366" s="389"/>
      <c r="K366" s="389"/>
      <c r="L366" s="389"/>
      <c r="M366" s="389"/>
      <c r="N366" s="389"/>
      <c r="O366" s="389"/>
      <c r="P366" s="389"/>
      <c r="Q366" s="389"/>
      <c r="R366" s="389"/>
      <c r="S366" s="389"/>
      <c r="T366" s="389"/>
      <c r="U366" s="389"/>
      <c r="V366" s="389"/>
      <c r="W366" s="389"/>
      <c r="X366" s="389"/>
      <c r="Y366" s="390"/>
      <c r="Z366" s="84"/>
    </row>
    <row r="367" spans="1:26" ht="22.5" customHeight="1" x14ac:dyDescent="0.4">
      <c r="A367" s="84"/>
      <c r="B367" s="339"/>
      <c r="C367" s="394" t="s">
        <v>236</v>
      </c>
      <c r="D367" s="394"/>
      <c r="E367" s="394"/>
      <c r="F367" s="394"/>
      <c r="G367" s="429"/>
      <c r="H367" s="429"/>
      <c r="I367" s="429"/>
      <c r="J367" s="429"/>
      <c r="K367" s="429"/>
      <c r="L367" s="429"/>
      <c r="M367" s="429"/>
      <c r="N367" s="429"/>
      <c r="O367" s="429"/>
      <c r="P367" s="429"/>
      <c r="Q367" s="429"/>
      <c r="R367" s="429"/>
      <c r="S367" s="429"/>
      <c r="T367" s="429"/>
      <c r="U367" s="429"/>
      <c r="V367" s="429"/>
      <c r="W367" s="429"/>
      <c r="X367" s="429"/>
      <c r="Y367" s="430"/>
      <c r="Z367" s="84"/>
    </row>
    <row r="368" spans="1:26" ht="22.5" customHeight="1" x14ac:dyDescent="0.4">
      <c r="A368" s="84"/>
      <c r="B368" s="337">
        <f t="shared" ca="1" si="13"/>
        <v>58</v>
      </c>
      <c r="C368" s="338" t="s">
        <v>234</v>
      </c>
      <c r="D368" s="338"/>
      <c r="E368" s="338"/>
      <c r="F368" s="338"/>
      <c r="G368" s="427"/>
      <c r="H368" s="427"/>
      <c r="I368" s="427"/>
      <c r="J368" s="427"/>
      <c r="K368" s="427"/>
      <c r="L368" s="427"/>
      <c r="M368" s="427"/>
      <c r="N368" s="427"/>
      <c r="O368" s="427"/>
      <c r="P368" s="427"/>
      <c r="Q368" s="427"/>
      <c r="R368" s="427"/>
      <c r="S368" s="427"/>
      <c r="T368" s="427"/>
      <c r="U368" s="427"/>
      <c r="V368" s="427"/>
      <c r="W368" s="427"/>
      <c r="X368" s="427"/>
      <c r="Y368" s="428"/>
      <c r="Z368" s="84"/>
    </row>
    <row r="369" spans="1:26" ht="22.5" customHeight="1" x14ac:dyDescent="0.4">
      <c r="A369" s="84"/>
      <c r="B369" s="339"/>
      <c r="C369" s="392" t="s">
        <v>235</v>
      </c>
      <c r="D369" s="392"/>
      <c r="E369" s="392"/>
      <c r="F369" s="392"/>
      <c r="G369" s="387"/>
      <c r="H369" s="387"/>
      <c r="I369" s="387"/>
      <c r="J369" s="387"/>
      <c r="K369" s="387"/>
      <c r="L369" s="387"/>
      <c r="M369" s="387"/>
      <c r="N369" s="387"/>
      <c r="O369" s="387"/>
      <c r="P369" s="387"/>
      <c r="Q369" s="387"/>
      <c r="R369" s="387"/>
      <c r="S369" s="387"/>
      <c r="T369" s="387"/>
      <c r="U369" s="387"/>
      <c r="V369" s="387"/>
      <c r="W369" s="387"/>
      <c r="X369" s="387"/>
      <c r="Y369" s="388"/>
      <c r="Z369" s="84"/>
    </row>
    <row r="370" spans="1:26" ht="22.5" customHeight="1" x14ac:dyDescent="0.4">
      <c r="A370" s="84"/>
      <c r="B370" s="339"/>
      <c r="C370" s="426" t="s">
        <v>502</v>
      </c>
      <c r="D370" s="426"/>
      <c r="E370" s="426"/>
      <c r="F370" s="426"/>
      <c r="G370" s="389"/>
      <c r="H370" s="389"/>
      <c r="I370" s="389"/>
      <c r="J370" s="389"/>
      <c r="K370" s="389"/>
      <c r="L370" s="389"/>
      <c r="M370" s="389"/>
      <c r="N370" s="389"/>
      <c r="O370" s="389"/>
      <c r="P370" s="389"/>
      <c r="Q370" s="389"/>
      <c r="R370" s="389"/>
      <c r="S370" s="389"/>
      <c r="T370" s="389"/>
      <c r="U370" s="389"/>
      <c r="V370" s="389"/>
      <c r="W370" s="389"/>
      <c r="X370" s="389"/>
      <c r="Y370" s="390"/>
      <c r="Z370" s="84"/>
    </row>
    <row r="371" spans="1:26" ht="22.5" customHeight="1" x14ac:dyDescent="0.4">
      <c r="A371" s="84"/>
      <c r="B371" s="339"/>
      <c r="C371" s="426" t="s">
        <v>240</v>
      </c>
      <c r="D371" s="426"/>
      <c r="E371" s="426"/>
      <c r="F371" s="426"/>
      <c r="G371" s="389"/>
      <c r="H371" s="389"/>
      <c r="I371" s="389"/>
      <c r="J371" s="389"/>
      <c r="K371" s="389"/>
      <c r="L371" s="389"/>
      <c r="M371" s="389"/>
      <c r="N371" s="389"/>
      <c r="O371" s="389"/>
      <c r="P371" s="389"/>
      <c r="Q371" s="389"/>
      <c r="R371" s="389"/>
      <c r="S371" s="389"/>
      <c r="T371" s="389"/>
      <c r="U371" s="389"/>
      <c r="V371" s="389"/>
      <c r="W371" s="389"/>
      <c r="X371" s="389"/>
      <c r="Y371" s="390"/>
      <c r="Z371" s="84"/>
    </row>
    <row r="372" spans="1:26" ht="22.5" customHeight="1" x14ac:dyDescent="0.4">
      <c r="A372" s="84"/>
      <c r="B372" s="339"/>
      <c r="C372" s="426" t="s">
        <v>241</v>
      </c>
      <c r="D372" s="426"/>
      <c r="E372" s="426"/>
      <c r="F372" s="426"/>
      <c r="G372" s="389"/>
      <c r="H372" s="389"/>
      <c r="I372" s="389"/>
      <c r="J372" s="389"/>
      <c r="K372" s="389"/>
      <c r="L372" s="389"/>
      <c r="M372" s="389"/>
      <c r="N372" s="389"/>
      <c r="O372" s="389"/>
      <c r="P372" s="389"/>
      <c r="Q372" s="389"/>
      <c r="R372" s="389"/>
      <c r="S372" s="389"/>
      <c r="T372" s="389"/>
      <c r="U372" s="389"/>
      <c r="V372" s="389"/>
      <c r="W372" s="389"/>
      <c r="X372" s="389"/>
      <c r="Y372" s="390"/>
      <c r="Z372" s="84"/>
    </row>
    <row r="373" spans="1:26" ht="22.5" customHeight="1" thickBot="1" x14ac:dyDescent="0.45">
      <c r="A373" s="84"/>
      <c r="B373" s="340"/>
      <c r="C373" s="433" t="s">
        <v>236</v>
      </c>
      <c r="D373" s="433"/>
      <c r="E373" s="433"/>
      <c r="F373" s="433"/>
      <c r="G373" s="434"/>
      <c r="H373" s="434"/>
      <c r="I373" s="434"/>
      <c r="J373" s="434"/>
      <c r="K373" s="434"/>
      <c r="L373" s="434"/>
      <c r="M373" s="434"/>
      <c r="N373" s="434"/>
      <c r="O373" s="434"/>
      <c r="P373" s="434"/>
      <c r="Q373" s="434"/>
      <c r="R373" s="434"/>
      <c r="S373" s="434"/>
      <c r="T373" s="434"/>
      <c r="U373" s="434"/>
      <c r="V373" s="434"/>
      <c r="W373" s="434"/>
      <c r="X373" s="434"/>
      <c r="Y373" s="435"/>
      <c r="Z373" s="84"/>
    </row>
    <row r="374" spans="1:26" ht="22.5" customHeight="1" x14ac:dyDescent="0.4">
      <c r="A374" s="152"/>
      <c r="B374" s="133"/>
      <c r="C374" s="133"/>
      <c r="D374" s="133"/>
      <c r="E374" s="133"/>
      <c r="F374" s="133"/>
      <c r="G374" s="134"/>
      <c r="H374" s="134"/>
      <c r="I374" s="134"/>
      <c r="J374" s="134"/>
      <c r="K374" s="134"/>
      <c r="L374" s="134"/>
      <c r="M374" s="134"/>
      <c r="N374" s="134"/>
      <c r="O374" s="134"/>
      <c r="P374" s="134"/>
      <c r="Q374" s="134"/>
      <c r="R374" s="134"/>
      <c r="S374" s="134"/>
      <c r="T374" s="134"/>
      <c r="U374" s="134"/>
      <c r="V374" s="134"/>
      <c r="W374" s="134"/>
      <c r="X374" s="134"/>
      <c r="Y374" s="134"/>
      <c r="Z374" s="152"/>
    </row>
    <row r="375" spans="1:26" ht="22.5" customHeight="1" x14ac:dyDescent="0.4">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2.5" customHeight="1" x14ac:dyDescent="0.4">
      <c r="A376" s="152"/>
      <c r="B376" s="133"/>
      <c r="C376" s="133"/>
      <c r="D376" s="133"/>
      <c r="E376" s="133"/>
      <c r="F376" s="133"/>
      <c r="G376" s="134"/>
      <c r="H376" s="134"/>
      <c r="I376" s="134"/>
      <c r="J376" s="134"/>
      <c r="K376" s="134"/>
      <c r="L376" s="134"/>
      <c r="M376" s="134"/>
      <c r="N376" s="134"/>
      <c r="O376" s="134"/>
      <c r="P376" s="134"/>
      <c r="Q376" s="134"/>
      <c r="R376" s="134"/>
      <c r="S376" s="134"/>
      <c r="T376" s="134"/>
      <c r="U376" s="134"/>
      <c r="V376" s="134"/>
      <c r="W376" s="134"/>
      <c r="X376" s="134"/>
      <c r="Y376" s="134"/>
      <c r="Z376" s="152"/>
    </row>
    <row r="377" spans="1:26" ht="22.5" customHeight="1" thickBot="1" x14ac:dyDescent="0.45">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2.5" customHeight="1" x14ac:dyDescent="0.4">
      <c r="A378" s="84"/>
      <c r="B378" s="471">
        <f ca="1">OFFSET(B378,-10,0)+1</f>
        <v>59</v>
      </c>
      <c r="C378" s="384" t="s">
        <v>234</v>
      </c>
      <c r="D378" s="384"/>
      <c r="E378" s="384"/>
      <c r="F378" s="384"/>
      <c r="G378" s="385"/>
      <c r="H378" s="385"/>
      <c r="I378" s="385"/>
      <c r="J378" s="385"/>
      <c r="K378" s="385"/>
      <c r="L378" s="385"/>
      <c r="M378" s="385"/>
      <c r="N378" s="385"/>
      <c r="O378" s="385"/>
      <c r="P378" s="385"/>
      <c r="Q378" s="385"/>
      <c r="R378" s="385"/>
      <c r="S378" s="385"/>
      <c r="T378" s="385"/>
      <c r="U378" s="385"/>
      <c r="V378" s="385"/>
      <c r="W378" s="385"/>
      <c r="X378" s="385"/>
      <c r="Y378" s="386"/>
      <c r="Z378" s="84"/>
    </row>
    <row r="379" spans="1:26" ht="22.5" customHeight="1" x14ac:dyDescent="0.4">
      <c r="A379" s="84"/>
      <c r="B379" s="472"/>
      <c r="C379" s="392" t="s">
        <v>235</v>
      </c>
      <c r="D379" s="392"/>
      <c r="E379" s="392"/>
      <c r="F379" s="392"/>
      <c r="G379" s="387"/>
      <c r="H379" s="387"/>
      <c r="I379" s="387"/>
      <c r="J379" s="387"/>
      <c r="K379" s="387"/>
      <c r="L379" s="387"/>
      <c r="M379" s="387"/>
      <c r="N379" s="387"/>
      <c r="O379" s="387"/>
      <c r="P379" s="387"/>
      <c r="Q379" s="387"/>
      <c r="R379" s="387"/>
      <c r="S379" s="387"/>
      <c r="T379" s="387"/>
      <c r="U379" s="387"/>
      <c r="V379" s="387"/>
      <c r="W379" s="387"/>
      <c r="X379" s="387"/>
      <c r="Y379" s="388"/>
      <c r="Z379" s="84"/>
    </row>
    <row r="380" spans="1:26" ht="22.5" customHeight="1" x14ac:dyDescent="0.4">
      <c r="A380" s="84"/>
      <c r="B380" s="472"/>
      <c r="C380" s="426" t="s">
        <v>502</v>
      </c>
      <c r="D380" s="426"/>
      <c r="E380" s="426"/>
      <c r="F380" s="426"/>
      <c r="G380" s="389"/>
      <c r="H380" s="389"/>
      <c r="I380" s="389"/>
      <c r="J380" s="389"/>
      <c r="K380" s="389"/>
      <c r="L380" s="389"/>
      <c r="M380" s="389"/>
      <c r="N380" s="389"/>
      <c r="O380" s="389"/>
      <c r="P380" s="389"/>
      <c r="Q380" s="389"/>
      <c r="R380" s="389"/>
      <c r="S380" s="389"/>
      <c r="T380" s="389"/>
      <c r="U380" s="389"/>
      <c r="V380" s="389"/>
      <c r="W380" s="389"/>
      <c r="X380" s="389"/>
      <c r="Y380" s="390"/>
      <c r="Z380" s="84"/>
    </row>
    <row r="381" spans="1:26" ht="22.5" customHeight="1" x14ac:dyDescent="0.4">
      <c r="A381" s="84"/>
      <c r="B381" s="472"/>
      <c r="C381" s="426" t="s">
        <v>240</v>
      </c>
      <c r="D381" s="426"/>
      <c r="E381" s="426"/>
      <c r="F381" s="426"/>
      <c r="G381" s="389"/>
      <c r="H381" s="389"/>
      <c r="I381" s="389"/>
      <c r="J381" s="389"/>
      <c r="K381" s="389"/>
      <c r="L381" s="389"/>
      <c r="M381" s="389"/>
      <c r="N381" s="389"/>
      <c r="O381" s="389"/>
      <c r="P381" s="389"/>
      <c r="Q381" s="389"/>
      <c r="R381" s="389"/>
      <c r="S381" s="389"/>
      <c r="T381" s="389"/>
      <c r="U381" s="389"/>
      <c r="V381" s="389"/>
      <c r="W381" s="389"/>
      <c r="X381" s="389"/>
      <c r="Y381" s="390"/>
      <c r="Z381" s="84"/>
    </row>
    <row r="382" spans="1:26" ht="22.5" customHeight="1" x14ac:dyDescent="0.4">
      <c r="A382" s="84"/>
      <c r="B382" s="472"/>
      <c r="C382" s="426" t="s">
        <v>241</v>
      </c>
      <c r="D382" s="426"/>
      <c r="E382" s="426"/>
      <c r="F382" s="426"/>
      <c r="G382" s="389"/>
      <c r="H382" s="389"/>
      <c r="I382" s="389"/>
      <c r="J382" s="389"/>
      <c r="K382" s="389"/>
      <c r="L382" s="389"/>
      <c r="M382" s="389"/>
      <c r="N382" s="389"/>
      <c r="O382" s="389"/>
      <c r="P382" s="389"/>
      <c r="Q382" s="389"/>
      <c r="R382" s="389"/>
      <c r="S382" s="389"/>
      <c r="T382" s="389"/>
      <c r="U382" s="389"/>
      <c r="V382" s="389"/>
      <c r="W382" s="389"/>
      <c r="X382" s="389"/>
      <c r="Y382" s="390"/>
      <c r="Z382" s="84"/>
    </row>
    <row r="383" spans="1:26" ht="22.5" customHeight="1" x14ac:dyDescent="0.4">
      <c r="A383" s="84"/>
      <c r="B383" s="472"/>
      <c r="C383" s="394" t="s">
        <v>236</v>
      </c>
      <c r="D383" s="394"/>
      <c r="E383" s="394"/>
      <c r="F383" s="394"/>
      <c r="G383" s="429"/>
      <c r="H383" s="429"/>
      <c r="I383" s="429"/>
      <c r="J383" s="429"/>
      <c r="K383" s="429"/>
      <c r="L383" s="429"/>
      <c r="M383" s="429"/>
      <c r="N383" s="429"/>
      <c r="O383" s="429"/>
      <c r="P383" s="429"/>
      <c r="Q383" s="429"/>
      <c r="R383" s="429"/>
      <c r="S383" s="429"/>
      <c r="T383" s="429"/>
      <c r="U383" s="429"/>
      <c r="V383" s="429"/>
      <c r="W383" s="429"/>
      <c r="X383" s="429"/>
      <c r="Y383" s="430"/>
      <c r="Z383" s="84"/>
    </row>
    <row r="384" spans="1:26" ht="22.5" customHeight="1" x14ac:dyDescent="0.4">
      <c r="A384" s="84"/>
      <c r="B384" s="337">
        <f t="shared" ref="B384:B402" ca="1" si="14">OFFSET(B384,-6,0)+1</f>
        <v>60</v>
      </c>
      <c r="C384" s="338" t="s">
        <v>234</v>
      </c>
      <c r="D384" s="338"/>
      <c r="E384" s="338"/>
      <c r="F384" s="338"/>
      <c r="G384" s="427"/>
      <c r="H384" s="427"/>
      <c r="I384" s="427"/>
      <c r="J384" s="427"/>
      <c r="K384" s="427"/>
      <c r="L384" s="427"/>
      <c r="M384" s="427"/>
      <c r="N384" s="427"/>
      <c r="O384" s="427"/>
      <c r="P384" s="427"/>
      <c r="Q384" s="427"/>
      <c r="R384" s="427"/>
      <c r="S384" s="427"/>
      <c r="T384" s="427"/>
      <c r="U384" s="427"/>
      <c r="V384" s="427"/>
      <c r="W384" s="427"/>
      <c r="X384" s="427"/>
      <c r="Y384" s="428"/>
      <c r="Z384" s="84"/>
    </row>
    <row r="385" spans="1:26" ht="22.5" customHeight="1" x14ac:dyDescent="0.4">
      <c r="A385" s="84"/>
      <c r="B385" s="339"/>
      <c r="C385" s="392" t="s">
        <v>235</v>
      </c>
      <c r="D385" s="392"/>
      <c r="E385" s="392"/>
      <c r="F385" s="392"/>
      <c r="G385" s="387"/>
      <c r="H385" s="387"/>
      <c r="I385" s="387"/>
      <c r="J385" s="387"/>
      <c r="K385" s="387"/>
      <c r="L385" s="387"/>
      <c r="M385" s="387"/>
      <c r="N385" s="387"/>
      <c r="O385" s="387"/>
      <c r="P385" s="387"/>
      <c r="Q385" s="387"/>
      <c r="R385" s="387"/>
      <c r="S385" s="387"/>
      <c r="T385" s="387"/>
      <c r="U385" s="387"/>
      <c r="V385" s="387"/>
      <c r="W385" s="387"/>
      <c r="X385" s="387"/>
      <c r="Y385" s="388"/>
      <c r="Z385" s="84"/>
    </row>
    <row r="386" spans="1:26" ht="22.5" customHeight="1" x14ac:dyDescent="0.4">
      <c r="A386" s="84"/>
      <c r="B386" s="339"/>
      <c r="C386" s="426" t="s">
        <v>502</v>
      </c>
      <c r="D386" s="426"/>
      <c r="E386" s="426"/>
      <c r="F386" s="426"/>
      <c r="G386" s="389"/>
      <c r="H386" s="389"/>
      <c r="I386" s="389"/>
      <c r="J386" s="389"/>
      <c r="K386" s="389"/>
      <c r="L386" s="389"/>
      <c r="M386" s="389"/>
      <c r="N386" s="389"/>
      <c r="O386" s="389"/>
      <c r="P386" s="389"/>
      <c r="Q386" s="389"/>
      <c r="R386" s="389"/>
      <c r="S386" s="389"/>
      <c r="T386" s="389"/>
      <c r="U386" s="389"/>
      <c r="V386" s="389"/>
      <c r="W386" s="389"/>
      <c r="X386" s="389"/>
      <c r="Y386" s="390"/>
      <c r="Z386" s="84"/>
    </row>
    <row r="387" spans="1:26" ht="22.5" customHeight="1" x14ac:dyDescent="0.4">
      <c r="A387" s="84"/>
      <c r="B387" s="339"/>
      <c r="C387" s="426" t="s">
        <v>240</v>
      </c>
      <c r="D387" s="426"/>
      <c r="E387" s="426"/>
      <c r="F387" s="426"/>
      <c r="G387" s="389"/>
      <c r="H387" s="389"/>
      <c r="I387" s="389"/>
      <c r="J387" s="389"/>
      <c r="K387" s="389"/>
      <c r="L387" s="389"/>
      <c r="M387" s="389"/>
      <c r="N387" s="389"/>
      <c r="O387" s="389"/>
      <c r="P387" s="389"/>
      <c r="Q387" s="389"/>
      <c r="R387" s="389"/>
      <c r="S387" s="389"/>
      <c r="T387" s="389"/>
      <c r="U387" s="389"/>
      <c r="V387" s="389"/>
      <c r="W387" s="389"/>
      <c r="X387" s="389"/>
      <c r="Y387" s="390"/>
      <c r="Z387" s="84"/>
    </row>
    <row r="388" spans="1:26" ht="22.5" customHeight="1" x14ac:dyDescent="0.4">
      <c r="A388" s="84"/>
      <c r="B388" s="339"/>
      <c r="C388" s="426" t="s">
        <v>241</v>
      </c>
      <c r="D388" s="426"/>
      <c r="E388" s="426"/>
      <c r="F388" s="426"/>
      <c r="G388" s="389"/>
      <c r="H388" s="389"/>
      <c r="I388" s="389"/>
      <c r="J388" s="389"/>
      <c r="K388" s="389"/>
      <c r="L388" s="389"/>
      <c r="M388" s="389"/>
      <c r="N388" s="389"/>
      <c r="O388" s="389"/>
      <c r="P388" s="389"/>
      <c r="Q388" s="389"/>
      <c r="R388" s="389"/>
      <c r="S388" s="389"/>
      <c r="T388" s="389"/>
      <c r="U388" s="389"/>
      <c r="V388" s="389"/>
      <c r="W388" s="389"/>
      <c r="X388" s="389"/>
      <c r="Y388" s="390"/>
      <c r="Z388" s="84"/>
    </row>
    <row r="389" spans="1:26" ht="22.5" customHeight="1" x14ac:dyDescent="0.4">
      <c r="A389" s="84"/>
      <c r="B389" s="339"/>
      <c r="C389" s="394" t="s">
        <v>236</v>
      </c>
      <c r="D389" s="394"/>
      <c r="E389" s="394"/>
      <c r="F389" s="394"/>
      <c r="G389" s="429"/>
      <c r="H389" s="429"/>
      <c r="I389" s="429"/>
      <c r="J389" s="429"/>
      <c r="K389" s="429"/>
      <c r="L389" s="429"/>
      <c r="M389" s="429"/>
      <c r="N389" s="429"/>
      <c r="O389" s="429"/>
      <c r="P389" s="429"/>
      <c r="Q389" s="429"/>
      <c r="R389" s="429"/>
      <c r="S389" s="429"/>
      <c r="T389" s="429"/>
      <c r="U389" s="429"/>
      <c r="V389" s="429"/>
      <c r="W389" s="429"/>
      <c r="X389" s="429"/>
      <c r="Y389" s="430"/>
      <c r="Z389" s="84"/>
    </row>
    <row r="390" spans="1:26" ht="22.5" customHeight="1" x14ac:dyDescent="0.4">
      <c r="A390" s="84"/>
      <c r="B390" s="337">
        <f t="shared" ca="1" si="14"/>
        <v>61</v>
      </c>
      <c r="C390" s="338" t="s">
        <v>234</v>
      </c>
      <c r="D390" s="338"/>
      <c r="E390" s="338"/>
      <c r="F390" s="338"/>
      <c r="G390" s="427"/>
      <c r="H390" s="427"/>
      <c r="I390" s="427"/>
      <c r="J390" s="427"/>
      <c r="K390" s="427"/>
      <c r="L390" s="427"/>
      <c r="M390" s="427"/>
      <c r="N390" s="427"/>
      <c r="O390" s="427"/>
      <c r="P390" s="427"/>
      <c r="Q390" s="427"/>
      <c r="R390" s="427"/>
      <c r="S390" s="427"/>
      <c r="T390" s="427"/>
      <c r="U390" s="427"/>
      <c r="V390" s="427"/>
      <c r="W390" s="427"/>
      <c r="X390" s="427"/>
      <c r="Y390" s="428"/>
      <c r="Z390" s="84"/>
    </row>
    <row r="391" spans="1:26" ht="22.5" customHeight="1" x14ac:dyDescent="0.4">
      <c r="A391" s="84"/>
      <c r="B391" s="339"/>
      <c r="C391" s="392" t="s">
        <v>235</v>
      </c>
      <c r="D391" s="392"/>
      <c r="E391" s="392"/>
      <c r="F391" s="392"/>
      <c r="G391" s="387"/>
      <c r="H391" s="387"/>
      <c r="I391" s="387"/>
      <c r="J391" s="387"/>
      <c r="K391" s="387"/>
      <c r="L391" s="387"/>
      <c r="M391" s="387"/>
      <c r="N391" s="387"/>
      <c r="O391" s="387"/>
      <c r="P391" s="387"/>
      <c r="Q391" s="387"/>
      <c r="R391" s="387"/>
      <c r="S391" s="387"/>
      <c r="T391" s="387"/>
      <c r="U391" s="387"/>
      <c r="V391" s="387"/>
      <c r="W391" s="387"/>
      <c r="X391" s="387"/>
      <c r="Y391" s="388"/>
      <c r="Z391" s="84"/>
    </row>
    <row r="392" spans="1:26" ht="22.5" customHeight="1" x14ac:dyDescent="0.4">
      <c r="A392" s="84"/>
      <c r="B392" s="339"/>
      <c r="C392" s="426" t="s">
        <v>502</v>
      </c>
      <c r="D392" s="426"/>
      <c r="E392" s="426"/>
      <c r="F392" s="426"/>
      <c r="G392" s="389"/>
      <c r="H392" s="389"/>
      <c r="I392" s="389"/>
      <c r="J392" s="389"/>
      <c r="K392" s="389"/>
      <c r="L392" s="389"/>
      <c r="M392" s="389"/>
      <c r="N392" s="389"/>
      <c r="O392" s="389"/>
      <c r="P392" s="389"/>
      <c r="Q392" s="389"/>
      <c r="R392" s="389"/>
      <c r="S392" s="389"/>
      <c r="T392" s="389"/>
      <c r="U392" s="389"/>
      <c r="V392" s="389"/>
      <c r="W392" s="389"/>
      <c r="X392" s="389"/>
      <c r="Y392" s="390"/>
      <c r="Z392" s="84"/>
    </row>
    <row r="393" spans="1:26" ht="22.5" customHeight="1" x14ac:dyDescent="0.4">
      <c r="A393" s="84"/>
      <c r="B393" s="339"/>
      <c r="C393" s="426" t="s">
        <v>240</v>
      </c>
      <c r="D393" s="426"/>
      <c r="E393" s="426"/>
      <c r="F393" s="426"/>
      <c r="G393" s="389"/>
      <c r="H393" s="389"/>
      <c r="I393" s="389"/>
      <c r="J393" s="389"/>
      <c r="K393" s="389"/>
      <c r="L393" s="389"/>
      <c r="M393" s="389"/>
      <c r="N393" s="389"/>
      <c r="O393" s="389"/>
      <c r="P393" s="389"/>
      <c r="Q393" s="389"/>
      <c r="R393" s="389"/>
      <c r="S393" s="389"/>
      <c r="T393" s="389"/>
      <c r="U393" s="389"/>
      <c r="V393" s="389"/>
      <c r="W393" s="389"/>
      <c r="X393" s="389"/>
      <c r="Y393" s="390"/>
      <c r="Z393" s="84"/>
    </row>
    <row r="394" spans="1:26" ht="22.5" customHeight="1" x14ac:dyDescent="0.4">
      <c r="A394" s="84"/>
      <c r="B394" s="339"/>
      <c r="C394" s="426" t="s">
        <v>241</v>
      </c>
      <c r="D394" s="426"/>
      <c r="E394" s="426"/>
      <c r="F394" s="426"/>
      <c r="G394" s="389"/>
      <c r="H394" s="389"/>
      <c r="I394" s="389"/>
      <c r="J394" s="389"/>
      <c r="K394" s="389"/>
      <c r="L394" s="389"/>
      <c r="M394" s="389"/>
      <c r="N394" s="389"/>
      <c r="O394" s="389"/>
      <c r="P394" s="389"/>
      <c r="Q394" s="389"/>
      <c r="R394" s="389"/>
      <c r="S394" s="389"/>
      <c r="T394" s="389"/>
      <c r="U394" s="389"/>
      <c r="V394" s="389"/>
      <c r="W394" s="389"/>
      <c r="X394" s="389"/>
      <c r="Y394" s="390"/>
      <c r="Z394" s="84"/>
    </row>
    <row r="395" spans="1:26" ht="22.5" customHeight="1" x14ac:dyDescent="0.4">
      <c r="A395" s="84"/>
      <c r="B395" s="339"/>
      <c r="C395" s="394" t="s">
        <v>236</v>
      </c>
      <c r="D395" s="394"/>
      <c r="E395" s="394"/>
      <c r="F395" s="394"/>
      <c r="G395" s="429"/>
      <c r="H395" s="429"/>
      <c r="I395" s="429"/>
      <c r="J395" s="429"/>
      <c r="K395" s="429"/>
      <c r="L395" s="429"/>
      <c r="M395" s="429"/>
      <c r="N395" s="429"/>
      <c r="O395" s="429"/>
      <c r="P395" s="429"/>
      <c r="Q395" s="429"/>
      <c r="R395" s="429"/>
      <c r="S395" s="429"/>
      <c r="T395" s="429"/>
      <c r="U395" s="429"/>
      <c r="V395" s="429"/>
      <c r="W395" s="429"/>
      <c r="X395" s="429"/>
      <c r="Y395" s="430"/>
      <c r="Z395" s="84"/>
    </row>
    <row r="396" spans="1:26" ht="22.5" customHeight="1" x14ac:dyDescent="0.4">
      <c r="A396" s="84"/>
      <c r="B396" s="337">
        <f t="shared" ca="1" si="14"/>
        <v>62</v>
      </c>
      <c r="C396" s="338" t="s">
        <v>234</v>
      </c>
      <c r="D396" s="338"/>
      <c r="E396" s="338"/>
      <c r="F396" s="338"/>
      <c r="G396" s="427"/>
      <c r="H396" s="427"/>
      <c r="I396" s="427"/>
      <c r="J396" s="427"/>
      <c r="K396" s="427"/>
      <c r="L396" s="427"/>
      <c r="M396" s="427"/>
      <c r="N396" s="427"/>
      <c r="O396" s="427"/>
      <c r="P396" s="427"/>
      <c r="Q396" s="427"/>
      <c r="R396" s="427"/>
      <c r="S396" s="427"/>
      <c r="T396" s="427"/>
      <c r="U396" s="427"/>
      <c r="V396" s="427"/>
      <c r="W396" s="427"/>
      <c r="X396" s="427"/>
      <c r="Y396" s="428"/>
      <c r="Z396" s="84"/>
    </row>
    <row r="397" spans="1:26" ht="22.5" customHeight="1" x14ac:dyDescent="0.4">
      <c r="A397" s="84"/>
      <c r="B397" s="339"/>
      <c r="C397" s="392" t="s">
        <v>235</v>
      </c>
      <c r="D397" s="392"/>
      <c r="E397" s="392"/>
      <c r="F397" s="392"/>
      <c r="G397" s="387"/>
      <c r="H397" s="387"/>
      <c r="I397" s="387"/>
      <c r="J397" s="387"/>
      <c r="K397" s="387"/>
      <c r="L397" s="387"/>
      <c r="M397" s="387"/>
      <c r="N397" s="387"/>
      <c r="O397" s="387"/>
      <c r="P397" s="387"/>
      <c r="Q397" s="387"/>
      <c r="R397" s="387"/>
      <c r="S397" s="387"/>
      <c r="T397" s="387"/>
      <c r="U397" s="387"/>
      <c r="V397" s="387"/>
      <c r="W397" s="387"/>
      <c r="X397" s="387"/>
      <c r="Y397" s="388"/>
      <c r="Z397" s="84"/>
    </row>
    <row r="398" spans="1:26" ht="22.5" customHeight="1" x14ac:dyDescent="0.4">
      <c r="A398" s="84"/>
      <c r="B398" s="339"/>
      <c r="C398" s="426" t="s">
        <v>502</v>
      </c>
      <c r="D398" s="426"/>
      <c r="E398" s="426"/>
      <c r="F398" s="426"/>
      <c r="G398" s="389"/>
      <c r="H398" s="389"/>
      <c r="I398" s="389"/>
      <c r="J398" s="389"/>
      <c r="K398" s="389"/>
      <c r="L398" s="389"/>
      <c r="M398" s="389"/>
      <c r="N398" s="389"/>
      <c r="O398" s="389"/>
      <c r="P398" s="389"/>
      <c r="Q398" s="389"/>
      <c r="R398" s="389"/>
      <c r="S398" s="389"/>
      <c r="T398" s="389"/>
      <c r="U398" s="389"/>
      <c r="V398" s="389"/>
      <c r="W398" s="389"/>
      <c r="X398" s="389"/>
      <c r="Y398" s="390"/>
      <c r="Z398" s="84"/>
    </row>
    <row r="399" spans="1:26" ht="22.5" customHeight="1" x14ac:dyDescent="0.4">
      <c r="A399" s="84"/>
      <c r="B399" s="339"/>
      <c r="C399" s="426" t="s">
        <v>240</v>
      </c>
      <c r="D399" s="426"/>
      <c r="E399" s="426"/>
      <c r="F399" s="426"/>
      <c r="G399" s="389"/>
      <c r="H399" s="389"/>
      <c r="I399" s="389"/>
      <c r="J399" s="389"/>
      <c r="K399" s="389"/>
      <c r="L399" s="389"/>
      <c r="M399" s="389"/>
      <c r="N399" s="389"/>
      <c r="O399" s="389"/>
      <c r="P399" s="389"/>
      <c r="Q399" s="389"/>
      <c r="R399" s="389"/>
      <c r="S399" s="389"/>
      <c r="T399" s="389"/>
      <c r="U399" s="389"/>
      <c r="V399" s="389"/>
      <c r="W399" s="389"/>
      <c r="X399" s="389"/>
      <c r="Y399" s="390"/>
      <c r="Z399" s="84"/>
    </row>
    <row r="400" spans="1:26" ht="22.5" customHeight="1" x14ac:dyDescent="0.4">
      <c r="A400" s="84"/>
      <c r="B400" s="339"/>
      <c r="C400" s="426" t="s">
        <v>241</v>
      </c>
      <c r="D400" s="426"/>
      <c r="E400" s="426"/>
      <c r="F400" s="426"/>
      <c r="G400" s="389"/>
      <c r="H400" s="389"/>
      <c r="I400" s="389"/>
      <c r="J400" s="389"/>
      <c r="K400" s="389"/>
      <c r="L400" s="389"/>
      <c r="M400" s="389"/>
      <c r="N400" s="389"/>
      <c r="O400" s="389"/>
      <c r="P400" s="389"/>
      <c r="Q400" s="389"/>
      <c r="R400" s="389"/>
      <c r="S400" s="389"/>
      <c r="T400" s="389"/>
      <c r="U400" s="389"/>
      <c r="V400" s="389"/>
      <c r="W400" s="389"/>
      <c r="X400" s="389"/>
      <c r="Y400" s="390"/>
      <c r="Z400" s="84"/>
    </row>
    <row r="401" spans="1:26" ht="22.5" customHeight="1" x14ac:dyDescent="0.4">
      <c r="A401" s="84"/>
      <c r="B401" s="339"/>
      <c r="C401" s="394" t="s">
        <v>236</v>
      </c>
      <c r="D401" s="394"/>
      <c r="E401" s="394"/>
      <c r="F401" s="394"/>
      <c r="G401" s="429"/>
      <c r="H401" s="429"/>
      <c r="I401" s="429"/>
      <c r="J401" s="429"/>
      <c r="K401" s="429"/>
      <c r="L401" s="429"/>
      <c r="M401" s="429"/>
      <c r="N401" s="429"/>
      <c r="O401" s="429"/>
      <c r="P401" s="429"/>
      <c r="Q401" s="429"/>
      <c r="R401" s="429"/>
      <c r="S401" s="429"/>
      <c r="T401" s="429"/>
      <c r="U401" s="429"/>
      <c r="V401" s="429"/>
      <c r="W401" s="429"/>
      <c r="X401" s="429"/>
      <c r="Y401" s="430"/>
      <c r="Z401" s="84"/>
    </row>
    <row r="402" spans="1:26" ht="22.5" customHeight="1" x14ac:dyDescent="0.4">
      <c r="A402" s="84"/>
      <c r="B402" s="337">
        <f t="shared" ca="1" si="14"/>
        <v>63</v>
      </c>
      <c r="C402" s="338" t="s">
        <v>234</v>
      </c>
      <c r="D402" s="338"/>
      <c r="E402" s="338"/>
      <c r="F402" s="338"/>
      <c r="G402" s="427"/>
      <c r="H402" s="427"/>
      <c r="I402" s="427"/>
      <c r="J402" s="427"/>
      <c r="K402" s="427"/>
      <c r="L402" s="427"/>
      <c r="M402" s="427"/>
      <c r="N402" s="427"/>
      <c r="O402" s="427"/>
      <c r="P402" s="427"/>
      <c r="Q402" s="427"/>
      <c r="R402" s="427"/>
      <c r="S402" s="427"/>
      <c r="T402" s="427"/>
      <c r="U402" s="427"/>
      <c r="V402" s="427"/>
      <c r="W402" s="427"/>
      <c r="X402" s="427"/>
      <c r="Y402" s="428"/>
      <c r="Z402" s="84"/>
    </row>
    <row r="403" spans="1:26" ht="22.5" customHeight="1" x14ac:dyDescent="0.4">
      <c r="A403" s="84"/>
      <c r="B403" s="339"/>
      <c r="C403" s="392" t="s">
        <v>235</v>
      </c>
      <c r="D403" s="392"/>
      <c r="E403" s="392"/>
      <c r="F403" s="392"/>
      <c r="G403" s="387"/>
      <c r="H403" s="387"/>
      <c r="I403" s="387"/>
      <c r="J403" s="387"/>
      <c r="K403" s="387"/>
      <c r="L403" s="387"/>
      <c r="M403" s="387"/>
      <c r="N403" s="387"/>
      <c r="O403" s="387"/>
      <c r="P403" s="387"/>
      <c r="Q403" s="387"/>
      <c r="R403" s="387"/>
      <c r="S403" s="387"/>
      <c r="T403" s="387"/>
      <c r="U403" s="387"/>
      <c r="V403" s="387"/>
      <c r="W403" s="387"/>
      <c r="X403" s="387"/>
      <c r="Y403" s="388"/>
      <c r="Z403" s="84"/>
    </row>
    <row r="404" spans="1:26" ht="22.5" customHeight="1" x14ac:dyDescent="0.4">
      <c r="A404" s="84"/>
      <c r="B404" s="339"/>
      <c r="C404" s="426" t="s">
        <v>502</v>
      </c>
      <c r="D404" s="426"/>
      <c r="E404" s="426"/>
      <c r="F404" s="426"/>
      <c r="G404" s="389"/>
      <c r="H404" s="389"/>
      <c r="I404" s="389"/>
      <c r="J404" s="389"/>
      <c r="K404" s="389"/>
      <c r="L404" s="389"/>
      <c r="M404" s="389"/>
      <c r="N404" s="389"/>
      <c r="O404" s="389"/>
      <c r="P404" s="389"/>
      <c r="Q404" s="389"/>
      <c r="R404" s="389"/>
      <c r="S404" s="389"/>
      <c r="T404" s="389"/>
      <c r="U404" s="389"/>
      <c r="V404" s="389"/>
      <c r="W404" s="389"/>
      <c r="X404" s="389"/>
      <c r="Y404" s="390"/>
      <c r="Z404" s="84"/>
    </row>
    <row r="405" spans="1:26" ht="22.5" customHeight="1" x14ac:dyDescent="0.4">
      <c r="A405" s="84"/>
      <c r="B405" s="339"/>
      <c r="C405" s="426" t="s">
        <v>240</v>
      </c>
      <c r="D405" s="426"/>
      <c r="E405" s="426"/>
      <c r="F405" s="426"/>
      <c r="G405" s="389"/>
      <c r="H405" s="389"/>
      <c r="I405" s="389"/>
      <c r="J405" s="389"/>
      <c r="K405" s="389"/>
      <c r="L405" s="389"/>
      <c r="M405" s="389"/>
      <c r="N405" s="389"/>
      <c r="O405" s="389"/>
      <c r="P405" s="389"/>
      <c r="Q405" s="389"/>
      <c r="R405" s="389"/>
      <c r="S405" s="389"/>
      <c r="T405" s="389"/>
      <c r="U405" s="389"/>
      <c r="V405" s="389"/>
      <c r="W405" s="389"/>
      <c r="X405" s="389"/>
      <c r="Y405" s="390"/>
      <c r="Z405" s="84"/>
    </row>
    <row r="406" spans="1:26" ht="22.5" customHeight="1" x14ac:dyDescent="0.4">
      <c r="A406" s="84"/>
      <c r="B406" s="339"/>
      <c r="C406" s="426" t="s">
        <v>241</v>
      </c>
      <c r="D406" s="426"/>
      <c r="E406" s="426"/>
      <c r="F406" s="426"/>
      <c r="G406" s="389"/>
      <c r="H406" s="389"/>
      <c r="I406" s="389"/>
      <c r="J406" s="389"/>
      <c r="K406" s="389"/>
      <c r="L406" s="389"/>
      <c r="M406" s="389"/>
      <c r="N406" s="389"/>
      <c r="O406" s="389"/>
      <c r="P406" s="389"/>
      <c r="Q406" s="389"/>
      <c r="R406" s="389"/>
      <c r="S406" s="389"/>
      <c r="T406" s="389"/>
      <c r="U406" s="389"/>
      <c r="V406" s="389"/>
      <c r="W406" s="389"/>
      <c r="X406" s="389"/>
      <c r="Y406" s="390"/>
      <c r="Z406" s="84"/>
    </row>
    <row r="407" spans="1:26" ht="22.5" customHeight="1" thickBot="1" x14ac:dyDescent="0.45">
      <c r="A407" s="84"/>
      <c r="B407" s="340"/>
      <c r="C407" s="433" t="s">
        <v>236</v>
      </c>
      <c r="D407" s="433"/>
      <c r="E407" s="433"/>
      <c r="F407" s="433"/>
      <c r="G407" s="434"/>
      <c r="H407" s="434"/>
      <c r="I407" s="434"/>
      <c r="J407" s="434"/>
      <c r="K407" s="434"/>
      <c r="L407" s="434"/>
      <c r="M407" s="434"/>
      <c r="N407" s="434"/>
      <c r="O407" s="434"/>
      <c r="P407" s="434"/>
      <c r="Q407" s="434"/>
      <c r="R407" s="434"/>
      <c r="S407" s="434"/>
      <c r="T407" s="434"/>
      <c r="U407" s="434"/>
      <c r="V407" s="434"/>
      <c r="W407" s="434"/>
      <c r="X407" s="434"/>
      <c r="Y407" s="435"/>
      <c r="Z407" s="84"/>
    </row>
    <row r="408" spans="1:26" ht="22.5" customHeight="1" x14ac:dyDescent="0.4">
      <c r="A408" s="152"/>
      <c r="B408" s="133"/>
      <c r="C408" s="133"/>
      <c r="D408" s="133"/>
      <c r="E408" s="133"/>
      <c r="F408" s="133"/>
      <c r="G408" s="134"/>
      <c r="H408" s="134"/>
      <c r="I408" s="134"/>
      <c r="J408" s="134"/>
      <c r="K408" s="134"/>
      <c r="L408" s="134"/>
      <c r="M408" s="134"/>
      <c r="N408" s="134"/>
      <c r="O408" s="134"/>
      <c r="P408" s="134"/>
      <c r="Q408" s="134"/>
      <c r="R408" s="134"/>
      <c r="S408" s="134"/>
      <c r="T408" s="134"/>
      <c r="U408" s="134"/>
      <c r="V408" s="134"/>
      <c r="W408" s="134"/>
      <c r="X408" s="134"/>
      <c r="Y408" s="134"/>
      <c r="Z408" s="152"/>
    </row>
    <row r="409" spans="1:26" ht="22.5" customHeight="1" x14ac:dyDescent="0.4">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2.5" customHeight="1" x14ac:dyDescent="0.4">
      <c r="A410" s="152"/>
      <c r="B410" s="133"/>
      <c r="C410" s="133"/>
      <c r="D410" s="133"/>
      <c r="E410" s="133"/>
      <c r="F410" s="133"/>
      <c r="G410" s="134"/>
      <c r="H410" s="134"/>
      <c r="I410" s="134"/>
      <c r="J410" s="134"/>
      <c r="K410" s="134"/>
      <c r="L410" s="134"/>
      <c r="M410" s="134"/>
      <c r="N410" s="134"/>
      <c r="O410" s="134"/>
      <c r="P410" s="134"/>
      <c r="Q410" s="134"/>
      <c r="R410" s="134"/>
      <c r="S410" s="134"/>
      <c r="T410" s="134"/>
      <c r="U410" s="134"/>
      <c r="V410" s="134"/>
      <c r="W410" s="134"/>
      <c r="X410" s="134"/>
      <c r="Y410" s="134"/>
      <c r="Z410" s="152"/>
    </row>
    <row r="411" spans="1:26" ht="22.5" customHeight="1" thickBot="1" x14ac:dyDescent="0.45">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2.5" customHeight="1" x14ac:dyDescent="0.4">
      <c r="A412" s="84"/>
      <c r="B412" s="471">
        <f ca="1">OFFSET(B412,-10,0)+1</f>
        <v>64</v>
      </c>
      <c r="C412" s="384" t="s">
        <v>234</v>
      </c>
      <c r="D412" s="384"/>
      <c r="E412" s="384"/>
      <c r="F412" s="384"/>
      <c r="G412" s="385"/>
      <c r="H412" s="385"/>
      <c r="I412" s="385"/>
      <c r="J412" s="385"/>
      <c r="K412" s="385"/>
      <c r="L412" s="385"/>
      <c r="M412" s="385"/>
      <c r="N412" s="385"/>
      <c r="O412" s="385"/>
      <c r="P412" s="385"/>
      <c r="Q412" s="385"/>
      <c r="R412" s="385"/>
      <c r="S412" s="385"/>
      <c r="T412" s="385"/>
      <c r="U412" s="385"/>
      <c r="V412" s="385"/>
      <c r="W412" s="385"/>
      <c r="X412" s="385"/>
      <c r="Y412" s="386"/>
      <c r="Z412" s="84"/>
    </row>
    <row r="413" spans="1:26" ht="22.5" customHeight="1" x14ac:dyDescent="0.4">
      <c r="A413" s="84"/>
      <c r="B413" s="472"/>
      <c r="C413" s="392" t="s">
        <v>235</v>
      </c>
      <c r="D413" s="392"/>
      <c r="E413" s="392"/>
      <c r="F413" s="392"/>
      <c r="G413" s="387"/>
      <c r="H413" s="387"/>
      <c r="I413" s="387"/>
      <c r="J413" s="387"/>
      <c r="K413" s="387"/>
      <c r="L413" s="387"/>
      <c r="M413" s="387"/>
      <c r="N413" s="387"/>
      <c r="O413" s="387"/>
      <c r="P413" s="387"/>
      <c r="Q413" s="387"/>
      <c r="R413" s="387"/>
      <c r="S413" s="387"/>
      <c r="T413" s="387"/>
      <c r="U413" s="387"/>
      <c r="V413" s="387"/>
      <c r="W413" s="387"/>
      <c r="X413" s="387"/>
      <c r="Y413" s="388"/>
      <c r="Z413" s="84"/>
    </row>
    <row r="414" spans="1:26" ht="22.5" customHeight="1" x14ac:dyDescent="0.4">
      <c r="A414" s="84"/>
      <c r="B414" s="472"/>
      <c r="C414" s="426" t="s">
        <v>502</v>
      </c>
      <c r="D414" s="426"/>
      <c r="E414" s="426"/>
      <c r="F414" s="426"/>
      <c r="G414" s="389"/>
      <c r="H414" s="389"/>
      <c r="I414" s="389"/>
      <c r="J414" s="389"/>
      <c r="K414" s="389"/>
      <c r="L414" s="389"/>
      <c r="M414" s="389"/>
      <c r="N414" s="389"/>
      <c r="O414" s="389"/>
      <c r="P414" s="389"/>
      <c r="Q414" s="389"/>
      <c r="R414" s="389"/>
      <c r="S414" s="389"/>
      <c r="T414" s="389"/>
      <c r="U414" s="389"/>
      <c r="V414" s="389"/>
      <c r="W414" s="389"/>
      <c r="X414" s="389"/>
      <c r="Y414" s="390"/>
      <c r="Z414" s="84"/>
    </row>
    <row r="415" spans="1:26" ht="22.5" customHeight="1" x14ac:dyDescent="0.4">
      <c r="A415" s="84"/>
      <c r="B415" s="472"/>
      <c r="C415" s="426" t="s">
        <v>240</v>
      </c>
      <c r="D415" s="426"/>
      <c r="E415" s="426"/>
      <c r="F415" s="426"/>
      <c r="G415" s="389"/>
      <c r="H415" s="389"/>
      <c r="I415" s="389"/>
      <c r="J415" s="389"/>
      <c r="K415" s="389"/>
      <c r="L415" s="389"/>
      <c r="M415" s="389"/>
      <c r="N415" s="389"/>
      <c r="O415" s="389"/>
      <c r="P415" s="389"/>
      <c r="Q415" s="389"/>
      <c r="R415" s="389"/>
      <c r="S415" s="389"/>
      <c r="T415" s="389"/>
      <c r="U415" s="389"/>
      <c r="V415" s="389"/>
      <c r="W415" s="389"/>
      <c r="X415" s="389"/>
      <c r="Y415" s="390"/>
      <c r="Z415" s="84"/>
    </row>
    <row r="416" spans="1:26" ht="22.5" customHeight="1" x14ac:dyDescent="0.4">
      <c r="A416" s="84"/>
      <c r="B416" s="472"/>
      <c r="C416" s="426" t="s">
        <v>241</v>
      </c>
      <c r="D416" s="426"/>
      <c r="E416" s="426"/>
      <c r="F416" s="426"/>
      <c r="G416" s="389"/>
      <c r="H416" s="389"/>
      <c r="I416" s="389"/>
      <c r="J416" s="389"/>
      <c r="K416" s="389"/>
      <c r="L416" s="389"/>
      <c r="M416" s="389"/>
      <c r="N416" s="389"/>
      <c r="O416" s="389"/>
      <c r="P416" s="389"/>
      <c r="Q416" s="389"/>
      <c r="R416" s="389"/>
      <c r="S416" s="389"/>
      <c r="T416" s="389"/>
      <c r="U416" s="389"/>
      <c r="V416" s="389"/>
      <c r="W416" s="389"/>
      <c r="X416" s="389"/>
      <c r="Y416" s="390"/>
      <c r="Z416" s="84"/>
    </row>
    <row r="417" spans="1:26" ht="22.5" customHeight="1" x14ac:dyDescent="0.4">
      <c r="A417" s="84"/>
      <c r="B417" s="472"/>
      <c r="C417" s="394" t="s">
        <v>236</v>
      </c>
      <c r="D417" s="394"/>
      <c r="E417" s="394"/>
      <c r="F417" s="394"/>
      <c r="G417" s="429"/>
      <c r="H417" s="429"/>
      <c r="I417" s="429"/>
      <c r="J417" s="429"/>
      <c r="K417" s="429"/>
      <c r="L417" s="429"/>
      <c r="M417" s="429"/>
      <c r="N417" s="429"/>
      <c r="O417" s="429"/>
      <c r="P417" s="429"/>
      <c r="Q417" s="429"/>
      <c r="R417" s="429"/>
      <c r="S417" s="429"/>
      <c r="T417" s="429"/>
      <c r="U417" s="429"/>
      <c r="V417" s="429"/>
      <c r="W417" s="429"/>
      <c r="X417" s="429"/>
      <c r="Y417" s="430"/>
      <c r="Z417" s="84"/>
    </row>
    <row r="418" spans="1:26" ht="22.5" customHeight="1" x14ac:dyDescent="0.4">
      <c r="A418" s="84"/>
      <c r="B418" s="337">
        <f t="shared" ref="B418:B436" ca="1" si="15">OFFSET(B418,-6,0)+1</f>
        <v>65</v>
      </c>
      <c r="C418" s="338" t="s">
        <v>234</v>
      </c>
      <c r="D418" s="338"/>
      <c r="E418" s="338"/>
      <c r="F418" s="338"/>
      <c r="G418" s="427"/>
      <c r="H418" s="427"/>
      <c r="I418" s="427"/>
      <c r="J418" s="427"/>
      <c r="K418" s="427"/>
      <c r="L418" s="427"/>
      <c r="M418" s="427"/>
      <c r="N418" s="427"/>
      <c r="O418" s="427"/>
      <c r="P418" s="427"/>
      <c r="Q418" s="427"/>
      <c r="R418" s="427"/>
      <c r="S418" s="427"/>
      <c r="T418" s="427"/>
      <c r="U418" s="427"/>
      <c r="V418" s="427"/>
      <c r="W418" s="427"/>
      <c r="X418" s="427"/>
      <c r="Y418" s="428"/>
      <c r="Z418" s="84"/>
    </row>
    <row r="419" spans="1:26" ht="22.5" customHeight="1" x14ac:dyDescent="0.4">
      <c r="A419" s="84"/>
      <c r="B419" s="339"/>
      <c r="C419" s="392" t="s">
        <v>235</v>
      </c>
      <c r="D419" s="392"/>
      <c r="E419" s="392"/>
      <c r="F419" s="392"/>
      <c r="G419" s="387"/>
      <c r="H419" s="387"/>
      <c r="I419" s="387"/>
      <c r="J419" s="387"/>
      <c r="K419" s="387"/>
      <c r="L419" s="387"/>
      <c r="M419" s="387"/>
      <c r="N419" s="387"/>
      <c r="O419" s="387"/>
      <c r="P419" s="387"/>
      <c r="Q419" s="387"/>
      <c r="R419" s="387"/>
      <c r="S419" s="387"/>
      <c r="T419" s="387"/>
      <c r="U419" s="387"/>
      <c r="V419" s="387"/>
      <c r="W419" s="387"/>
      <c r="X419" s="387"/>
      <c r="Y419" s="388"/>
      <c r="Z419" s="84"/>
    </row>
    <row r="420" spans="1:26" ht="22.5" customHeight="1" x14ac:dyDescent="0.4">
      <c r="A420" s="84"/>
      <c r="B420" s="339"/>
      <c r="C420" s="426" t="s">
        <v>502</v>
      </c>
      <c r="D420" s="426"/>
      <c r="E420" s="426"/>
      <c r="F420" s="426"/>
      <c r="G420" s="389"/>
      <c r="H420" s="389"/>
      <c r="I420" s="389"/>
      <c r="J420" s="389"/>
      <c r="K420" s="389"/>
      <c r="L420" s="389"/>
      <c r="M420" s="389"/>
      <c r="N420" s="389"/>
      <c r="O420" s="389"/>
      <c r="P420" s="389"/>
      <c r="Q420" s="389"/>
      <c r="R420" s="389"/>
      <c r="S420" s="389"/>
      <c r="T420" s="389"/>
      <c r="U420" s="389"/>
      <c r="V420" s="389"/>
      <c r="W420" s="389"/>
      <c r="X420" s="389"/>
      <c r="Y420" s="390"/>
      <c r="Z420" s="84"/>
    </row>
    <row r="421" spans="1:26" ht="22.5" customHeight="1" x14ac:dyDescent="0.4">
      <c r="A421" s="84"/>
      <c r="B421" s="339"/>
      <c r="C421" s="426" t="s">
        <v>240</v>
      </c>
      <c r="D421" s="426"/>
      <c r="E421" s="426"/>
      <c r="F421" s="426"/>
      <c r="G421" s="389"/>
      <c r="H421" s="389"/>
      <c r="I421" s="389"/>
      <c r="J421" s="389"/>
      <c r="K421" s="389"/>
      <c r="L421" s="389"/>
      <c r="M421" s="389"/>
      <c r="N421" s="389"/>
      <c r="O421" s="389"/>
      <c r="P421" s="389"/>
      <c r="Q421" s="389"/>
      <c r="R421" s="389"/>
      <c r="S421" s="389"/>
      <c r="T421" s="389"/>
      <c r="U421" s="389"/>
      <c r="V421" s="389"/>
      <c r="W421" s="389"/>
      <c r="X421" s="389"/>
      <c r="Y421" s="390"/>
      <c r="Z421" s="84"/>
    </row>
    <row r="422" spans="1:26" ht="22.5" customHeight="1" x14ac:dyDescent="0.4">
      <c r="A422" s="84"/>
      <c r="B422" s="339"/>
      <c r="C422" s="426" t="s">
        <v>241</v>
      </c>
      <c r="D422" s="426"/>
      <c r="E422" s="426"/>
      <c r="F422" s="426"/>
      <c r="G422" s="389"/>
      <c r="H422" s="389"/>
      <c r="I422" s="389"/>
      <c r="J422" s="389"/>
      <c r="K422" s="389"/>
      <c r="L422" s="389"/>
      <c r="M422" s="389"/>
      <c r="N422" s="389"/>
      <c r="O422" s="389"/>
      <c r="P422" s="389"/>
      <c r="Q422" s="389"/>
      <c r="R422" s="389"/>
      <c r="S422" s="389"/>
      <c r="T422" s="389"/>
      <c r="U422" s="389"/>
      <c r="V422" s="389"/>
      <c r="W422" s="389"/>
      <c r="X422" s="389"/>
      <c r="Y422" s="390"/>
      <c r="Z422" s="84"/>
    </row>
    <row r="423" spans="1:26" ht="22.5" customHeight="1" x14ac:dyDescent="0.4">
      <c r="A423" s="84"/>
      <c r="B423" s="339"/>
      <c r="C423" s="394" t="s">
        <v>236</v>
      </c>
      <c r="D423" s="394"/>
      <c r="E423" s="394"/>
      <c r="F423" s="394"/>
      <c r="G423" s="429"/>
      <c r="H423" s="429"/>
      <c r="I423" s="429"/>
      <c r="J423" s="429"/>
      <c r="K423" s="429"/>
      <c r="L423" s="429"/>
      <c r="M423" s="429"/>
      <c r="N423" s="429"/>
      <c r="O423" s="429"/>
      <c r="P423" s="429"/>
      <c r="Q423" s="429"/>
      <c r="R423" s="429"/>
      <c r="S423" s="429"/>
      <c r="T423" s="429"/>
      <c r="U423" s="429"/>
      <c r="V423" s="429"/>
      <c r="W423" s="429"/>
      <c r="X423" s="429"/>
      <c r="Y423" s="430"/>
      <c r="Z423" s="84"/>
    </row>
    <row r="424" spans="1:26" ht="22.5" customHeight="1" x14ac:dyDescent="0.4">
      <c r="A424" s="84"/>
      <c r="B424" s="337">
        <f t="shared" ca="1" si="15"/>
        <v>66</v>
      </c>
      <c r="C424" s="338" t="s">
        <v>234</v>
      </c>
      <c r="D424" s="338"/>
      <c r="E424" s="338"/>
      <c r="F424" s="338"/>
      <c r="G424" s="427"/>
      <c r="H424" s="427"/>
      <c r="I424" s="427"/>
      <c r="J424" s="427"/>
      <c r="K424" s="427"/>
      <c r="L424" s="427"/>
      <c r="M424" s="427"/>
      <c r="N424" s="427"/>
      <c r="O424" s="427"/>
      <c r="P424" s="427"/>
      <c r="Q424" s="427"/>
      <c r="R424" s="427"/>
      <c r="S424" s="427"/>
      <c r="T424" s="427"/>
      <c r="U424" s="427"/>
      <c r="V424" s="427"/>
      <c r="W424" s="427"/>
      <c r="X424" s="427"/>
      <c r="Y424" s="428"/>
      <c r="Z424" s="84"/>
    </row>
    <row r="425" spans="1:26" ht="22.5" customHeight="1" x14ac:dyDescent="0.4">
      <c r="A425" s="84"/>
      <c r="B425" s="339"/>
      <c r="C425" s="392" t="s">
        <v>235</v>
      </c>
      <c r="D425" s="392"/>
      <c r="E425" s="392"/>
      <c r="F425" s="392"/>
      <c r="G425" s="387"/>
      <c r="H425" s="387"/>
      <c r="I425" s="387"/>
      <c r="J425" s="387"/>
      <c r="K425" s="387"/>
      <c r="L425" s="387"/>
      <c r="M425" s="387"/>
      <c r="N425" s="387"/>
      <c r="O425" s="387"/>
      <c r="P425" s="387"/>
      <c r="Q425" s="387"/>
      <c r="R425" s="387"/>
      <c r="S425" s="387"/>
      <c r="T425" s="387"/>
      <c r="U425" s="387"/>
      <c r="V425" s="387"/>
      <c r="W425" s="387"/>
      <c r="X425" s="387"/>
      <c r="Y425" s="388"/>
      <c r="Z425" s="84"/>
    </row>
    <row r="426" spans="1:26" ht="22.5" customHeight="1" x14ac:dyDescent="0.4">
      <c r="A426" s="84"/>
      <c r="B426" s="339"/>
      <c r="C426" s="426" t="s">
        <v>502</v>
      </c>
      <c r="D426" s="426"/>
      <c r="E426" s="426"/>
      <c r="F426" s="426"/>
      <c r="G426" s="389"/>
      <c r="H426" s="389"/>
      <c r="I426" s="389"/>
      <c r="J426" s="389"/>
      <c r="K426" s="389"/>
      <c r="L426" s="389"/>
      <c r="M426" s="389"/>
      <c r="N426" s="389"/>
      <c r="O426" s="389"/>
      <c r="P426" s="389"/>
      <c r="Q426" s="389"/>
      <c r="R426" s="389"/>
      <c r="S426" s="389"/>
      <c r="T426" s="389"/>
      <c r="U426" s="389"/>
      <c r="V426" s="389"/>
      <c r="W426" s="389"/>
      <c r="X426" s="389"/>
      <c r="Y426" s="390"/>
      <c r="Z426" s="84"/>
    </row>
    <row r="427" spans="1:26" ht="22.5" customHeight="1" x14ac:dyDescent="0.4">
      <c r="A427" s="84"/>
      <c r="B427" s="339"/>
      <c r="C427" s="426" t="s">
        <v>240</v>
      </c>
      <c r="D427" s="426"/>
      <c r="E427" s="426"/>
      <c r="F427" s="426"/>
      <c r="G427" s="389"/>
      <c r="H427" s="389"/>
      <c r="I427" s="389"/>
      <c r="J427" s="389"/>
      <c r="K427" s="389"/>
      <c r="L427" s="389"/>
      <c r="M427" s="389"/>
      <c r="N427" s="389"/>
      <c r="O427" s="389"/>
      <c r="P427" s="389"/>
      <c r="Q427" s="389"/>
      <c r="R427" s="389"/>
      <c r="S427" s="389"/>
      <c r="T427" s="389"/>
      <c r="U427" s="389"/>
      <c r="V427" s="389"/>
      <c r="W427" s="389"/>
      <c r="X427" s="389"/>
      <c r="Y427" s="390"/>
      <c r="Z427" s="84"/>
    </row>
    <row r="428" spans="1:26" ht="22.5" customHeight="1" x14ac:dyDescent="0.4">
      <c r="A428" s="84"/>
      <c r="B428" s="339"/>
      <c r="C428" s="426" t="s">
        <v>241</v>
      </c>
      <c r="D428" s="426"/>
      <c r="E428" s="426"/>
      <c r="F428" s="426"/>
      <c r="G428" s="389"/>
      <c r="H428" s="389"/>
      <c r="I428" s="389"/>
      <c r="J428" s="389"/>
      <c r="K428" s="389"/>
      <c r="L428" s="389"/>
      <c r="M428" s="389"/>
      <c r="N428" s="389"/>
      <c r="O428" s="389"/>
      <c r="P428" s="389"/>
      <c r="Q428" s="389"/>
      <c r="R428" s="389"/>
      <c r="S428" s="389"/>
      <c r="T428" s="389"/>
      <c r="U428" s="389"/>
      <c r="V428" s="389"/>
      <c r="W428" s="389"/>
      <c r="X428" s="389"/>
      <c r="Y428" s="390"/>
      <c r="Z428" s="84"/>
    </row>
    <row r="429" spans="1:26" ht="22.5" customHeight="1" x14ac:dyDescent="0.4">
      <c r="A429" s="84"/>
      <c r="B429" s="339"/>
      <c r="C429" s="394" t="s">
        <v>236</v>
      </c>
      <c r="D429" s="394"/>
      <c r="E429" s="394"/>
      <c r="F429" s="394"/>
      <c r="G429" s="429"/>
      <c r="H429" s="429"/>
      <c r="I429" s="429"/>
      <c r="J429" s="429"/>
      <c r="K429" s="429"/>
      <c r="L429" s="429"/>
      <c r="M429" s="429"/>
      <c r="N429" s="429"/>
      <c r="O429" s="429"/>
      <c r="P429" s="429"/>
      <c r="Q429" s="429"/>
      <c r="R429" s="429"/>
      <c r="S429" s="429"/>
      <c r="T429" s="429"/>
      <c r="U429" s="429"/>
      <c r="V429" s="429"/>
      <c r="W429" s="429"/>
      <c r="X429" s="429"/>
      <c r="Y429" s="430"/>
      <c r="Z429" s="84"/>
    </row>
    <row r="430" spans="1:26" ht="22.5" customHeight="1" x14ac:dyDescent="0.4">
      <c r="A430" s="84"/>
      <c r="B430" s="337">
        <f t="shared" ca="1" si="15"/>
        <v>67</v>
      </c>
      <c r="C430" s="338" t="s">
        <v>234</v>
      </c>
      <c r="D430" s="338"/>
      <c r="E430" s="338"/>
      <c r="F430" s="338"/>
      <c r="G430" s="427"/>
      <c r="H430" s="427"/>
      <c r="I430" s="427"/>
      <c r="J430" s="427"/>
      <c r="K430" s="427"/>
      <c r="L430" s="427"/>
      <c r="M430" s="427"/>
      <c r="N430" s="427"/>
      <c r="O430" s="427"/>
      <c r="P430" s="427"/>
      <c r="Q430" s="427"/>
      <c r="R430" s="427"/>
      <c r="S430" s="427"/>
      <c r="T430" s="427"/>
      <c r="U430" s="427"/>
      <c r="V430" s="427"/>
      <c r="W430" s="427"/>
      <c r="X430" s="427"/>
      <c r="Y430" s="428"/>
      <c r="Z430" s="84"/>
    </row>
    <row r="431" spans="1:26" ht="22.5" customHeight="1" x14ac:dyDescent="0.4">
      <c r="A431" s="84"/>
      <c r="B431" s="339"/>
      <c r="C431" s="392" t="s">
        <v>235</v>
      </c>
      <c r="D431" s="392"/>
      <c r="E431" s="392"/>
      <c r="F431" s="392"/>
      <c r="G431" s="387"/>
      <c r="H431" s="387"/>
      <c r="I431" s="387"/>
      <c r="J431" s="387"/>
      <c r="K431" s="387"/>
      <c r="L431" s="387"/>
      <c r="M431" s="387"/>
      <c r="N431" s="387"/>
      <c r="O431" s="387"/>
      <c r="P431" s="387"/>
      <c r="Q431" s="387"/>
      <c r="R431" s="387"/>
      <c r="S431" s="387"/>
      <c r="T431" s="387"/>
      <c r="U431" s="387"/>
      <c r="V431" s="387"/>
      <c r="W431" s="387"/>
      <c r="X431" s="387"/>
      <c r="Y431" s="388"/>
      <c r="Z431" s="84"/>
    </row>
    <row r="432" spans="1:26" ht="22.5" customHeight="1" x14ac:dyDescent="0.4">
      <c r="A432" s="84"/>
      <c r="B432" s="339"/>
      <c r="C432" s="426" t="s">
        <v>502</v>
      </c>
      <c r="D432" s="426"/>
      <c r="E432" s="426"/>
      <c r="F432" s="426"/>
      <c r="G432" s="389"/>
      <c r="H432" s="389"/>
      <c r="I432" s="389"/>
      <c r="J432" s="389"/>
      <c r="K432" s="389"/>
      <c r="L432" s="389"/>
      <c r="M432" s="389"/>
      <c r="N432" s="389"/>
      <c r="O432" s="389"/>
      <c r="P432" s="389"/>
      <c r="Q432" s="389"/>
      <c r="R432" s="389"/>
      <c r="S432" s="389"/>
      <c r="T432" s="389"/>
      <c r="U432" s="389"/>
      <c r="V432" s="389"/>
      <c r="W432" s="389"/>
      <c r="X432" s="389"/>
      <c r="Y432" s="390"/>
      <c r="Z432" s="84"/>
    </row>
    <row r="433" spans="1:26" ht="22.5" customHeight="1" x14ac:dyDescent="0.4">
      <c r="A433" s="84"/>
      <c r="B433" s="339"/>
      <c r="C433" s="426" t="s">
        <v>240</v>
      </c>
      <c r="D433" s="426"/>
      <c r="E433" s="426"/>
      <c r="F433" s="426"/>
      <c r="G433" s="389"/>
      <c r="H433" s="389"/>
      <c r="I433" s="389"/>
      <c r="J433" s="389"/>
      <c r="K433" s="389"/>
      <c r="L433" s="389"/>
      <c r="M433" s="389"/>
      <c r="N433" s="389"/>
      <c r="O433" s="389"/>
      <c r="P433" s="389"/>
      <c r="Q433" s="389"/>
      <c r="R433" s="389"/>
      <c r="S433" s="389"/>
      <c r="T433" s="389"/>
      <c r="U433" s="389"/>
      <c r="V433" s="389"/>
      <c r="W433" s="389"/>
      <c r="X433" s="389"/>
      <c r="Y433" s="390"/>
      <c r="Z433" s="84"/>
    </row>
    <row r="434" spans="1:26" ht="22.5" customHeight="1" x14ac:dyDescent="0.4">
      <c r="A434" s="84"/>
      <c r="B434" s="339"/>
      <c r="C434" s="426" t="s">
        <v>241</v>
      </c>
      <c r="D434" s="426"/>
      <c r="E434" s="426"/>
      <c r="F434" s="426"/>
      <c r="G434" s="389"/>
      <c r="H434" s="389"/>
      <c r="I434" s="389"/>
      <c r="J434" s="389"/>
      <c r="K434" s="389"/>
      <c r="L434" s="389"/>
      <c r="M434" s="389"/>
      <c r="N434" s="389"/>
      <c r="O434" s="389"/>
      <c r="P434" s="389"/>
      <c r="Q434" s="389"/>
      <c r="R434" s="389"/>
      <c r="S434" s="389"/>
      <c r="T434" s="389"/>
      <c r="U434" s="389"/>
      <c r="V434" s="389"/>
      <c r="W434" s="389"/>
      <c r="X434" s="389"/>
      <c r="Y434" s="390"/>
      <c r="Z434" s="84"/>
    </row>
    <row r="435" spans="1:26" ht="22.5" customHeight="1" x14ac:dyDescent="0.4">
      <c r="A435" s="84"/>
      <c r="B435" s="339"/>
      <c r="C435" s="394" t="s">
        <v>236</v>
      </c>
      <c r="D435" s="394"/>
      <c r="E435" s="394"/>
      <c r="F435" s="394"/>
      <c r="G435" s="429"/>
      <c r="H435" s="429"/>
      <c r="I435" s="429"/>
      <c r="J435" s="429"/>
      <c r="K435" s="429"/>
      <c r="L435" s="429"/>
      <c r="M435" s="429"/>
      <c r="N435" s="429"/>
      <c r="O435" s="429"/>
      <c r="P435" s="429"/>
      <c r="Q435" s="429"/>
      <c r="R435" s="429"/>
      <c r="S435" s="429"/>
      <c r="T435" s="429"/>
      <c r="U435" s="429"/>
      <c r="V435" s="429"/>
      <c r="W435" s="429"/>
      <c r="X435" s="429"/>
      <c r="Y435" s="430"/>
      <c r="Z435" s="84"/>
    </row>
    <row r="436" spans="1:26" ht="22.5" customHeight="1" x14ac:dyDescent="0.4">
      <c r="A436" s="84"/>
      <c r="B436" s="337">
        <f t="shared" ca="1" si="15"/>
        <v>68</v>
      </c>
      <c r="C436" s="338" t="s">
        <v>234</v>
      </c>
      <c r="D436" s="338"/>
      <c r="E436" s="338"/>
      <c r="F436" s="338"/>
      <c r="G436" s="427"/>
      <c r="H436" s="427"/>
      <c r="I436" s="427"/>
      <c r="J436" s="427"/>
      <c r="K436" s="427"/>
      <c r="L436" s="427"/>
      <c r="M436" s="427"/>
      <c r="N436" s="427"/>
      <c r="O436" s="427"/>
      <c r="P436" s="427"/>
      <c r="Q436" s="427"/>
      <c r="R436" s="427"/>
      <c r="S436" s="427"/>
      <c r="T436" s="427"/>
      <c r="U436" s="427"/>
      <c r="V436" s="427"/>
      <c r="W436" s="427"/>
      <c r="X436" s="427"/>
      <c r="Y436" s="428"/>
      <c r="Z436" s="84"/>
    </row>
    <row r="437" spans="1:26" ht="22.5" customHeight="1" x14ac:dyDescent="0.4">
      <c r="A437" s="84"/>
      <c r="B437" s="339"/>
      <c r="C437" s="392" t="s">
        <v>235</v>
      </c>
      <c r="D437" s="392"/>
      <c r="E437" s="392"/>
      <c r="F437" s="392"/>
      <c r="G437" s="387"/>
      <c r="H437" s="387"/>
      <c r="I437" s="387"/>
      <c r="J437" s="387"/>
      <c r="K437" s="387"/>
      <c r="L437" s="387"/>
      <c r="M437" s="387"/>
      <c r="N437" s="387"/>
      <c r="O437" s="387"/>
      <c r="P437" s="387"/>
      <c r="Q437" s="387"/>
      <c r="R437" s="387"/>
      <c r="S437" s="387"/>
      <c r="T437" s="387"/>
      <c r="U437" s="387"/>
      <c r="V437" s="387"/>
      <c r="W437" s="387"/>
      <c r="X437" s="387"/>
      <c r="Y437" s="388"/>
      <c r="Z437" s="84"/>
    </row>
    <row r="438" spans="1:26" ht="22.5" customHeight="1" x14ac:dyDescent="0.4">
      <c r="A438" s="84"/>
      <c r="B438" s="339"/>
      <c r="C438" s="426" t="s">
        <v>502</v>
      </c>
      <c r="D438" s="426"/>
      <c r="E438" s="426"/>
      <c r="F438" s="426"/>
      <c r="G438" s="389"/>
      <c r="H438" s="389"/>
      <c r="I438" s="389"/>
      <c r="J438" s="389"/>
      <c r="K438" s="389"/>
      <c r="L438" s="389"/>
      <c r="M438" s="389"/>
      <c r="N438" s="389"/>
      <c r="O438" s="389"/>
      <c r="P438" s="389"/>
      <c r="Q438" s="389"/>
      <c r="R438" s="389"/>
      <c r="S438" s="389"/>
      <c r="T438" s="389"/>
      <c r="U438" s="389"/>
      <c r="V438" s="389"/>
      <c r="W438" s="389"/>
      <c r="X438" s="389"/>
      <c r="Y438" s="390"/>
      <c r="Z438" s="84"/>
    </row>
    <row r="439" spans="1:26" ht="22.5" customHeight="1" x14ac:dyDescent="0.4">
      <c r="A439" s="84"/>
      <c r="B439" s="339"/>
      <c r="C439" s="426" t="s">
        <v>240</v>
      </c>
      <c r="D439" s="426"/>
      <c r="E439" s="426"/>
      <c r="F439" s="426"/>
      <c r="G439" s="389"/>
      <c r="H439" s="389"/>
      <c r="I439" s="389"/>
      <c r="J439" s="389"/>
      <c r="K439" s="389"/>
      <c r="L439" s="389"/>
      <c r="M439" s="389"/>
      <c r="N439" s="389"/>
      <c r="O439" s="389"/>
      <c r="P439" s="389"/>
      <c r="Q439" s="389"/>
      <c r="R439" s="389"/>
      <c r="S439" s="389"/>
      <c r="T439" s="389"/>
      <c r="U439" s="389"/>
      <c r="V439" s="389"/>
      <c r="W439" s="389"/>
      <c r="X439" s="389"/>
      <c r="Y439" s="390"/>
      <c r="Z439" s="84"/>
    </row>
    <row r="440" spans="1:26" ht="22.5" customHeight="1" x14ac:dyDescent="0.4">
      <c r="A440" s="84"/>
      <c r="B440" s="339"/>
      <c r="C440" s="426" t="s">
        <v>241</v>
      </c>
      <c r="D440" s="426"/>
      <c r="E440" s="426"/>
      <c r="F440" s="426"/>
      <c r="G440" s="389"/>
      <c r="H440" s="389"/>
      <c r="I440" s="389"/>
      <c r="J440" s="389"/>
      <c r="K440" s="389"/>
      <c r="L440" s="389"/>
      <c r="M440" s="389"/>
      <c r="N440" s="389"/>
      <c r="O440" s="389"/>
      <c r="P440" s="389"/>
      <c r="Q440" s="389"/>
      <c r="R440" s="389"/>
      <c r="S440" s="389"/>
      <c r="T440" s="389"/>
      <c r="U440" s="389"/>
      <c r="V440" s="389"/>
      <c r="W440" s="389"/>
      <c r="X440" s="389"/>
      <c r="Y440" s="390"/>
      <c r="Z440" s="84"/>
    </row>
    <row r="441" spans="1:26" ht="22.5" customHeight="1" thickBot="1" x14ac:dyDescent="0.45">
      <c r="A441" s="84"/>
      <c r="B441" s="340"/>
      <c r="C441" s="433" t="s">
        <v>236</v>
      </c>
      <c r="D441" s="433"/>
      <c r="E441" s="433"/>
      <c r="F441" s="433"/>
      <c r="G441" s="434"/>
      <c r="H441" s="434"/>
      <c r="I441" s="434"/>
      <c r="J441" s="434"/>
      <c r="K441" s="434"/>
      <c r="L441" s="434"/>
      <c r="M441" s="434"/>
      <c r="N441" s="434"/>
      <c r="O441" s="434"/>
      <c r="P441" s="434"/>
      <c r="Q441" s="434"/>
      <c r="R441" s="434"/>
      <c r="S441" s="434"/>
      <c r="T441" s="434"/>
      <c r="U441" s="434"/>
      <c r="V441" s="434"/>
      <c r="W441" s="434"/>
      <c r="X441" s="434"/>
      <c r="Y441" s="435"/>
      <c r="Z441" s="84"/>
    </row>
    <row r="442" spans="1:26" ht="22.5" customHeight="1" x14ac:dyDescent="0.4">
      <c r="A442" s="152"/>
      <c r="B442" s="133"/>
      <c r="C442" s="133"/>
      <c r="D442" s="133"/>
      <c r="E442" s="133"/>
      <c r="F442" s="133"/>
      <c r="G442" s="134"/>
      <c r="H442" s="134"/>
      <c r="I442" s="134"/>
      <c r="J442" s="134"/>
      <c r="K442" s="134"/>
      <c r="L442" s="134"/>
      <c r="M442" s="134"/>
      <c r="N442" s="134"/>
      <c r="O442" s="134"/>
      <c r="P442" s="134"/>
      <c r="Q442" s="134"/>
      <c r="R442" s="134"/>
      <c r="S442" s="134"/>
      <c r="T442" s="134"/>
      <c r="U442" s="134"/>
      <c r="V442" s="134"/>
      <c r="W442" s="134"/>
      <c r="X442" s="134"/>
      <c r="Y442" s="134"/>
      <c r="Z442" s="152"/>
    </row>
    <row r="443" spans="1:26" ht="22.5" customHeight="1" x14ac:dyDescent="0.4">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2.5" customHeight="1" x14ac:dyDescent="0.4">
      <c r="A444" s="152"/>
      <c r="B444" s="133"/>
      <c r="C444" s="133"/>
      <c r="D444" s="133"/>
      <c r="E444" s="133"/>
      <c r="F444" s="133"/>
      <c r="G444" s="134"/>
      <c r="H444" s="134"/>
      <c r="I444" s="134"/>
      <c r="J444" s="134"/>
      <c r="K444" s="134"/>
      <c r="L444" s="134"/>
      <c r="M444" s="134"/>
      <c r="N444" s="134"/>
      <c r="O444" s="134"/>
      <c r="P444" s="134"/>
      <c r="Q444" s="134"/>
      <c r="R444" s="134"/>
      <c r="S444" s="134"/>
      <c r="T444" s="134"/>
      <c r="U444" s="134"/>
      <c r="V444" s="134"/>
      <c r="W444" s="134"/>
      <c r="X444" s="134"/>
      <c r="Y444" s="134"/>
      <c r="Z444" s="152"/>
    </row>
    <row r="445" spans="1:26" ht="22.5" customHeight="1" thickBot="1" x14ac:dyDescent="0.45">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2.5" customHeight="1" x14ac:dyDescent="0.4">
      <c r="A446" s="84"/>
      <c r="B446" s="471">
        <f ca="1">OFFSET(B446,-10,0)+1</f>
        <v>69</v>
      </c>
      <c r="C446" s="384" t="s">
        <v>234</v>
      </c>
      <c r="D446" s="384"/>
      <c r="E446" s="384"/>
      <c r="F446" s="384"/>
      <c r="G446" s="385"/>
      <c r="H446" s="385"/>
      <c r="I446" s="385"/>
      <c r="J446" s="385"/>
      <c r="K446" s="385"/>
      <c r="L446" s="385"/>
      <c r="M446" s="385"/>
      <c r="N446" s="385"/>
      <c r="O446" s="385"/>
      <c r="P446" s="385"/>
      <c r="Q446" s="385"/>
      <c r="R446" s="385"/>
      <c r="S446" s="385"/>
      <c r="T446" s="385"/>
      <c r="U446" s="385"/>
      <c r="V446" s="385"/>
      <c r="W446" s="385"/>
      <c r="X446" s="385"/>
      <c r="Y446" s="386"/>
      <c r="Z446" s="84"/>
    </row>
    <row r="447" spans="1:26" ht="22.5" customHeight="1" x14ac:dyDescent="0.4">
      <c r="A447" s="84"/>
      <c r="B447" s="472"/>
      <c r="C447" s="392" t="s">
        <v>235</v>
      </c>
      <c r="D447" s="392"/>
      <c r="E447" s="392"/>
      <c r="F447" s="392"/>
      <c r="G447" s="387"/>
      <c r="H447" s="387"/>
      <c r="I447" s="387"/>
      <c r="J447" s="387"/>
      <c r="K447" s="387"/>
      <c r="L447" s="387"/>
      <c r="M447" s="387"/>
      <c r="N447" s="387"/>
      <c r="O447" s="387"/>
      <c r="P447" s="387"/>
      <c r="Q447" s="387"/>
      <c r="R447" s="387"/>
      <c r="S447" s="387"/>
      <c r="T447" s="387"/>
      <c r="U447" s="387"/>
      <c r="V447" s="387"/>
      <c r="W447" s="387"/>
      <c r="X447" s="387"/>
      <c r="Y447" s="388"/>
      <c r="Z447" s="84"/>
    </row>
    <row r="448" spans="1:26" ht="22.5" customHeight="1" x14ac:dyDescent="0.4">
      <c r="A448" s="84"/>
      <c r="B448" s="472"/>
      <c r="C448" s="426" t="s">
        <v>502</v>
      </c>
      <c r="D448" s="426"/>
      <c r="E448" s="426"/>
      <c r="F448" s="426"/>
      <c r="G448" s="389"/>
      <c r="H448" s="389"/>
      <c r="I448" s="389"/>
      <c r="J448" s="389"/>
      <c r="K448" s="389"/>
      <c r="L448" s="389"/>
      <c r="M448" s="389"/>
      <c r="N448" s="389"/>
      <c r="O448" s="389"/>
      <c r="P448" s="389"/>
      <c r="Q448" s="389"/>
      <c r="R448" s="389"/>
      <c r="S448" s="389"/>
      <c r="T448" s="389"/>
      <c r="U448" s="389"/>
      <c r="V448" s="389"/>
      <c r="W448" s="389"/>
      <c r="X448" s="389"/>
      <c r="Y448" s="390"/>
      <c r="Z448" s="84"/>
    </row>
    <row r="449" spans="1:26" ht="22.5" customHeight="1" x14ac:dyDescent="0.4">
      <c r="A449" s="84"/>
      <c r="B449" s="472"/>
      <c r="C449" s="426" t="s">
        <v>240</v>
      </c>
      <c r="D449" s="426"/>
      <c r="E449" s="426"/>
      <c r="F449" s="426"/>
      <c r="G449" s="389"/>
      <c r="H449" s="389"/>
      <c r="I449" s="389"/>
      <c r="J449" s="389"/>
      <c r="K449" s="389"/>
      <c r="L449" s="389"/>
      <c r="M449" s="389"/>
      <c r="N449" s="389"/>
      <c r="O449" s="389"/>
      <c r="P449" s="389"/>
      <c r="Q449" s="389"/>
      <c r="R449" s="389"/>
      <c r="S449" s="389"/>
      <c r="T449" s="389"/>
      <c r="U449" s="389"/>
      <c r="V449" s="389"/>
      <c r="W449" s="389"/>
      <c r="X449" s="389"/>
      <c r="Y449" s="390"/>
      <c r="Z449" s="84"/>
    </row>
    <row r="450" spans="1:26" ht="22.5" customHeight="1" x14ac:dyDescent="0.4">
      <c r="A450" s="84"/>
      <c r="B450" s="472"/>
      <c r="C450" s="426" t="s">
        <v>241</v>
      </c>
      <c r="D450" s="426"/>
      <c r="E450" s="426"/>
      <c r="F450" s="426"/>
      <c r="G450" s="389"/>
      <c r="H450" s="389"/>
      <c r="I450" s="389"/>
      <c r="J450" s="389"/>
      <c r="K450" s="389"/>
      <c r="L450" s="389"/>
      <c r="M450" s="389"/>
      <c r="N450" s="389"/>
      <c r="O450" s="389"/>
      <c r="P450" s="389"/>
      <c r="Q450" s="389"/>
      <c r="R450" s="389"/>
      <c r="S450" s="389"/>
      <c r="T450" s="389"/>
      <c r="U450" s="389"/>
      <c r="V450" s="389"/>
      <c r="W450" s="389"/>
      <c r="X450" s="389"/>
      <c r="Y450" s="390"/>
      <c r="Z450" s="84"/>
    </row>
    <row r="451" spans="1:26" ht="22.5" customHeight="1" x14ac:dyDescent="0.4">
      <c r="A451" s="84"/>
      <c r="B451" s="472"/>
      <c r="C451" s="394" t="s">
        <v>236</v>
      </c>
      <c r="D451" s="394"/>
      <c r="E451" s="394"/>
      <c r="F451" s="394"/>
      <c r="G451" s="429"/>
      <c r="H451" s="429"/>
      <c r="I451" s="429"/>
      <c r="J451" s="429"/>
      <c r="K451" s="429"/>
      <c r="L451" s="429"/>
      <c r="M451" s="429"/>
      <c r="N451" s="429"/>
      <c r="O451" s="429"/>
      <c r="P451" s="429"/>
      <c r="Q451" s="429"/>
      <c r="R451" s="429"/>
      <c r="S451" s="429"/>
      <c r="T451" s="429"/>
      <c r="U451" s="429"/>
      <c r="V451" s="429"/>
      <c r="W451" s="429"/>
      <c r="X451" s="429"/>
      <c r="Y451" s="430"/>
      <c r="Z451" s="84"/>
    </row>
    <row r="452" spans="1:26" ht="22.5" customHeight="1" x14ac:dyDescent="0.4">
      <c r="A452" s="84"/>
      <c r="B452" s="337">
        <f t="shared" ref="B452:B470" ca="1" si="16">OFFSET(B452,-6,0)+1</f>
        <v>70</v>
      </c>
      <c r="C452" s="338" t="s">
        <v>234</v>
      </c>
      <c r="D452" s="338"/>
      <c r="E452" s="338"/>
      <c r="F452" s="338"/>
      <c r="G452" s="427"/>
      <c r="H452" s="427"/>
      <c r="I452" s="427"/>
      <c r="J452" s="427"/>
      <c r="K452" s="427"/>
      <c r="L452" s="427"/>
      <c r="M452" s="427"/>
      <c r="N452" s="427"/>
      <c r="O452" s="427"/>
      <c r="P452" s="427"/>
      <c r="Q452" s="427"/>
      <c r="R452" s="427"/>
      <c r="S452" s="427"/>
      <c r="T452" s="427"/>
      <c r="U452" s="427"/>
      <c r="V452" s="427"/>
      <c r="W452" s="427"/>
      <c r="X452" s="427"/>
      <c r="Y452" s="428"/>
      <c r="Z452" s="84"/>
    </row>
    <row r="453" spans="1:26" ht="22.5" customHeight="1" x14ac:dyDescent="0.4">
      <c r="A453" s="84"/>
      <c r="B453" s="339"/>
      <c r="C453" s="392" t="s">
        <v>235</v>
      </c>
      <c r="D453" s="392"/>
      <c r="E453" s="392"/>
      <c r="F453" s="392"/>
      <c r="G453" s="387"/>
      <c r="H453" s="387"/>
      <c r="I453" s="387"/>
      <c r="J453" s="387"/>
      <c r="K453" s="387"/>
      <c r="L453" s="387"/>
      <c r="M453" s="387"/>
      <c r="N453" s="387"/>
      <c r="O453" s="387"/>
      <c r="P453" s="387"/>
      <c r="Q453" s="387"/>
      <c r="R453" s="387"/>
      <c r="S453" s="387"/>
      <c r="T453" s="387"/>
      <c r="U453" s="387"/>
      <c r="V453" s="387"/>
      <c r="W453" s="387"/>
      <c r="X453" s="387"/>
      <c r="Y453" s="388"/>
      <c r="Z453" s="84"/>
    </row>
    <row r="454" spans="1:26" ht="22.5" customHeight="1" x14ac:dyDescent="0.4">
      <c r="A454" s="84"/>
      <c r="B454" s="339"/>
      <c r="C454" s="426" t="s">
        <v>502</v>
      </c>
      <c r="D454" s="426"/>
      <c r="E454" s="426"/>
      <c r="F454" s="426"/>
      <c r="G454" s="389"/>
      <c r="H454" s="389"/>
      <c r="I454" s="389"/>
      <c r="J454" s="389"/>
      <c r="K454" s="389"/>
      <c r="L454" s="389"/>
      <c r="M454" s="389"/>
      <c r="N454" s="389"/>
      <c r="O454" s="389"/>
      <c r="P454" s="389"/>
      <c r="Q454" s="389"/>
      <c r="R454" s="389"/>
      <c r="S454" s="389"/>
      <c r="T454" s="389"/>
      <c r="U454" s="389"/>
      <c r="V454" s="389"/>
      <c r="W454" s="389"/>
      <c r="X454" s="389"/>
      <c r="Y454" s="390"/>
      <c r="Z454" s="84"/>
    </row>
    <row r="455" spans="1:26" ht="22.5" customHeight="1" x14ac:dyDescent="0.4">
      <c r="A455" s="84"/>
      <c r="B455" s="339"/>
      <c r="C455" s="426" t="s">
        <v>240</v>
      </c>
      <c r="D455" s="426"/>
      <c r="E455" s="426"/>
      <c r="F455" s="426"/>
      <c r="G455" s="389"/>
      <c r="H455" s="389"/>
      <c r="I455" s="389"/>
      <c r="J455" s="389"/>
      <c r="K455" s="389"/>
      <c r="L455" s="389"/>
      <c r="M455" s="389"/>
      <c r="N455" s="389"/>
      <c r="O455" s="389"/>
      <c r="P455" s="389"/>
      <c r="Q455" s="389"/>
      <c r="R455" s="389"/>
      <c r="S455" s="389"/>
      <c r="T455" s="389"/>
      <c r="U455" s="389"/>
      <c r="V455" s="389"/>
      <c r="W455" s="389"/>
      <c r="X455" s="389"/>
      <c r="Y455" s="390"/>
      <c r="Z455" s="84"/>
    </row>
    <row r="456" spans="1:26" ht="22.5" customHeight="1" x14ac:dyDescent="0.4">
      <c r="A456" s="84"/>
      <c r="B456" s="339"/>
      <c r="C456" s="426" t="s">
        <v>241</v>
      </c>
      <c r="D456" s="426"/>
      <c r="E456" s="426"/>
      <c r="F456" s="426"/>
      <c r="G456" s="389"/>
      <c r="H456" s="389"/>
      <c r="I456" s="389"/>
      <c r="J456" s="389"/>
      <c r="K456" s="389"/>
      <c r="L456" s="389"/>
      <c r="M456" s="389"/>
      <c r="N456" s="389"/>
      <c r="O456" s="389"/>
      <c r="P456" s="389"/>
      <c r="Q456" s="389"/>
      <c r="R456" s="389"/>
      <c r="S456" s="389"/>
      <c r="T456" s="389"/>
      <c r="U456" s="389"/>
      <c r="V456" s="389"/>
      <c r="W456" s="389"/>
      <c r="X456" s="389"/>
      <c r="Y456" s="390"/>
      <c r="Z456" s="84"/>
    </row>
    <row r="457" spans="1:26" ht="22.5" customHeight="1" x14ac:dyDescent="0.4">
      <c r="A457" s="84"/>
      <c r="B457" s="339"/>
      <c r="C457" s="394" t="s">
        <v>236</v>
      </c>
      <c r="D457" s="394"/>
      <c r="E457" s="394"/>
      <c r="F457" s="394"/>
      <c r="G457" s="429"/>
      <c r="H457" s="429"/>
      <c r="I457" s="429"/>
      <c r="J457" s="429"/>
      <c r="K457" s="429"/>
      <c r="L457" s="429"/>
      <c r="M457" s="429"/>
      <c r="N457" s="429"/>
      <c r="O457" s="429"/>
      <c r="P457" s="429"/>
      <c r="Q457" s="429"/>
      <c r="R457" s="429"/>
      <c r="S457" s="429"/>
      <c r="T457" s="429"/>
      <c r="U457" s="429"/>
      <c r="V457" s="429"/>
      <c r="W457" s="429"/>
      <c r="X457" s="429"/>
      <c r="Y457" s="430"/>
      <c r="Z457" s="84"/>
    </row>
    <row r="458" spans="1:26" ht="22.5" customHeight="1" x14ac:dyDescent="0.4">
      <c r="A458" s="84"/>
      <c r="B458" s="337">
        <f t="shared" ca="1" si="16"/>
        <v>71</v>
      </c>
      <c r="C458" s="338" t="s">
        <v>234</v>
      </c>
      <c r="D458" s="338"/>
      <c r="E458" s="338"/>
      <c r="F458" s="338"/>
      <c r="G458" s="427"/>
      <c r="H458" s="427"/>
      <c r="I458" s="427"/>
      <c r="J458" s="427"/>
      <c r="K458" s="427"/>
      <c r="L458" s="427"/>
      <c r="M458" s="427"/>
      <c r="N458" s="427"/>
      <c r="O458" s="427"/>
      <c r="P458" s="427"/>
      <c r="Q458" s="427"/>
      <c r="R458" s="427"/>
      <c r="S458" s="427"/>
      <c r="T458" s="427"/>
      <c r="U458" s="427"/>
      <c r="V458" s="427"/>
      <c r="W458" s="427"/>
      <c r="X458" s="427"/>
      <c r="Y458" s="428"/>
      <c r="Z458" s="84"/>
    </row>
    <row r="459" spans="1:26" ht="22.5" customHeight="1" x14ac:dyDescent="0.4">
      <c r="A459" s="84"/>
      <c r="B459" s="339"/>
      <c r="C459" s="392" t="s">
        <v>235</v>
      </c>
      <c r="D459" s="392"/>
      <c r="E459" s="392"/>
      <c r="F459" s="392"/>
      <c r="G459" s="387"/>
      <c r="H459" s="387"/>
      <c r="I459" s="387"/>
      <c r="J459" s="387"/>
      <c r="K459" s="387"/>
      <c r="L459" s="387"/>
      <c r="M459" s="387"/>
      <c r="N459" s="387"/>
      <c r="O459" s="387"/>
      <c r="P459" s="387"/>
      <c r="Q459" s="387"/>
      <c r="R459" s="387"/>
      <c r="S459" s="387"/>
      <c r="T459" s="387"/>
      <c r="U459" s="387"/>
      <c r="V459" s="387"/>
      <c r="W459" s="387"/>
      <c r="X459" s="387"/>
      <c r="Y459" s="388"/>
      <c r="Z459" s="84"/>
    </row>
    <row r="460" spans="1:26" ht="22.5" customHeight="1" x14ac:dyDescent="0.4">
      <c r="A460" s="84"/>
      <c r="B460" s="339"/>
      <c r="C460" s="426" t="s">
        <v>502</v>
      </c>
      <c r="D460" s="426"/>
      <c r="E460" s="426"/>
      <c r="F460" s="426"/>
      <c r="G460" s="389"/>
      <c r="H460" s="389"/>
      <c r="I460" s="389"/>
      <c r="J460" s="389"/>
      <c r="K460" s="389"/>
      <c r="L460" s="389"/>
      <c r="M460" s="389"/>
      <c r="N460" s="389"/>
      <c r="O460" s="389"/>
      <c r="P460" s="389"/>
      <c r="Q460" s="389"/>
      <c r="R460" s="389"/>
      <c r="S460" s="389"/>
      <c r="T460" s="389"/>
      <c r="U460" s="389"/>
      <c r="V460" s="389"/>
      <c r="W460" s="389"/>
      <c r="X460" s="389"/>
      <c r="Y460" s="390"/>
      <c r="Z460" s="84"/>
    </row>
    <row r="461" spans="1:26" ht="22.5" customHeight="1" x14ac:dyDescent="0.4">
      <c r="A461" s="84"/>
      <c r="B461" s="339"/>
      <c r="C461" s="426" t="s">
        <v>240</v>
      </c>
      <c r="D461" s="426"/>
      <c r="E461" s="426"/>
      <c r="F461" s="426"/>
      <c r="G461" s="389"/>
      <c r="H461" s="389"/>
      <c r="I461" s="389"/>
      <c r="J461" s="389"/>
      <c r="K461" s="389"/>
      <c r="L461" s="389"/>
      <c r="M461" s="389"/>
      <c r="N461" s="389"/>
      <c r="O461" s="389"/>
      <c r="P461" s="389"/>
      <c r="Q461" s="389"/>
      <c r="R461" s="389"/>
      <c r="S461" s="389"/>
      <c r="T461" s="389"/>
      <c r="U461" s="389"/>
      <c r="V461" s="389"/>
      <c r="W461" s="389"/>
      <c r="X461" s="389"/>
      <c r="Y461" s="390"/>
      <c r="Z461" s="84"/>
    </row>
    <row r="462" spans="1:26" ht="22.5" customHeight="1" x14ac:dyDescent="0.4">
      <c r="A462" s="84"/>
      <c r="B462" s="339"/>
      <c r="C462" s="426" t="s">
        <v>241</v>
      </c>
      <c r="D462" s="426"/>
      <c r="E462" s="426"/>
      <c r="F462" s="426"/>
      <c r="G462" s="389"/>
      <c r="H462" s="389"/>
      <c r="I462" s="389"/>
      <c r="J462" s="389"/>
      <c r="K462" s="389"/>
      <c r="L462" s="389"/>
      <c r="M462" s="389"/>
      <c r="N462" s="389"/>
      <c r="O462" s="389"/>
      <c r="P462" s="389"/>
      <c r="Q462" s="389"/>
      <c r="R462" s="389"/>
      <c r="S462" s="389"/>
      <c r="T462" s="389"/>
      <c r="U462" s="389"/>
      <c r="V462" s="389"/>
      <c r="W462" s="389"/>
      <c r="X462" s="389"/>
      <c r="Y462" s="390"/>
      <c r="Z462" s="84"/>
    </row>
    <row r="463" spans="1:26" ht="22.5" customHeight="1" x14ac:dyDescent="0.4">
      <c r="A463" s="84"/>
      <c r="B463" s="339"/>
      <c r="C463" s="394" t="s">
        <v>236</v>
      </c>
      <c r="D463" s="394"/>
      <c r="E463" s="394"/>
      <c r="F463" s="394"/>
      <c r="G463" s="429"/>
      <c r="H463" s="429"/>
      <c r="I463" s="429"/>
      <c r="J463" s="429"/>
      <c r="K463" s="429"/>
      <c r="L463" s="429"/>
      <c r="M463" s="429"/>
      <c r="N463" s="429"/>
      <c r="O463" s="429"/>
      <c r="P463" s="429"/>
      <c r="Q463" s="429"/>
      <c r="R463" s="429"/>
      <c r="S463" s="429"/>
      <c r="T463" s="429"/>
      <c r="U463" s="429"/>
      <c r="V463" s="429"/>
      <c r="W463" s="429"/>
      <c r="X463" s="429"/>
      <c r="Y463" s="430"/>
      <c r="Z463" s="84"/>
    </row>
    <row r="464" spans="1:26" ht="22.5" customHeight="1" x14ac:dyDescent="0.4">
      <c r="A464" s="84"/>
      <c r="B464" s="337">
        <f t="shared" ca="1" si="16"/>
        <v>72</v>
      </c>
      <c r="C464" s="338" t="s">
        <v>234</v>
      </c>
      <c r="D464" s="338"/>
      <c r="E464" s="338"/>
      <c r="F464" s="338"/>
      <c r="G464" s="427"/>
      <c r="H464" s="427"/>
      <c r="I464" s="427"/>
      <c r="J464" s="427"/>
      <c r="K464" s="427"/>
      <c r="L464" s="427"/>
      <c r="M464" s="427"/>
      <c r="N464" s="427"/>
      <c r="O464" s="427"/>
      <c r="P464" s="427"/>
      <c r="Q464" s="427"/>
      <c r="R464" s="427"/>
      <c r="S464" s="427"/>
      <c r="T464" s="427"/>
      <c r="U464" s="427"/>
      <c r="V464" s="427"/>
      <c r="W464" s="427"/>
      <c r="X464" s="427"/>
      <c r="Y464" s="428"/>
      <c r="Z464" s="84"/>
    </row>
    <row r="465" spans="1:26" ht="22.5" customHeight="1" x14ac:dyDescent="0.4">
      <c r="A465" s="84"/>
      <c r="B465" s="339"/>
      <c r="C465" s="392" t="s">
        <v>235</v>
      </c>
      <c r="D465" s="392"/>
      <c r="E465" s="392"/>
      <c r="F465" s="392"/>
      <c r="G465" s="387"/>
      <c r="H465" s="387"/>
      <c r="I465" s="387"/>
      <c r="J465" s="387"/>
      <c r="K465" s="387"/>
      <c r="L465" s="387"/>
      <c r="M465" s="387"/>
      <c r="N465" s="387"/>
      <c r="O465" s="387"/>
      <c r="P465" s="387"/>
      <c r="Q465" s="387"/>
      <c r="R465" s="387"/>
      <c r="S465" s="387"/>
      <c r="T465" s="387"/>
      <c r="U465" s="387"/>
      <c r="V465" s="387"/>
      <c r="W465" s="387"/>
      <c r="X465" s="387"/>
      <c r="Y465" s="388"/>
      <c r="Z465" s="84"/>
    </row>
    <row r="466" spans="1:26" ht="22.5" customHeight="1" x14ac:dyDescent="0.4">
      <c r="A466" s="84"/>
      <c r="B466" s="339"/>
      <c r="C466" s="426" t="s">
        <v>502</v>
      </c>
      <c r="D466" s="426"/>
      <c r="E466" s="426"/>
      <c r="F466" s="426"/>
      <c r="G466" s="389"/>
      <c r="H466" s="389"/>
      <c r="I466" s="389"/>
      <c r="J466" s="389"/>
      <c r="K466" s="389"/>
      <c r="L466" s="389"/>
      <c r="M466" s="389"/>
      <c r="N466" s="389"/>
      <c r="O466" s="389"/>
      <c r="P466" s="389"/>
      <c r="Q466" s="389"/>
      <c r="R466" s="389"/>
      <c r="S466" s="389"/>
      <c r="T466" s="389"/>
      <c r="U466" s="389"/>
      <c r="V466" s="389"/>
      <c r="W466" s="389"/>
      <c r="X466" s="389"/>
      <c r="Y466" s="390"/>
      <c r="Z466" s="84"/>
    </row>
    <row r="467" spans="1:26" ht="22.5" customHeight="1" x14ac:dyDescent="0.4">
      <c r="A467" s="84"/>
      <c r="B467" s="339"/>
      <c r="C467" s="426" t="s">
        <v>240</v>
      </c>
      <c r="D467" s="426"/>
      <c r="E467" s="426"/>
      <c r="F467" s="426"/>
      <c r="G467" s="389"/>
      <c r="H467" s="389"/>
      <c r="I467" s="389"/>
      <c r="J467" s="389"/>
      <c r="K467" s="389"/>
      <c r="L467" s="389"/>
      <c r="M467" s="389"/>
      <c r="N467" s="389"/>
      <c r="O467" s="389"/>
      <c r="P467" s="389"/>
      <c r="Q467" s="389"/>
      <c r="R467" s="389"/>
      <c r="S467" s="389"/>
      <c r="T467" s="389"/>
      <c r="U467" s="389"/>
      <c r="V467" s="389"/>
      <c r="W467" s="389"/>
      <c r="X467" s="389"/>
      <c r="Y467" s="390"/>
      <c r="Z467" s="84"/>
    </row>
    <row r="468" spans="1:26" ht="22.5" customHeight="1" x14ac:dyDescent="0.4">
      <c r="A468" s="84"/>
      <c r="B468" s="339"/>
      <c r="C468" s="426" t="s">
        <v>241</v>
      </c>
      <c r="D468" s="426"/>
      <c r="E468" s="426"/>
      <c r="F468" s="426"/>
      <c r="G468" s="389"/>
      <c r="H468" s="389"/>
      <c r="I468" s="389"/>
      <c r="J468" s="389"/>
      <c r="K468" s="389"/>
      <c r="L468" s="389"/>
      <c r="M468" s="389"/>
      <c r="N468" s="389"/>
      <c r="O468" s="389"/>
      <c r="P468" s="389"/>
      <c r="Q468" s="389"/>
      <c r="R468" s="389"/>
      <c r="S468" s="389"/>
      <c r="T468" s="389"/>
      <c r="U468" s="389"/>
      <c r="V468" s="389"/>
      <c r="W468" s="389"/>
      <c r="X468" s="389"/>
      <c r="Y468" s="390"/>
      <c r="Z468" s="84"/>
    </row>
    <row r="469" spans="1:26" ht="22.5" customHeight="1" x14ac:dyDescent="0.4">
      <c r="A469" s="84"/>
      <c r="B469" s="339"/>
      <c r="C469" s="394" t="s">
        <v>236</v>
      </c>
      <c r="D469" s="394"/>
      <c r="E469" s="394"/>
      <c r="F469" s="394"/>
      <c r="G469" s="429"/>
      <c r="H469" s="429"/>
      <c r="I469" s="429"/>
      <c r="J469" s="429"/>
      <c r="K469" s="429"/>
      <c r="L469" s="429"/>
      <c r="M469" s="429"/>
      <c r="N469" s="429"/>
      <c r="O469" s="429"/>
      <c r="P469" s="429"/>
      <c r="Q469" s="429"/>
      <c r="R469" s="429"/>
      <c r="S469" s="429"/>
      <c r="T469" s="429"/>
      <c r="U469" s="429"/>
      <c r="V469" s="429"/>
      <c r="W469" s="429"/>
      <c r="X469" s="429"/>
      <c r="Y469" s="430"/>
      <c r="Z469" s="84"/>
    </row>
    <row r="470" spans="1:26" ht="22.5" customHeight="1" x14ac:dyDescent="0.4">
      <c r="A470" s="84"/>
      <c r="B470" s="337">
        <f t="shared" ca="1" si="16"/>
        <v>73</v>
      </c>
      <c r="C470" s="338" t="s">
        <v>234</v>
      </c>
      <c r="D470" s="338"/>
      <c r="E470" s="338"/>
      <c r="F470" s="338"/>
      <c r="G470" s="427"/>
      <c r="H470" s="427"/>
      <c r="I470" s="427"/>
      <c r="J470" s="427"/>
      <c r="K470" s="427"/>
      <c r="L470" s="427"/>
      <c r="M470" s="427"/>
      <c r="N470" s="427"/>
      <c r="O470" s="427"/>
      <c r="P470" s="427"/>
      <c r="Q470" s="427"/>
      <c r="R470" s="427"/>
      <c r="S470" s="427"/>
      <c r="T470" s="427"/>
      <c r="U470" s="427"/>
      <c r="V470" s="427"/>
      <c r="W470" s="427"/>
      <c r="X470" s="427"/>
      <c r="Y470" s="428"/>
      <c r="Z470" s="84"/>
    </row>
    <row r="471" spans="1:26" ht="22.5" customHeight="1" x14ac:dyDescent="0.4">
      <c r="A471" s="84"/>
      <c r="B471" s="339"/>
      <c r="C471" s="392" t="s">
        <v>235</v>
      </c>
      <c r="D471" s="392"/>
      <c r="E471" s="392"/>
      <c r="F471" s="392"/>
      <c r="G471" s="387"/>
      <c r="H471" s="387"/>
      <c r="I471" s="387"/>
      <c r="J471" s="387"/>
      <c r="K471" s="387"/>
      <c r="L471" s="387"/>
      <c r="M471" s="387"/>
      <c r="N471" s="387"/>
      <c r="O471" s="387"/>
      <c r="P471" s="387"/>
      <c r="Q471" s="387"/>
      <c r="R471" s="387"/>
      <c r="S471" s="387"/>
      <c r="T471" s="387"/>
      <c r="U471" s="387"/>
      <c r="V471" s="387"/>
      <c r="W471" s="387"/>
      <c r="X471" s="387"/>
      <c r="Y471" s="388"/>
      <c r="Z471" s="84"/>
    </row>
    <row r="472" spans="1:26" ht="22.5" customHeight="1" x14ac:dyDescent="0.4">
      <c r="A472" s="84"/>
      <c r="B472" s="339"/>
      <c r="C472" s="426" t="s">
        <v>502</v>
      </c>
      <c r="D472" s="426"/>
      <c r="E472" s="426"/>
      <c r="F472" s="426"/>
      <c r="G472" s="389"/>
      <c r="H472" s="389"/>
      <c r="I472" s="389"/>
      <c r="J472" s="389"/>
      <c r="K472" s="389"/>
      <c r="L472" s="389"/>
      <c r="M472" s="389"/>
      <c r="N472" s="389"/>
      <c r="O472" s="389"/>
      <c r="P472" s="389"/>
      <c r="Q472" s="389"/>
      <c r="R472" s="389"/>
      <c r="S472" s="389"/>
      <c r="T472" s="389"/>
      <c r="U472" s="389"/>
      <c r="V472" s="389"/>
      <c r="W472" s="389"/>
      <c r="X472" s="389"/>
      <c r="Y472" s="390"/>
      <c r="Z472" s="84"/>
    </row>
    <row r="473" spans="1:26" ht="22.5" customHeight="1" x14ac:dyDescent="0.4">
      <c r="A473" s="84"/>
      <c r="B473" s="339"/>
      <c r="C473" s="426" t="s">
        <v>240</v>
      </c>
      <c r="D473" s="426"/>
      <c r="E473" s="426"/>
      <c r="F473" s="426"/>
      <c r="G473" s="389"/>
      <c r="H473" s="389"/>
      <c r="I473" s="389"/>
      <c r="J473" s="389"/>
      <c r="K473" s="389"/>
      <c r="L473" s="389"/>
      <c r="M473" s="389"/>
      <c r="N473" s="389"/>
      <c r="O473" s="389"/>
      <c r="P473" s="389"/>
      <c r="Q473" s="389"/>
      <c r="R473" s="389"/>
      <c r="S473" s="389"/>
      <c r="T473" s="389"/>
      <c r="U473" s="389"/>
      <c r="V473" s="389"/>
      <c r="W473" s="389"/>
      <c r="X473" s="389"/>
      <c r="Y473" s="390"/>
      <c r="Z473" s="84"/>
    </row>
    <row r="474" spans="1:26" ht="22.5" customHeight="1" x14ac:dyDescent="0.4">
      <c r="A474" s="84"/>
      <c r="B474" s="339"/>
      <c r="C474" s="426" t="s">
        <v>241</v>
      </c>
      <c r="D474" s="426"/>
      <c r="E474" s="426"/>
      <c r="F474" s="426"/>
      <c r="G474" s="389"/>
      <c r="H474" s="389"/>
      <c r="I474" s="389"/>
      <c r="J474" s="389"/>
      <c r="K474" s="389"/>
      <c r="L474" s="389"/>
      <c r="M474" s="389"/>
      <c r="N474" s="389"/>
      <c r="O474" s="389"/>
      <c r="P474" s="389"/>
      <c r="Q474" s="389"/>
      <c r="R474" s="389"/>
      <c r="S474" s="389"/>
      <c r="T474" s="389"/>
      <c r="U474" s="389"/>
      <c r="V474" s="389"/>
      <c r="W474" s="389"/>
      <c r="X474" s="389"/>
      <c r="Y474" s="390"/>
      <c r="Z474" s="84"/>
    </row>
    <row r="475" spans="1:26" ht="22.5" customHeight="1" thickBot="1" x14ac:dyDescent="0.45">
      <c r="A475" s="84"/>
      <c r="B475" s="340"/>
      <c r="C475" s="433" t="s">
        <v>236</v>
      </c>
      <c r="D475" s="433"/>
      <c r="E475" s="433"/>
      <c r="F475" s="433"/>
      <c r="G475" s="434"/>
      <c r="H475" s="434"/>
      <c r="I475" s="434"/>
      <c r="J475" s="434"/>
      <c r="K475" s="434"/>
      <c r="L475" s="434"/>
      <c r="M475" s="434"/>
      <c r="N475" s="434"/>
      <c r="O475" s="434"/>
      <c r="P475" s="434"/>
      <c r="Q475" s="434"/>
      <c r="R475" s="434"/>
      <c r="S475" s="434"/>
      <c r="T475" s="434"/>
      <c r="U475" s="434"/>
      <c r="V475" s="434"/>
      <c r="W475" s="434"/>
      <c r="X475" s="434"/>
      <c r="Y475" s="435"/>
      <c r="Z475" s="84"/>
    </row>
    <row r="476" spans="1:26" ht="22.5" customHeight="1" x14ac:dyDescent="0.4">
      <c r="A476" s="152"/>
      <c r="B476" s="133"/>
      <c r="C476" s="133"/>
      <c r="D476" s="133"/>
      <c r="E476" s="133"/>
      <c r="F476" s="133"/>
      <c r="G476" s="134"/>
      <c r="H476" s="134"/>
      <c r="I476" s="134"/>
      <c r="J476" s="134"/>
      <c r="K476" s="134"/>
      <c r="L476" s="134"/>
      <c r="M476" s="134"/>
      <c r="N476" s="134"/>
      <c r="O476" s="134"/>
      <c r="P476" s="134"/>
      <c r="Q476" s="134"/>
      <c r="R476" s="134"/>
      <c r="S476" s="134"/>
      <c r="T476" s="134"/>
      <c r="U476" s="134"/>
      <c r="V476" s="134"/>
      <c r="W476" s="134"/>
      <c r="X476" s="134"/>
      <c r="Y476" s="134"/>
      <c r="Z476" s="152"/>
    </row>
    <row r="477" spans="1:26" ht="22.5" customHeight="1" x14ac:dyDescent="0.4">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2.5" customHeight="1" x14ac:dyDescent="0.4">
      <c r="A478" s="152"/>
      <c r="B478" s="133"/>
      <c r="C478" s="133"/>
      <c r="D478" s="133"/>
      <c r="E478" s="133"/>
      <c r="F478" s="133"/>
      <c r="G478" s="134"/>
      <c r="H478" s="134"/>
      <c r="I478" s="134"/>
      <c r="J478" s="134"/>
      <c r="K478" s="134"/>
      <c r="L478" s="134"/>
      <c r="M478" s="134"/>
      <c r="N478" s="134"/>
      <c r="O478" s="134"/>
      <c r="P478" s="134"/>
      <c r="Q478" s="134"/>
      <c r="R478" s="134"/>
      <c r="S478" s="134"/>
      <c r="T478" s="134"/>
      <c r="U478" s="134"/>
      <c r="V478" s="134"/>
      <c r="W478" s="134"/>
      <c r="X478" s="134"/>
      <c r="Y478" s="134"/>
      <c r="Z478" s="152"/>
    </row>
    <row r="479" spans="1:26" ht="22.5" customHeight="1" thickBot="1" x14ac:dyDescent="0.45">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2.5" customHeight="1" x14ac:dyDescent="0.4">
      <c r="A480" s="84"/>
      <c r="B480" s="471">
        <f ca="1">OFFSET(B480,-10,0)+1</f>
        <v>74</v>
      </c>
      <c r="C480" s="384" t="s">
        <v>234</v>
      </c>
      <c r="D480" s="384"/>
      <c r="E480" s="384"/>
      <c r="F480" s="384"/>
      <c r="G480" s="385"/>
      <c r="H480" s="385"/>
      <c r="I480" s="385"/>
      <c r="J480" s="385"/>
      <c r="K480" s="385"/>
      <c r="L480" s="385"/>
      <c r="M480" s="385"/>
      <c r="N480" s="385"/>
      <c r="O480" s="385"/>
      <c r="P480" s="385"/>
      <c r="Q480" s="385"/>
      <c r="R480" s="385"/>
      <c r="S480" s="385"/>
      <c r="T480" s="385"/>
      <c r="U480" s="385"/>
      <c r="V480" s="385"/>
      <c r="W480" s="385"/>
      <c r="X480" s="385"/>
      <c r="Y480" s="386"/>
      <c r="Z480" s="84"/>
    </row>
    <row r="481" spans="1:26" ht="22.5" customHeight="1" x14ac:dyDescent="0.4">
      <c r="A481" s="84"/>
      <c r="B481" s="472"/>
      <c r="C481" s="392" t="s">
        <v>235</v>
      </c>
      <c r="D481" s="392"/>
      <c r="E481" s="392"/>
      <c r="F481" s="392"/>
      <c r="G481" s="387"/>
      <c r="H481" s="387"/>
      <c r="I481" s="387"/>
      <c r="J481" s="387"/>
      <c r="K481" s="387"/>
      <c r="L481" s="387"/>
      <c r="M481" s="387"/>
      <c r="N481" s="387"/>
      <c r="O481" s="387"/>
      <c r="P481" s="387"/>
      <c r="Q481" s="387"/>
      <c r="R481" s="387"/>
      <c r="S481" s="387"/>
      <c r="T481" s="387"/>
      <c r="U481" s="387"/>
      <c r="V481" s="387"/>
      <c r="W481" s="387"/>
      <c r="X481" s="387"/>
      <c r="Y481" s="388"/>
      <c r="Z481" s="84"/>
    </row>
    <row r="482" spans="1:26" ht="22.5" customHeight="1" x14ac:dyDescent="0.4">
      <c r="A482" s="84"/>
      <c r="B482" s="472"/>
      <c r="C482" s="426" t="s">
        <v>502</v>
      </c>
      <c r="D482" s="426"/>
      <c r="E482" s="426"/>
      <c r="F482" s="426"/>
      <c r="G482" s="389"/>
      <c r="H482" s="389"/>
      <c r="I482" s="389"/>
      <c r="J482" s="389"/>
      <c r="K482" s="389"/>
      <c r="L482" s="389"/>
      <c r="M482" s="389"/>
      <c r="N482" s="389"/>
      <c r="O482" s="389"/>
      <c r="P482" s="389"/>
      <c r="Q482" s="389"/>
      <c r="R482" s="389"/>
      <c r="S482" s="389"/>
      <c r="T482" s="389"/>
      <c r="U482" s="389"/>
      <c r="V482" s="389"/>
      <c r="W482" s="389"/>
      <c r="X482" s="389"/>
      <c r="Y482" s="390"/>
      <c r="Z482" s="84"/>
    </row>
    <row r="483" spans="1:26" ht="22.5" customHeight="1" x14ac:dyDescent="0.4">
      <c r="A483" s="84"/>
      <c r="B483" s="472"/>
      <c r="C483" s="426" t="s">
        <v>240</v>
      </c>
      <c r="D483" s="426"/>
      <c r="E483" s="426"/>
      <c r="F483" s="426"/>
      <c r="G483" s="389"/>
      <c r="H483" s="389"/>
      <c r="I483" s="389"/>
      <c r="J483" s="389"/>
      <c r="K483" s="389"/>
      <c r="L483" s="389"/>
      <c r="M483" s="389"/>
      <c r="N483" s="389"/>
      <c r="O483" s="389"/>
      <c r="P483" s="389"/>
      <c r="Q483" s="389"/>
      <c r="R483" s="389"/>
      <c r="S483" s="389"/>
      <c r="T483" s="389"/>
      <c r="U483" s="389"/>
      <c r="V483" s="389"/>
      <c r="W483" s="389"/>
      <c r="X483" s="389"/>
      <c r="Y483" s="390"/>
      <c r="Z483" s="84"/>
    </row>
    <row r="484" spans="1:26" ht="22.5" customHeight="1" x14ac:dyDescent="0.4">
      <c r="A484" s="84"/>
      <c r="B484" s="472"/>
      <c r="C484" s="426" t="s">
        <v>241</v>
      </c>
      <c r="D484" s="426"/>
      <c r="E484" s="426"/>
      <c r="F484" s="426"/>
      <c r="G484" s="389"/>
      <c r="H484" s="389"/>
      <c r="I484" s="389"/>
      <c r="J484" s="389"/>
      <c r="K484" s="389"/>
      <c r="L484" s="389"/>
      <c r="M484" s="389"/>
      <c r="N484" s="389"/>
      <c r="O484" s="389"/>
      <c r="P484" s="389"/>
      <c r="Q484" s="389"/>
      <c r="R484" s="389"/>
      <c r="S484" s="389"/>
      <c r="T484" s="389"/>
      <c r="U484" s="389"/>
      <c r="V484" s="389"/>
      <c r="W484" s="389"/>
      <c r="X484" s="389"/>
      <c r="Y484" s="390"/>
      <c r="Z484" s="84"/>
    </row>
    <row r="485" spans="1:26" ht="22.5" customHeight="1" x14ac:dyDescent="0.4">
      <c r="A485" s="84"/>
      <c r="B485" s="472"/>
      <c r="C485" s="394" t="s">
        <v>236</v>
      </c>
      <c r="D485" s="394"/>
      <c r="E485" s="394"/>
      <c r="F485" s="394"/>
      <c r="G485" s="429"/>
      <c r="H485" s="429"/>
      <c r="I485" s="429"/>
      <c r="J485" s="429"/>
      <c r="K485" s="429"/>
      <c r="L485" s="429"/>
      <c r="M485" s="429"/>
      <c r="N485" s="429"/>
      <c r="O485" s="429"/>
      <c r="P485" s="429"/>
      <c r="Q485" s="429"/>
      <c r="R485" s="429"/>
      <c r="S485" s="429"/>
      <c r="T485" s="429"/>
      <c r="U485" s="429"/>
      <c r="V485" s="429"/>
      <c r="W485" s="429"/>
      <c r="X485" s="429"/>
      <c r="Y485" s="430"/>
      <c r="Z485" s="84"/>
    </row>
    <row r="486" spans="1:26" ht="22.5" customHeight="1" x14ac:dyDescent="0.4">
      <c r="A486" s="84"/>
      <c r="B486" s="337">
        <f t="shared" ref="B486:B504" ca="1" si="17">OFFSET(B486,-6,0)+1</f>
        <v>75</v>
      </c>
      <c r="C486" s="338" t="s">
        <v>234</v>
      </c>
      <c r="D486" s="338"/>
      <c r="E486" s="338"/>
      <c r="F486" s="338"/>
      <c r="G486" s="427"/>
      <c r="H486" s="427"/>
      <c r="I486" s="427"/>
      <c r="J486" s="427"/>
      <c r="K486" s="427"/>
      <c r="L486" s="427"/>
      <c r="M486" s="427"/>
      <c r="N486" s="427"/>
      <c r="O486" s="427"/>
      <c r="P486" s="427"/>
      <c r="Q486" s="427"/>
      <c r="R486" s="427"/>
      <c r="S486" s="427"/>
      <c r="T486" s="427"/>
      <c r="U486" s="427"/>
      <c r="V486" s="427"/>
      <c r="W486" s="427"/>
      <c r="X486" s="427"/>
      <c r="Y486" s="428"/>
      <c r="Z486" s="84"/>
    </row>
    <row r="487" spans="1:26" ht="22.5" customHeight="1" x14ac:dyDescent="0.4">
      <c r="A487" s="84"/>
      <c r="B487" s="339"/>
      <c r="C487" s="392" t="s">
        <v>235</v>
      </c>
      <c r="D487" s="392"/>
      <c r="E487" s="392"/>
      <c r="F487" s="392"/>
      <c r="G487" s="387"/>
      <c r="H487" s="387"/>
      <c r="I487" s="387"/>
      <c r="J487" s="387"/>
      <c r="K487" s="387"/>
      <c r="L487" s="387"/>
      <c r="M487" s="387"/>
      <c r="N487" s="387"/>
      <c r="O487" s="387"/>
      <c r="P487" s="387"/>
      <c r="Q487" s="387"/>
      <c r="R487" s="387"/>
      <c r="S487" s="387"/>
      <c r="T487" s="387"/>
      <c r="U487" s="387"/>
      <c r="V487" s="387"/>
      <c r="W487" s="387"/>
      <c r="X487" s="387"/>
      <c r="Y487" s="388"/>
      <c r="Z487" s="84"/>
    </row>
    <row r="488" spans="1:26" ht="22.5" customHeight="1" x14ac:dyDescent="0.4">
      <c r="A488" s="84"/>
      <c r="B488" s="339"/>
      <c r="C488" s="426" t="s">
        <v>502</v>
      </c>
      <c r="D488" s="426"/>
      <c r="E488" s="426"/>
      <c r="F488" s="426"/>
      <c r="G488" s="389"/>
      <c r="H488" s="389"/>
      <c r="I488" s="389"/>
      <c r="J488" s="389"/>
      <c r="K488" s="389"/>
      <c r="L488" s="389"/>
      <c r="M488" s="389"/>
      <c r="N488" s="389"/>
      <c r="O488" s="389"/>
      <c r="P488" s="389"/>
      <c r="Q488" s="389"/>
      <c r="R488" s="389"/>
      <c r="S488" s="389"/>
      <c r="T488" s="389"/>
      <c r="U488" s="389"/>
      <c r="V488" s="389"/>
      <c r="W488" s="389"/>
      <c r="X488" s="389"/>
      <c r="Y488" s="390"/>
      <c r="Z488" s="84"/>
    </row>
    <row r="489" spans="1:26" ht="22.5" customHeight="1" x14ac:dyDescent="0.4">
      <c r="A489" s="84"/>
      <c r="B489" s="339"/>
      <c r="C489" s="426" t="s">
        <v>240</v>
      </c>
      <c r="D489" s="426"/>
      <c r="E489" s="426"/>
      <c r="F489" s="426"/>
      <c r="G489" s="389"/>
      <c r="H489" s="389"/>
      <c r="I489" s="389"/>
      <c r="J489" s="389"/>
      <c r="K489" s="389"/>
      <c r="L489" s="389"/>
      <c r="M489" s="389"/>
      <c r="N489" s="389"/>
      <c r="O489" s="389"/>
      <c r="P489" s="389"/>
      <c r="Q489" s="389"/>
      <c r="R489" s="389"/>
      <c r="S489" s="389"/>
      <c r="T489" s="389"/>
      <c r="U489" s="389"/>
      <c r="V489" s="389"/>
      <c r="W489" s="389"/>
      <c r="X489" s="389"/>
      <c r="Y489" s="390"/>
      <c r="Z489" s="84"/>
    </row>
    <row r="490" spans="1:26" ht="22.5" customHeight="1" x14ac:dyDescent="0.4">
      <c r="A490" s="84"/>
      <c r="B490" s="339"/>
      <c r="C490" s="426" t="s">
        <v>241</v>
      </c>
      <c r="D490" s="426"/>
      <c r="E490" s="426"/>
      <c r="F490" s="426"/>
      <c r="G490" s="389"/>
      <c r="H490" s="389"/>
      <c r="I490" s="389"/>
      <c r="J490" s="389"/>
      <c r="K490" s="389"/>
      <c r="L490" s="389"/>
      <c r="M490" s="389"/>
      <c r="N490" s="389"/>
      <c r="O490" s="389"/>
      <c r="P490" s="389"/>
      <c r="Q490" s="389"/>
      <c r="R490" s="389"/>
      <c r="S490" s="389"/>
      <c r="T490" s="389"/>
      <c r="U490" s="389"/>
      <c r="V490" s="389"/>
      <c r="W490" s="389"/>
      <c r="X490" s="389"/>
      <c r="Y490" s="390"/>
      <c r="Z490" s="84"/>
    </row>
    <row r="491" spans="1:26" ht="22.5" customHeight="1" x14ac:dyDescent="0.4">
      <c r="A491" s="84"/>
      <c r="B491" s="339"/>
      <c r="C491" s="394" t="s">
        <v>236</v>
      </c>
      <c r="D491" s="394"/>
      <c r="E491" s="394"/>
      <c r="F491" s="394"/>
      <c r="G491" s="429"/>
      <c r="H491" s="429"/>
      <c r="I491" s="429"/>
      <c r="J491" s="429"/>
      <c r="K491" s="429"/>
      <c r="L491" s="429"/>
      <c r="M491" s="429"/>
      <c r="N491" s="429"/>
      <c r="O491" s="429"/>
      <c r="P491" s="429"/>
      <c r="Q491" s="429"/>
      <c r="R491" s="429"/>
      <c r="S491" s="429"/>
      <c r="T491" s="429"/>
      <c r="U491" s="429"/>
      <c r="V491" s="429"/>
      <c r="W491" s="429"/>
      <c r="X491" s="429"/>
      <c r="Y491" s="430"/>
      <c r="Z491" s="84"/>
    </row>
    <row r="492" spans="1:26" ht="22.5" customHeight="1" x14ac:dyDescent="0.4">
      <c r="A492" s="84"/>
      <c r="B492" s="337">
        <f t="shared" ca="1" si="17"/>
        <v>76</v>
      </c>
      <c r="C492" s="338" t="s">
        <v>234</v>
      </c>
      <c r="D492" s="338"/>
      <c r="E492" s="338"/>
      <c r="F492" s="338"/>
      <c r="G492" s="427"/>
      <c r="H492" s="427"/>
      <c r="I492" s="427"/>
      <c r="J492" s="427"/>
      <c r="K492" s="427"/>
      <c r="L492" s="427"/>
      <c r="M492" s="427"/>
      <c r="N492" s="427"/>
      <c r="O492" s="427"/>
      <c r="P492" s="427"/>
      <c r="Q492" s="427"/>
      <c r="R492" s="427"/>
      <c r="S492" s="427"/>
      <c r="T492" s="427"/>
      <c r="U492" s="427"/>
      <c r="V492" s="427"/>
      <c r="W492" s="427"/>
      <c r="X492" s="427"/>
      <c r="Y492" s="428"/>
      <c r="Z492" s="84"/>
    </row>
    <row r="493" spans="1:26" ht="22.5" customHeight="1" x14ac:dyDescent="0.4">
      <c r="A493" s="84"/>
      <c r="B493" s="339"/>
      <c r="C493" s="392" t="s">
        <v>235</v>
      </c>
      <c r="D493" s="392"/>
      <c r="E493" s="392"/>
      <c r="F493" s="392"/>
      <c r="G493" s="387"/>
      <c r="H493" s="387"/>
      <c r="I493" s="387"/>
      <c r="J493" s="387"/>
      <c r="K493" s="387"/>
      <c r="L493" s="387"/>
      <c r="M493" s="387"/>
      <c r="N493" s="387"/>
      <c r="O493" s="387"/>
      <c r="P493" s="387"/>
      <c r="Q493" s="387"/>
      <c r="R493" s="387"/>
      <c r="S493" s="387"/>
      <c r="T493" s="387"/>
      <c r="U493" s="387"/>
      <c r="V493" s="387"/>
      <c r="W493" s="387"/>
      <c r="X493" s="387"/>
      <c r="Y493" s="388"/>
      <c r="Z493" s="84"/>
    </row>
    <row r="494" spans="1:26" ht="22.5" customHeight="1" x14ac:dyDescent="0.4">
      <c r="A494" s="84"/>
      <c r="B494" s="339"/>
      <c r="C494" s="426" t="s">
        <v>502</v>
      </c>
      <c r="D494" s="426"/>
      <c r="E494" s="426"/>
      <c r="F494" s="426"/>
      <c r="G494" s="389"/>
      <c r="H494" s="389"/>
      <c r="I494" s="389"/>
      <c r="J494" s="389"/>
      <c r="K494" s="389"/>
      <c r="L494" s="389"/>
      <c r="M494" s="389"/>
      <c r="N494" s="389"/>
      <c r="O494" s="389"/>
      <c r="P494" s="389"/>
      <c r="Q494" s="389"/>
      <c r="R494" s="389"/>
      <c r="S494" s="389"/>
      <c r="T494" s="389"/>
      <c r="U494" s="389"/>
      <c r="V494" s="389"/>
      <c r="W494" s="389"/>
      <c r="X494" s="389"/>
      <c r="Y494" s="390"/>
      <c r="Z494" s="84"/>
    </row>
    <row r="495" spans="1:26" ht="22.5" customHeight="1" x14ac:dyDescent="0.4">
      <c r="A495" s="84"/>
      <c r="B495" s="339"/>
      <c r="C495" s="426" t="s">
        <v>240</v>
      </c>
      <c r="D495" s="426"/>
      <c r="E495" s="426"/>
      <c r="F495" s="426"/>
      <c r="G495" s="389"/>
      <c r="H495" s="389"/>
      <c r="I495" s="389"/>
      <c r="J495" s="389"/>
      <c r="K495" s="389"/>
      <c r="L495" s="389"/>
      <c r="M495" s="389"/>
      <c r="N495" s="389"/>
      <c r="O495" s="389"/>
      <c r="P495" s="389"/>
      <c r="Q495" s="389"/>
      <c r="R495" s="389"/>
      <c r="S495" s="389"/>
      <c r="T495" s="389"/>
      <c r="U495" s="389"/>
      <c r="V495" s="389"/>
      <c r="W495" s="389"/>
      <c r="X495" s="389"/>
      <c r="Y495" s="390"/>
      <c r="Z495" s="84"/>
    </row>
    <row r="496" spans="1:26" ht="22.5" customHeight="1" x14ac:dyDescent="0.4">
      <c r="A496" s="84"/>
      <c r="B496" s="339"/>
      <c r="C496" s="426" t="s">
        <v>241</v>
      </c>
      <c r="D496" s="426"/>
      <c r="E496" s="426"/>
      <c r="F496" s="426"/>
      <c r="G496" s="389"/>
      <c r="H496" s="389"/>
      <c r="I496" s="389"/>
      <c r="J496" s="389"/>
      <c r="K496" s="389"/>
      <c r="L496" s="389"/>
      <c r="M496" s="389"/>
      <c r="N496" s="389"/>
      <c r="O496" s="389"/>
      <c r="P496" s="389"/>
      <c r="Q496" s="389"/>
      <c r="R496" s="389"/>
      <c r="S496" s="389"/>
      <c r="T496" s="389"/>
      <c r="U496" s="389"/>
      <c r="V496" s="389"/>
      <c r="W496" s="389"/>
      <c r="X496" s="389"/>
      <c r="Y496" s="390"/>
      <c r="Z496" s="84"/>
    </row>
    <row r="497" spans="1:26" ht="22.5" customHeight="1" x14ac:dyDescent="0.4">
      <c r="A497" s="84"/>
      <c r="B497" s="339"/>
      <c r="C497" s="394" t="s">
        <v>236</v>
      </c>
      <c r="D497" s="394"/>
      <c r="E497" s="394"/>
      <c r="F497" s="394"/>
      <c r="G497" s="429"/>
      <c r="H497" s="429"/>
      <c r="I497" s="429"/>
      <c r="J497" s="429"/>
      <c r="K497" s="429"/>
      <c r="L497" s="429"/>
      <c r="M497" s="429"/>
      <c r="N497" s="429"/>
      <c r="O497" s="429"/>
      <c r="P497" s="429"/>
      <c r="Q497" s="429"/>
      <c r="R497" s="429"/>
      <c r="S497" s="429"/>
      <c r="T497" s="429"/>
      <c r="U497" s="429"/>
      <c r="V497" s="429"/>
      <c r="W497" s="429"/>
      <c r="X497" s="429"/>
      <c r="Y497" s="430"/>
      <c r="Z497" s="84"/>
    </row>
    <row r="498" spans="1:26" ht="22.5" customHeight="1" x14ac:dyDescent="0.4">
      <c r="A498" s="84"/>
      <c r="B498" s="337">
        <f t="shared" ca="1" si="17"/>
        <v>77</v>
      </c>
      <c r="C498" s="338" t="s">
        <v>234</v>
      </c>
      <c r="D498" s="338"/>
      <c r="E498" s="338"/>
      <c r="F498" s="338"/>
      <c r="G498" s="427"/>
      <c r="H498" s="427"/>
      <c r="I498" s="427"/>
      <c r="J498" s="427"/>
      <c r="K498" s="427"/>
      <c r="L498" s="427"/>
      <c r="M498" s="427"/>
      <c r="N498" s="427"/>
      <c r="O498" s="427"/>
      <c r="P498" s="427"/>
      <c r="Q498" s="427"/>
      <c r="R498" s="427"/>
      <c r="S498" s="427"/>
      <c r="T498" s="427"/>
      <c r="U498" s="427"/>
      <c r="V498" s="427"/>
      <c r="W498" s="427"/>
      <c r="X498" s="427"/>
      <c r="Y498" s="428"/>
      <c r="Z498" s="84"/>
    </row>
    <row r="499" spans="1:26" ht="22.5" customHeight="1" x14ac:dyDescent="0.4">
      <c r="A499" s="84"/>
      <c r="B499" s="339"/>
      <c r="C499" s="392" t="s">
        <v>235</v>
      </c>
      <c r="D499" s="392"/>
      <c r="E499" s="392"/>
      <c r="F499" s="392"/>
      <c r="G499" s="387"/>
      <c r="H499" s="387"/>
      <c r="I499" s="387"/>
      <c r="J499" s="387"/>
      <c r="K499" s="387"/>
      <c r="L499" s="387"/>
      <c r="M499" s="387"/>
      <c r="N499" s="387"/>
      <c r="O499" s="387"/>
      <c r="P499" s="387"/>
      <c r="Q499" s="387"/>
      <c r="R499" s="387"/>
      <c r="S499" s="387"/>
      <c r="T499" s="387"/>
      <c r="U499" s="387"/>
      <c r="V499" s="387"/>
      <c r="W499" s="387"/>
      <c r="X499" s="387"/>
      <c r="Y499" s="388"/>
      <c r="Z499" s="84"/>
    </row>
    <row r="500" spans="1:26" ht="22.5" customHeight="1" x14ac:dyDescent="0.4">
      <c r="A500" s="84"/>
      <c r="B500" s="339"/>
      <c r="C500" s="426" t="s">
        <v>502</v>
      </c>
      <c r="D500" s="426"/>
      <c r="E500" s="426"/>
      <c r="F500" s="426"/>
      <c r="G500" s="389"/>
      <c r="H500" s="389"/>
      <c r="I500" s="389"/>
      <c r="J500" s="389"/>
      <c r="K500" s="389"/>
      <c r="L500" s="389"/>
      <c r="M500" s="389"/>
      <c r="N500" s="389"/>
      <c r="O500" s="389"/>
      <c r="P500" s="389"/>
      <c r="Q500" s="389"/>
      <c r="R500" s="389"/>
      <c r="S500" s="389"/>
      <c r="T500" s="389"/>
      <c r="U500" s="389"/>
      <c r="V500" s="389"/>
      <c r="W500" s="389"/>
      <c r="X500" s="389"/>
      <c r="Y500" s="390"/>
      <c r="Z500" s="84"/>
    </row>
    <row r="501" spans="1:26" ht="22.5" customHeight="1" x14ac:dyDescent="0.4">
      <c r="A501" s="84"/>
      <c r="B501" s="339"/>
      <c r="C501" s="426" t="s">
        <v>240</v>
      </c>
      <c r="D501" s="426"/>
      <c r="E501" s="426"/>
      <c r="F501" s="426"/>
      <c r="G501" s="389"/>
      <c r="H501" s="389"/>
      <c r="I501" s="389"/>
      <c r="J501" s="389"/>
      <c r="K501" s="389"/>
      <c r="L501" s="389"/>
      <c r="M501" s="389"/>
      <c r="N501" s="389"/>
      <c r="O501" s="389"/>
      <c r="P501" s="389"/>
      <c r="Q501" s="389"/>
      <c r="R501" s="389"/>
      <c r="S501" s="389"/>
      <c r="T501" s="389"/>
      <c r="U501" s="389"/>
      <c r="V501" s="389"/>
      <c r="W501" s="389"/>
      <c r="X501" s="389"/>
      <c r="Y501" s="390"/>
      <c r="Z501" s="84"/>
    </row>
    <row r="502" spans="1:26" ht="22.5" customHeight="1" x14ac:dyDescent="0.4">
      <c r="A502" s="84"/>
      <c r="B502" s="339"/>
      <c r="C502" s="426" t="s">
        <v>241</v>
      </c>
      <c r="D502" s="426"/>
      <c r="E502" s="426"/>
      <c r="F502" s="426"/>
      <c r="G502" s="389"/>
      <c r="H502" s="389"/>
      <c r="I502" s="389"/>
      <c r="J502" s="389"/>
      <c r="K502" s="389"/>
      <c r="L502" s="389"/>
      <c r="M502" s="389"/>
      <c r="N502" s="389"/>
      <c r="O502" s="389"/>
      <c r="P502" s="389"/>
      <c r="Q502" s="389"/>
      <c r="R502" s="389"/>
      <c r="S502" s="389"/>
      <c r="T502" s="389"/>
      <c r="U502" s="389"/>
      <c r="V502" s="389"/>
      <c r="W502" s="389"/>
      <c r="X502" s="389"/>
      <c r="Y502" s="390"/>
      <c r="Z502" s="84"/>
    </row>
    <row r="503" spans="1:26" ht="22.5" customHeight="1" x14ac:dyDescent="0.4">
      <c r="A503" s="84"/>
      <c r="B503" s="339"/>
      <c r="C503" s="394" t="s">
        <v>236</v>
      </c>
      <c r="D503" s="394"/>
      <c r="E503" s="394"/>
      <c r="F503" s="394"/>
      <c r="G503" s="429"/>
      <c r="H503" s="429"/>
      <c r="I503" s="429"/>
      <c r="J503" s="429"/>
      <c r="K503" s="429"/>
      <c r="L503" s="429"/>
      <c r="M503" s="429"/>
      <c r="N503" s="429"/>
      <c r="O503" s="429"/>
      <c r="P503" s="429"/>
      <c r="Q503" s="429"/>
      <c r="R503" s="429"/>
      <c r="S503" s="429"/>
      <c r="T503" s="429"/>
      <c r="U503" s="429"/>
      <c r="V503" s="429"/>
      <c r="W503" s="429"/>
      <c r="X503" s="429"/>
      <c r="Y503" s="430"/>
      <c r="Z503" s="84"/>
    </row>
    <row r="504" spans="1:26" ht="22.5" customHeight="1" x14ac:dyDescent="0.4">
      <c r="A504" s="84"/>
      <c r="B504" s="337">
        <f t="shared" ca="1" si="17"/>
        <v>78</v>
      </c>
      <c r="C504" s="338" t="s">
        <v>234</v>
      </c>
      <c r="D504" s="338"/>
      <c r="E504" s="338"/>
      <c r="F504" s="338"/>
      <c r="G504" s="427"/>
      <c r="H504" s="427"/>
      <c r="I504" s="427"/>
      <c r="J504" s="427"/>
      <c r="K504" s="427"/>
      <c r="L504" s="427"/>
      <c r="M504" s="427"/>
      <c r="N504" s="427"/>
      <c r="O504" s="427"/>
      <c r="P504" s="427"/>
      <c r="Q504" s="427"/>
      <c r="R504" s="427"/>
      <c r="S504" s="427"/>
      <c r="T504" s="427"/>
      <c r="U504" s="427"/>
      <c r="V504" s="427"/>
      <c r="W504" s="427"/>
      <c r="X504" s="427"/>
      <c r="Y504" s="428"/>
      <c r="Z504" s="84"/>
    </row>
    <row r="505" spans="1:26" ht="22.5" customHeight="1" x14ac:dyDescent="0.4">
      <c r="A505" s="84"/>
      <c r="B505" s="339"/>
      <c r="C505" s="392" t="s">
        <v>235</v>
      </c>
      <c r="D505" s="392"/>
      <c r="E505" s="392"/>
      <c r="F505" s="392"/>
      <c r="G505" s="387"/>
      <c r="H505" s="387"/>
      <c r="I505" s="387"/>
      <c r="J505" s="387"/>
      <c r="K505" s="387"/>
      <c r="L505" s="387"/>
      <c r="M505" s="387"/>
      <c r="N505" s="387"/>
      <c r="O505" s="387"/>
      <c r="P505" s="387"/>
      <c r="Q505" s="387"/>
      <c r="R505" s="387"/>
      <c r="S505" s="387"/>
      <c r="T505" s="387"/>
      <c r="U505" s="387"/>
      <c r="V505" s="387"/>
      <c r="W505" s="387"/>
      <c r="X505" s="387"/>
      <c r="Y505" s="388"/>
      <c r="Z505" s="84"/>
    </row>
    <row r="506" spans="1:26" ht="22.5" customHeight="1" x14ac:dyDescent="0.4">
      <c r="A506" s="84"/>
      <c r="B506" s="339"/>
      <c r="C506" s="426" t="s">
        <v>502</v>
      </c>
      <c r="D506" s="426"/>
      <c r="E506" s="426"/>
      <c r="F506" s="426"/>
      <c r="G506" s="389"/>
      <c r="H506" s="389"/>
      <c r="I506" s="389"/>
      <c r="J506" s="389"/>
      <c r="K506" s="389"/>
      <c r="L506" s="389"/>
      <c r="M506" s="389"/>
      <c r="N506" s="389"/>
      <c r="O506" s="389"/>
      <c r="P506" s="389"/>
      <c r="Q506" s="389"/>
      <c r="R506" s="389"/>
      <c r="S506" s="389"/>
      <c r="T506" s="389"/>
      <c r="U506" s="389"/>
      <c r="V506" s="389"/>
      <c r="W506" s="389"/>
      <c r="X506" s="389"/>
      <c r="Y506" s="390"/>
      <c r="Z506" s="84"/>
    </row>
    <row r="507" spans="1:26" ht="22.5" customHeight="1" x14ac:dyDescent="0.4">
      <c r="A507" s="84"/>
      <c r="B507" s="339"/>
      <c r="C507" s="426" t="s">
        <v>240</v>
      </c>
      <c r="D507" s="426"/>
      <c r="E507" s="426"/>
      <c r="F507" s="426"/>
      <c r="G507" s="389"/>
      <c r="H507" s="389"/>
      <c r="I507" s="389"/>
      <c r="J507" s="389"/>
      <c r="K507" s="389"/>
      <c r="L507" s="389"/>
      <c r="M507" s="389"/>
      <c r="N507" s="389"/>
      <c r="O507" s="389"/>
      <c r="P507" s="389"/>
      <c r="Q507" s="389"/>
      <c r="R507" s="389"/>
      <c r="S507" s="389"/>
      <c r="T507" s="389"/>
      <c r="U507" s="389"/>
      <c r="V507" s="389"/>
      <c r="W507" s="389"/>
      <c r="X507" s="389"/>
      <c r="Y507" s="390"/>
      <c r="Z507" s="84"/>
    </row>
    <row r="508" spans="1:26" ht="22.5" customHeight="1" x14ac:dyDescent="0.4">
      <c r="A508" s="84"/>
      <c r="B508" s="339"/>
      <c r="C508" s="426" t="s">
        <v>241</v>
      </c>
      <c r="D508" s="426"/>
      <c r="E508" s="426"/>
      <c r="F508" s="426"/>
      <c r="G508" s="389"/>
      <c r="H508" s="389"/>
      <c r="I508" s="389"/>
      <c r="J508" s="389"/>
      <c r="K508" s="389"/>
      <c r="L508" s="389"/>
      <c r="M508" s="389"/>
      <c r="N508" s="389"/>
      <c r="O508" s="389"/>
      <c r="P508" s="389"/>
      <c r="Q508" s="389"/>
      <c r="R508" s="389"/>
      <c r="S508" s="389"/>
      <c r="T508" s="389"/>
      <c r="U508" s="389"/>
      <c r="V508" s="389"/>
      <c r="W508" s="389"/>
      <c r="X508" s="389"/>
      <c r="Y508" s="390"/>
      <c r="Z508" s="84"/>
    </row>
    <row r="509" spans="1:26" ht="22.5" customHeight="1" thickBot="1" x14ac:dyDescent="0.45">
      <c r="A509" s="84"/>
      <c r="B509" s="340"/>
      <c r="C509" s="433" t="s">
        <v>236</v>
      </c>
      <c r="D509" s="433"/>
      <c r="E509" s="433"/>
      <c r="F509" s="433"/>
      <c r="G509" s="434"/>
      <c r="H509" s="434"/>
      <c r="I509" s="434"/>
      <c r="J509" s="434"/>
      <c r="K509" s="434"/>
      <c r="L509" s="434"/>
      <c r="M509" s="434"/>
      <c r="N509" s="434"/>
      <c r="O509" s="434"/>
      <c r="P509" s="434"/>
      <c r="Q509" s="434"/>
      <c r="R509" s="434"/>
      <c r="S509" s="434"/>
      <c r="T509" s="434"/>
      <c r="U509" s="434"/>
      <c r="V509" s="434"/>
      <c r="W509" s="434"/>
      <c r="X509" s="434"/>
      <c r="Y509" s="435"/>
      <c r="Z509" s="84"/>
    </row>
    <row r="510" spans="1:26" ht="22.5" customHeight="1" x14ac:dyDescent="0.4">
      <c r="A510" s="152"/>
      <c r="B510" s="133"/>
      <c r="C510" s="133"/>
      <c r="D510" s="133"/>
      <c r="E510" s="133"/>
      <c r="F510" s="133"/>
      <c r="G510" s="134"/>
      <c r="H510" s="134"/>
      <c r="I510" s="134"/>
      <c r="J510" s="134"/>
      <c r="K510" s="134"/>
      <c r="L510" s="134"/>
      <c r="M510" s="134"/>
      <c r="N510" s="134"/>
      <c r="O510" s="134"/>
      <c r="P510" s="134"/>
      <c r="Q510" s="134"/>
      <c r="R510" s="134"/>
      <c r="S510" s="134"/>
      <c r="T510" s="134"/>
      <c r="U510" s="134"/>
      <c r="V510" s="134"/>
      <c r="W510" s="134"/>
      <c r="X510" s="134"/>
      <c r="Y510" s="134"/>
      <c r="Z510" s="152"/>
    </row>
    <row r="511" spans="1:26" ht="22.5" customHeight="1" x14ac:dyDescent="0.4">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2.5" customHeight="1" x14ac:dyDescent="0.4">
      <c r="A512" s="152"/>
      <c r="B512" s="133"/>
      <c r="C512" s="133"/>
      <c r="D512" s="133"/>
      <c r="E512" s="133"/>
      <c r="F512" s="133"/>
      <c r="G512" s="134"/>
      <c r="H512" s="134"/>
      <c r="I512" s="134"/>
      <c r="J512" s="134"/>
      <c r="K512" s="134"/>
      <c r="L512" s="134"/>
      <c r="M512" s="134"/>
      <c r="N512" s="134"/>
      <c r="O512" s="134"/>
      <c r="P512" s="134"/>
      <c r="Q512" s="134"/>
      <c r="R512" s="134"/>
      <c r="S512" s="134"/>
      <c r="T512" s="134"/>
      <c r="U512" s="134"/>
      <c r="V512" s="134"/>
      <c r="W512" s="134"/>
      <c r="X512" s="134"/>
      <c r="Y512" s="134"/>
      <c r="Z512" s="152"/>
    </row>
    <row r="513" spans="1:26" ht="22.5" customHeight="1" thickBot="1" x14ac:dyDescent="0.45">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2.5" customHeight="1" x14ac:dyDescent="0.4">
      <c r="A514" s="84"/>
      <c r="B514" s="471">
        <f ca="1">OFFSET(B514,-10,0)+1</f>
        <v>79</v>
      </c>
      <c r="C514" s="384" t="s">
        <v>234</v>
      </c>
      <c r="D514" s="384"/>
      <c r="E514" s="384"/>
      <c r="F514" s="384"/>
      <c r="G514" s="385"/>
      <c r="H514" s="385"/>
      <c r="I514" s="385"/>
      <c r="J514" s="385"/>
      <c r="K514" s="385"/>
      <c r="L514" s="385"/>
      <c r="M514" s="385"/>
      <c r="N514" s="385"/>
      <c r="O514" s="385"/>
      <c r="P514" s="385"/>
      <c r="Q514" s="385"/>
      <c r="R514" s="385"/>
      <c r="S514" s="385"/>
      <c r="T514" s="385"/>
      <c r="U514" s="385"/>
      <c r="V514" s="385"/>
      <c r="W514" s="385"/>
      <c r="X514" s="385"/>
      <c r="Y514" s="386"/>
      <c r="Z514" s="84"/>
    </row>
    <row r="515" spans="1:26" ht="22.5" customHeight="1" x14ac:dyDescent="0.4">
      <c r="A515" s="84"/>
      <c r="B515" s="472"/>
      <c r="C515" s="392" t="s">
        <v>235</v>
      </c>
      <c r="D515" s="392"/>
      <c r="E515" s="392"/>
      <c r="F515" s="392"/>
      <c r="G515" s="387"/>
      <c r="H515" s="387"/>
      <c r="I515" s="387"/>
      <c r="J515" s="387"/>
      <c r="K515" s="387"/>
      <c r="L515" s="387"/>
      <c r="M515" s="387"/>
      <c r="N515" s="387"/>
      <c r="O515" s="387"/>
      <c r="P515" s="387"/>
      <c r="Q515" s="387"/>
      <c r="R515" s="387"/>
      <c r="S515" s="387"/>
      <c r="T515" s="387"/>
      <c r="U515" s="387"/>
      <c r="V515" s="387"/>
      <c r="W515" s="387"/>
      <c r="X515" s="387"/>
      <c r="Y515" s="388"/>
      <c r="Z515" s="84"/>
    </row>
    <row r="516" spans="1:26" ht="22.5" customHeight="1" x14ac:dyDescent="0.4">
      <c r="A516" s="84"/>
      <c r="B516" s="472"/>
      <c r="C516" s="426" t="s">
        <v>502</v>
      </c>
      <c r="D516" s="426"/>
      <c r="E516" s="426"/>
      <c r="F516" s="426"/>
      <c r="G516" s="389"/>
      <c r="H516" s="389"/>
      <c r="I516" s="389"/>
      <c r="J516" s="389"/>
      <c r="K516" s="389"/>
      <c r="L516" s="389"/>
      <c r="M516" s="389"/>
      <c r="N516" s="389"/>
      <c r="O516" s="389"/>
      <c r="P516" s="389"/>
      <c r="Q516" s="389"/>
      <c r="R516" s="389"/>
      <c r="S516" s="389"/>
      <c r="T516" s="389"/>
      <c r="U516" s="389"/>
      <c r="V516" s="389"/>
      <c r="W516" s="389"/>
      <c r="X516" s="389"/>
      <c r="Y516" s="390"/>
      <c r="Z516" s="84"/>
    </row>
    <row r="517" spans="1:26" ht="22.5" customHeight="1" x14ac:dyDescent="0.4">
      <c r="A517" s="84"/>
      <c r="B517" s="472"/>
      <c r="C517" s="426" t="s">
        <v>240</v>
      </c>
      <c r="D517" s="426"/>
      <c r="E517" s="426"/>
      <c r="F517" s="426"/>
      <c r="G517" s="389"/>
      <c r="H517" s="389"/>
      <c r="I517" s="389"/>
      <c r="J517" s="389"/>
      <c r="K517" s="389"/>
      <c r="L517" s="389"/>
      <c r="M517" s="389"/>
      <c r="N517" s="389"/>
      <c r="O517" s="389"/>
      <c r="P517" s="389"/>
      <c r="Q517" s="389"/>
      <c r="R517" s="389"/>
      <c r="S517" s="389"/>
      <c r="T517" s="389"/>
      <c r="U517" s="389"/>
      <c r="V517" s="389"/>
      <c r="W517" s="389"/>
      <c r="X517" s="389"/>
      <c r="Y517" s="390"/>
      <c r="Z517" s="84"/>
    </row>
    <row r="518" spans="1:26" ht="22.5" customHeight="1" x14ac:dyDescent="0.4">
      <c r="A518" s="84"/>
      <c r="B518" s="472"/>
      <c r="C518" s="426" t="s">
        <v>241</v>
      </c>
      <c r="D518" s="426"/>
      <c r="E518" s="426"/>
      <c r="F518" s="426"/>
      <c r="G518" s="389"/>
      <c r="H518" s="389"/>
      <c r="I518" s="389"/>
      <c r="J518" s="389"/>
      <c r="K518" s="389"/>
      <c r="L518" s="389"/>
      <c r="M518" s="389"/>
      <c r="N518" s="389"/>
      <c r="O518" s="389"/>
      <c r="P518" s="389"/>
      <c r="Q518" s="389"/>
      <c r="R518" s="389"/>
      <c r="S518" s="389"/>
      <c r="T518" s="389"/>
      <c r="U518" s="389"/>
      <c r="V518" s="389"/>
      <c r="W518" s="389"/>
      <c r="X518" s="389"/>
      <c r="Y518" s="390"/>
      <c r="Z518" s="84"/>
    </row>
    <row r="519" spans="1:26" ht="22.5" customHeight="1" x14ac:dyDescent="0.4">
      <c r="A519" s="84"/>
      <c r="B519" s="472"/>
      <c r="C519" s="394" t="s">
        <v>236</v>
      </c>
      <c r="D519" s="394"/>
      <c r="E519" s="394"/>
      <c r="F519" s="394"/>
      <c r="G519" s="429"/>
      <c r="H519" s="429"/>
      <c r="I519" s="429"/>
      <c r="J519" s="429"/>
      <c r="K519" s="429"/>
      <c r="L519" s="429"/>
      <c r="M519" s="429"/>
      <c r="N519" s="429"/>
      <c r="O519" s="429"/>
      <c r="P519" s="429"/>
      <c r="Q519" s="429"/>
      <c r="R519" s="429"/>
      <c r="S519" s="429"/>
      <c r="T519" s="429"/>
      <c r="U519" s="429"/>
      <c r="V519" s="429"/>
      <c r="W519" s="429"/>
      <c r="X519" s="429"/>
      <c r="Y519" s="430"/>
      <c r="Z519" s="84"/>
    </row>
    <row r="520" spans="1:26" ht="22.5" customHeight="1" x14ac:dyDescent="0.4">
      <c r="A520" s="84"/>
      <c r="B520" s="337">
        <f t="shared" ref="B520:B538" ca="1" si="18">OFFSET(B520,-6,0)+1</f>
        <v>80</v>
      </c>
      <c r="C520" s="338" t="s">
        <v>234</v>
      </c>
      <c r="D520" s="338"/>
      <c r="E520" s="338"/>
      <c r="F520" s="338"/>
      <c r="G520" s="427"/>
      <c r="H520" s="427"/>
      <c r="I520" s="427"/>
      <c r="J520" s="427"/>
      <c r="K520" s="427"/>
      <c r="L520" s="427"/>
      <c r="M520" s="427"/>
      <c r="N520" s="427"/>
      <c r="O520" s="427"/>
      <c r="P520" s="427"/>
      <c r="Q520" s="427"/>
      <c r="R520" s="427"/>
      <c r="S520" s="427"/>
      <c r="T520" s="427"/>
      <c r="U520" s="427"/>
      <c r="V520" s="427"/>
      <c r="W520" s="427"/>
      <c r="X520" s="427"/>
      <c r="Y520" s="428"/>
      <c r="Z520" s="84"/>
    </row>
    <row r="521" spans="1:26" ht="22.5" customHeight="1" x14ac:dyDescent="0.4">
      <c r="A521" s="84"/>
      <c r="B521" s="339"/>
      <c r="C521" s="392" t="s">
        <v>235</v>
      </c>
      <c r="D521" s="392"/>
      <c r="E521" s="392"/>
      <c r="F521" s="392"/>
      <c r="G521" s="387"/>
      <c r="H521" s="387"/>
      <c r="I521" s="387"/>
      <c r="J521" s="387"/>
      <c r="K521" s="387"/>
      <c r="L521" s="387"/>
      <c r="M521" s="387"/>
      <c r="N521" s="387"/>
      <c r="O521" s="387"/>
      <c r="P521" s="387"/>
      <c r="Q521" s="387"/>
      <c r="R521" s="387"/>
      <c r="S521" s="387"/>
      <c r="T521" s="387"/>
      <c r="U521" s="387"/>
      <c r="V521" s="387"/>
      <c r="W521" s="387"/>
      <c r="X521" s="387"/>
      <c r="Y521" s="388"/>
      <c r="Z521" s="84"/>
    </row>
    <row r="522" spans="1:26" ht="22.5" customHeight="1" x14ac:dyDescent="0.4">
      <c r="A522" s="84"/>
      <c r="B522" s="339"/>
      <c r="C522" s="426" t="s">
        <v>502</v>
      </c>
      <c r="D522" s="426"/>
      <c r="E522" s="426"/>
      <c r="F522" s="426"/>
      <c r="G522" s="389"/>
      <c r="H522" s="389"/>
      <c r="I522" s="389"/>
      <c r="J522" s="389"/>
      <c r="K522" s="389"/>
      <c r="L522" s="389"/>
      <c r="M522" s="389"/>
      <c r="N522" s="389"/>
      <c r="O522" s="389"/>
      <c r="P522" s="389"/>
      <c r="Q522" s="389"/>
      <c r="R522" s="389"/>
      <c r="S522" s="389"/>
      <c r="T522" s="389"/>
      <c r="U522" s="389"/>
      <c r="V522" s="389"/>
      <c r="W522" s="389"/>
      <c r="X522" s="389"/>
      <c r="Y522" s="390"/>
      <c r="Z522" s="84"/>
    </row>
    <row r="523" spans="1:26" ht="22.5" customHeight="1" x14ac:dyDescent="0.4">
      <c r="A523" s="84"/>
      <c r="B523" s="339"/>
      <c r="C523" s="426" t="s">
        <v>240</v>
      </c>
      <c r="D523" s="426"/>
      <c r="E523" s="426"/>
      <c r="F523" s="426"/>
      <c r="G523" s="389"/>
      <c r="H523" s="389"/>
      <c r="I523" s="389"/>
      <c r="J523" s="389"/>
      <c r="K523" s="389"/>
      <c r="L523" s="389"/>
      <c r="M523" s="389"/>
      <c r="N523" s="389"/>
      <c r="O523" s="389"/>
      <c r="P523" s="389"/>
      <c r="Q523" s="389"/>
      <c r="R523" s="389"/>
      <c r="S523" s="389"/>
      <c r="T523" s="389"/>
      <c r="U523" s="389"/>
      <c r="V523" s="389"/>
      <c r="W523" s="389"/>
      <c r="X523" s="389"/>
      <c r="Y523" s="390"/>
      <c r="Z523" s="84"/>
    </row>
    <row r="524" spans="1:26" ht="22.5" customHeight="1" x14ac:dyDescent="0.4">
      <c r="A524" s="84"/>
      <c r="B524" s="339"/>
      <c r="C524" s="426" t="s">
        <v>241</v>
      </c>
      <c r="D524" s="426"/>
      <c r="E524" s="426"/>
      <c r="F524" s="426"/>
      <c r="G524" s="389"/>
      <c r="H524" s="389"/>
      <c r="I524" s="389"/>
      <c r="J524" s="389"/>
      <c r="K524" s="389"/>
      <c r="L524" s="389"/>
      <c r="M524" s="389"/>
      <c r="N524" s="389"/>
      <c r="O524" s="389"/>
      <c r="P524" s="389"/>
      <c r="Q524" s="389"/>
      <c r="R524" s="389"/>
      <c r="S524" s="389"/>
      <c r="T524" s="389"/>
      <c r="U524" s="389"/>
      <c r="V524" s="389"/>
      <c r="W524" s="389"/>
      <c r="X524" s="389"/>
      <c r="Y524" s="390"/>
      <c r="Z524" s="84"/>
    </row>
    <row r="525" spans="1:26" ht="22.5" customHeight="1" x14ac:dyDescent="0.4">
      <c r="A525" s="84"/>
      <c r="B525" s="339"/>
      <c r="C525" s="394" t="s">
        <v>236</v>
      </c>
      <c r="D525" s="394"/>
      <c r="E525" s="394"/>
      <c r="F525" s="394"/>
      <c r="G525" s="429"/>
      <c r="H525" s="429"/>
      <c r="I525" s="429"/>
      <c r="J525" s="429"/>
      <c r="K525" s="429"/>
      <c r="L525" s="429"/>
      <c r="M525" s="429"/>
      <c r="N525" s="429"/>
      <c r="O525" s="429"/>
      <c r="P525" s="429"/>
      <c r="Q525" s="429"/>
      <c r="R525" s="429"/>
      <c r="S525" s="429"/>
      <c r="T525" s="429"/>
      <c r="U525" s="429"/>
      <c r="V525" s="429"/>
      <c r="W525" s="429"/>
      <c r="X525" s="429"/>
      <c r="Y525" s="430"/>
      <c r="Z525" s="84"/>
    </row>
    <row r="526" spans="1:26" ht="22.5" customHeight="1" x14ac:dyDescent="0.4">
      <c r="A526" s="84"/>
      <c r="B526" s="337">
        <f t="shared" ca="1" si="18"/>
        <v>81</v>
      </c>
      <c r="C526" s="338" t="s">
        <v>234</v>
      </c>
      <c r="D526" s="338"/>
      <c r="E526" s="338"/>
      <c r="F526" s="338"/>
      <c r="G526" s="427"/>
      <c r="H526" s="427"/>
      <c r="I526" s="427"/>
      <c r="J526" s="427"/>
      <c r="K526" s="427"/>
      <c r="L526" s="427"/>
      <c r="M526" s="427"/>
      <c r="N526" s="427"/>
      <c r="O526" s="427"/>
      <c r="P526" s="427"/>
      <c r="Q526" s="427"/>
      <c r="R526" s="427"/>
      <c r="S526" s="427"/>
      <c r="T526" s="427"/>
      <c r="U526" s="427"/>
      <c r="V526" s="427"/>
      <c r="W526" s="427"/>
      <c r="X526" s="427"/>
      <c r="Y526" s="428"/>
      <c r="Z526" s="84"/>
    </row>
    <row r="527" spans="1:26" ht="22.5" customHeight="1" x14ac:dyDescent="0.4">
      <c r="A527" s="84"/>
      <c r="B527" s="339"/>
      <c r="C527" s="392" t="s">
        <v>235</v>
      </c>
      <c r="D527" s="392"/>
      <c r="E527" s="392"/>
      <c r="F527" s="392"/>
      <c r="G527" s="387"/>
      <c r="H527" s="387"/>
      <c r="I527" s="387"/>
      <c r="J527" s="387"/>
      <c r="K527" s="387"/>
      <c r="L527" s="387"/>
      <c r="M527" s="387"/>
      <c r="N527" s="387"/>
      <c r="O527" s="387"/>
      <c r="P527" s="387"/>
      <c r="Q527" s="387"/>
      <c r="R527" s="387"/>
      <c r="S527" s="387"/>
      <c r="T527" s="387"/>
      <c r="U527" s="387"/>
      <c r="V527" s="387"/>
      <c r="W527" s="387"/>
      <c r="X527" s="387"/>
      <c r="Y527" s="388"/>
      <c r="Z527" s="84"/>
    </row>
    <row r="528" spans="1:26" ht="22.5" customHeight="1" x14ac:dyDescent="0.4">
      <c r="A528" s="84"/>
      <c r="B528" s="339"/>
      <c r="C528" s="426" t="s">
        <v>502</v>
      </c>
      <c r="D528" s="426"/>
      <c r="E528" s="426"/>
      <c r="F528" s="426"/>
      <c r="G528" s="389"/>
      <c r="H528" s="389"/>
      <c r="I528" s="389"/>
      <c r="J528" s="389"/>
      <c r="K528" s="389"/>
      <c r="L528" s="389"/>
      <c r="M528" s="389"/>
      <c r="N528" s="389"/>
      <c r="O528" s="389"/>
      <c r="P528" s="389"/>
      <c r="Q528" s="389"/>
      <c r="R528" s="389"/>
      <c r="S528" s="389"/>
      <c r="T528" s="389"/>
      <c r="U528" s="389"/>
      <c r="V528" s="389"/>
      <c r="W528" s="389"/>
      <c r="X528" s="389"/>
      <c r="Y528" s="390"/>
      <c r="Z528" s="84"/>
    </row>
    <row r="529" spans="1:26" ht="22.5" customHeight="1" x14ac:dyDescent="0.4">
      <c r="A529" s="84"/>
      <c r="B529" s="339"/>
      <c r="C529" s="426" t="s">
        <v>240</v>
      </c>
      <c r="D529" s="426"/>
      <c r="E529" s="426"/>
      <c r="F529" s="426"/>
      <c r="G529" s="389"/>
      <c r="H529" s="389"/>
      <c r="I529" s="389"/>
      <c r="J529" s="389"/>
      <c r="K529" s="389"/>
      <c r="L529" s="389"/>
      <c r="M529" s="389"/>
      <c r="N529" s="389"/>
      <c r="O529" s="389"/>
      <c r="P529" s="389"/>
      <c r="Q529" s="389"/>
      <c r="R529" s="389"/>
      <c r="S529" s="389"/>
      <c r="T529" s="389"/>
      <c r="U529" s="389"/>
      <c r="V529" s="389"/>
      <c r="W529" s="389"/>
      <c r="X529" s="389"/>
      <c r="Y529" s="390"/>
      <c r="Z529" s="84"/>
    </row>
    <row r="530" spans="1:26" ht="22.5" customHeight="1" x14ac:dyDescent="0.4">
      <c r="A530" s="84"/>
      <c r="B530" s="339"/>
      <c r="C530" s="426" t="s">
        <v>241</v>
      </c>
      <c r="D530" s="426"/>
      <c r="E530" s="426"/>
      <c r="F530" s="426"/>
      <c r="G530" s="389"/>
      <c r="H530" s="389"/>
      <c r="I530" s="389"/>
      <c r="J530" s="389"/>
      <c r="K530" s="389"/>
      <c r="L530" s="389"/>
      <c r="M530" s="389"/>
      <c r="N530" s="389"/>
      <c r="O530" s="389"/>
      <c r="P530" s="389"/>
      <c r="Q530" s="389"/>
      <c r="R530" s="389"/>
      <c r="S530" s="389"/>
      <c r="T530" s="389"/>
      <c r="U530" s="389"/>
      <c r="V530" s="389"/>
      <c r="W530" s="389"/>
      <c r="X530" s="389"/>
      <c r="Y530" s="390"/>
      <c r="Z530" s="84"/>
    </row>
    <row r="531" spans="1:26" ht="22.5" customHeight="1" x14ac:dyDescent="0.4">
      <c r="A531" s="84"/>
      <c r="B531" s="339"/>
      <c r="C531" s="394" t="s">
        <v>236</v>
      </c>
      <c r="D531" s="394"/>
      <c r="E531" s="394"/>
      <c r="F531" s="394"/>
      <c r="G531" s="429"/>
      <c r="H531" s="429"/>
      <c r="I531" s="429"/>
      <c r="J531" s="429"/>
      <c r="K531" s="429"/>
      <c r="L531" s="429"/>
      <c r="M531" s="429"/>
      <c r="N531" s="429"/>
      <c r="O531" s="429"/>
      <c r="P531" s="429"/>
      <c r="Q531" s="429"/>
      <c r="R531" s="429"/>
      <c r="S531" s="429"/>
      <c r="T531" s="429"/>
      <c r="U531" s="429"/>
      <c r="V531" s="429"/>
      <c r="W531" s="429"/>
      <c r="X531" s="429"/>
      <c r="Y531" s="430"/>
      <c r="Z531" s="84"/>
    </row>
    <row r="532" spans="1:26" ht="22.5" customHeight="1" x14ac:dyDescent="0.4">
      <c r="A532" s="84"/>
      <c r="B532" s="337">
        <f t="shared" ca="1" si="18"/>
        <v>82</v>
      </c>
      <c r="C532" s="338" t="s">
        <v>234</v>
      </c>
      <c r="D532" s="338"/>
      <c r="E532" s="338"/>
      <c r="F532" s="338"/>
      <c r="G532" s="427"/>
      <c r="H532" s="427"/>
      <c r="I532" s="427"/>
      <c r="J532" s="427"/>
      <c r="K532" s="427"/>
      <c r="L532" s="427"/>
      <c r="M532" s="427"/>
      <c r="N532" s="427"/>
      <c r="O532" s="427"/>
      <c r="P532" s="427"/>
      <c r="Q532" s="427"/>
      <c r="R532" s="427"/>
      <c r="S532" s="427"/>
      <c r="T532" s="427"/>
      <c r="U532" s="427"/>
      <c r="V532" s="427"/>
      <c r="W532" s="427"/>
      <c r="X532" s="427"/>
      <c r="Y532" s="428"/>
      <c r="Z532" s="84"/>
    </row>
    <row r="533" spans="1:26" ht="22.5" customHeight="1" x14ac:dyDescent="0.4">
      <c r="A533" s="84"/>
      <c r="B533" s="339"/>
      <c r="C533" s="392" t="s">
        <v>235</v>
      </c>
      <c r="D533" s="392"/>
      <c r="E533" s="392"/>
      <c r="F533" s="392"/>
      <c r="G533" s="387"/>
      <c r="H533" s="387"/>
      <c r="I533" s="387"/>
      <c r="J533" s="387"/>
      <c r="K533" s="387"/>
      <c r="L533" s="387"/>
      <c r="M533" s="387"/>
      <c r="N533" s="387"/>
      <c r="O533" s="387"/>
      <c r="P533" s="387"/>
      <c r="Q533" s="387"/>
      <c r="R533" s="387"/>
      <c r="S533" s="387"/>
      <c r="T533" s="387"/>
      <c r="U533" s="387"/>
      <c r="V533" s="387"/>
      <c r="W533" s="387"/>
      <c r="X533" s="387"/>
      <c r="Y533" s="388"/>
      <c r="Z533" s="84"/>
    </row>
    <row r="534" spans="1:26" ht="22.5" customHeight="1" x14ac:dyDescent="0.4">
      <c r="A534" s="84"/>
      <c r="B534" s="339"/>
      <c r="C534" s="426" t="s">
        <v>502</v>
      </c>
      <c r="D534" s="426"/>
      <c r="E534" s="426"/>
      <c r="F534" s="426"/>
      <c r="G534" s="389"/>
      <c r="H534" s="389"/>
      <c r="I534" s="389"/>
      <c r="J534" s="389"/>
      <c r="K534" s="389"/>
      <c r="L534" s="389"/>
      <c r="M534" s="389"/>
      <c r="N534" s="389"/>
      <c r="O534" s="389"/>
      <c r="P534" s="389"/>
      <c r="Q534" s="389"/>
      <c r="R534" s="389"/>
      <c r="S534" s="389"/>
      <c r="T534" s="389"/>
      <c r="U534" s="389"/>
      <c r="V534" s="389"/>
      <c r="W534" s="389"/>
      <c r="X534" s="389"/>
      <c r="Y534" s="390"/>
      <c r="Z534" s="84"/>
    </row>
    <row r="535" spans="1:26" ht="22.5" customHeight="1" x14ac:dyDescent="0.4">
      <c r="A535" s="84"/>
      <c r="B535" s="339"/>
      <c r="C535" s="426" t="s">
        <v>240</v>
      </c>
      <c r="D535" s="426"/>
      <c r="E535" s="426"/>
      <c r="F535" s="426"/>
      <c r="G535" s="389"/>
      <c r="H535" s="389"/>
      <c r="I535" s="389"/>
      <c r="J535" s="389"/>
      <c r="K535" s="389"/>
      <c r="L535" s="389"/>
      <c r="M535" s="389"/>
      <c r="N535" s="389"/>
      <c r="O535" s="389"/>
      <c r="P535" s="389"/>
      <c r="Q535" s="389"/>
      <c r="R535" s="389"/>
      <c r="S535" s="389"/>
      <c r="T535" s="389"/>
      <c r="U535" s="389"/>
      <c r="V535" s="389"/>
      <c r="W535" s="389"/>
      <c r="X535" s="389"/>
      <c r="Y535" s="390"/>
      <c r="Z535" s="84"/>
    </row>
    <row r="536" spans="1:26" ht="22.5" customHeight="1" x14ac:dyDescent="0.4">
      <c r="A536" s="84"/>
      <c r="B536" s="339"/>
      <c r="C536" s="426" t="s">
        <v>241</v>
      </c>
      <c r="D536" s="426"/>
      <c r="E536" s="426"/>
      <c r="F536" s="426"/>
      <c r="G536" s="389"/>
      <c r="H536" s="389"/>
      <c r="I536" s="389"/>
      <c r="J536" s="389"/>
      <c r="K536" s="389"/>
      <c r="L536" s="389"/>
      <c r="M536" s="389"/>
      <c r="N536" s="389"/>
      <c r="O536" s="389"/>
      <c r="P536" s="389"/>
      <c r="Q536" s="389"/>
      <c r="R536" s="389"/>
      <c r="S536" s="389"/>
      <c r="T536" s="389"/>
      <c r="U536" s="389"/>
      <c r="V536" s="389"/>
      <c r="W536" s="389"/>
      <c r="X536" s="389"/>
      <c r="Y536" s="390"/>
      <c r="Z536" s="84"/>
    </row>
    <row r="537" spans="1:26" ht="22.5" customHeight="1" x14ac:dyDescent="0.4">
      <c r="A537" s="84"/>
      <c r="B537" s="339"/>
      <c r="C537" s="394" t="s">
        <v>236</v>
      </c>
      <c r="D537" s="394"/>
      <c r="E537" s="394"/>
      <c r="F537" s="394"/>
      <c r="G537" s="429"/>
      <c r="H537" s="429"/>
      <c r="I537" s="429"/>
      <c r="J537" s="429"/>
      <c r="K537" s="429"/>
      <c r="L537" s="429"/>
      <c r="M537" s="429"/>
      <c r="N537" s="429"/>
      <c r="O537" s="429"/>
      <c r="P537" s="429"/>
      <c r="Q537" s="429"/>
      <c r="R537" s="429"/>
      <c r="S537" s="429"/>
      <c r="T537" s="429"/>
      <c r="U537" s="429"/>
      <c r="V537" s="429"/>
      <c r="W537" s="429"/>
      <c r="X537" s="429"/>
      <c r="Y537" s="430"/>
      <c r="Z537" s="84"/>
    </row>
    <row r="538" spans="1:26" ht="22.5" customHeight="1" x14ac:dyDescent="0.4">
      <c r="A538" s="84"/>
      <c r="B538" s="337">
        <f t="shared" ca="1" si="18"/>
        <v>83</v>
      </c>
      <c r="C538" s="338" t="s">
        <v>234</v>
      </c>
      <c r="D538" s="338"/>
      <c r="E538" s="338"/>
      <c r="F538" s="338"/>
      <c r="G538" s="427"/>
      <c r="H538" s="427"/>
      <c r="I538" s="427"/>
      <c r="J538" s="427"/>
      <c r="K538" s="427"/>
      <c r="L538" s="427"/>
      <c r="M538" s="427"/>
      <c r="N538" s="427"/>
      <c r="O538" s="427"/>
      <c r="P538" s="427"/>
      <c r="Q538" s="427"/>
      <c r="R538" s="427"/>
      <c r="S538" s="427"/>
      <c r="T538" s="427"/>
      <c r="U538" s="427"/>
      <c r="V538" s="427"/>
      <c r="W538" s="427"/>
      <c r="X538" s="427"/>
      <c r="Y538" s="428"/>
      <c r="Z538" s="84"/>
    </row>
    <row r="539" spans="1:26" ht="22.5" customHeight="1" x14ac:dyDescent="0.4">
      <c r="A539" s="84"/>
      <c r="B539" s="339"/>
      <c r="C539" s="392" t="s">
        <v>235</v>
      </c>
      <c r="D539" s="392"/>
      <c r="E539" s="392"/>
      <c r="F539" s="392"/>
      <c r="G539" s="387"/>
      <c r="H539" s="387"/>
      <c r="I539" s="387"/>
      <c r="J539" s="387"/>
      <c r="K539" s="387"/>
      <c r="L539" s="387"/>
      <c r="M539" s="387"/>
      <c r="N539" s="387"/>
      <c r="O539" s="387"/>
      <c r="P539" s="387"/>
      <c r="Q539" s="387"/>
      <c r="R539" s="387"/>
      <c r="S539" s="387"/>
      <c r="T539" s="387"/>
      <c r="U539" s="387"/>
      <c r="V539" s="387"/>
      <c r="W539" s="387"/>
      <c r="X539" s="387"/>
      <c r="Y539" s="388"/>
      <c r="Z539" s="84"/>
    </row>
    <row r="540" spans="1:26" ht="22.5" customHeight="1" x14ac:dyDescent="0.4">
      <c r="A540" s="84"/>
      <c r="B540" s="339"/>
      <c r="C540" s="426" t="s">
        <v>502</v>
      </c>
      <c r="D540" s="426"/>
      <c r="E540" s="426"/>
      <c r="F540" s="426"/>
      <c r="G540" s="389"/>
      <c r="H540" s="389"/>
      <c r="I540" s="389"/>
      <c r="J540" s="389"/>
      <c r="K540" s="389"/>
      <c r="L540" s="389"/>
      <c r="M540" s="389"/>
      <c r="N540" s="389"/>
      <c r="O540" s="389"/>
      <c r="P540" s="389"/>
      <c r="Q540" s="389"/>
      <c r="R540" s="389"/>
      <c r="S540" s="389"/>
      <c r="T540" s="389"/>
      <c r="U540" s="389"/>
      <c r="V540" s="389"/>
      <c r="W540" s="389"/>
      <c r="X540" s="389"/>
      <c r="Y540" s="390"/>
      <c r="Z540" s="84"/>
    </row>
    <row r="541" spans="1:26" ht="22.5" customHeight="1" x14ac:dyDescent="0.4">
      <c r="A541" s="84"/>
      <c r="B541" s="339"/>
      <c r="C541" s="426" t="s">
        <v>240</v>
      </c>
      <c r="D541" s="426"/>
      <c r="E541" s="426"/>
      <c r="F541" s="426"/>
      <c r="G541" s="389"/>
      <c r="H541" s="389"/>
      <c r="I541" s="389"/>
      <c r="J541" s="389"/>
      <c r="K541" s="389"/>
      <c r="L541" s="389"/>
      <c r="M541" s="389"/>
      <c r="N541" s="389"/>
      <c r="O541" s="389"/>
      <c r="P541" s="389"/>
      <c r="Q541" s="389"/>
      <c r="R541" s="389"/>
      <c r="S541" s="389"/>
      <c r="T541" s="389"/>
      <c r="U541" s="389"/>
      <c r="V541" s="389"/>
      <c r="W541" s="389"/>
      <c r="X541" s="389"/>
      <c r="Y541" s="390"/>
      <c r="Z541" s="84"/>
    </row>
    <row r="542" spans="1:26" ht="22.5" customHeight="1" x14ac:dyDescent="0.4">
      <c r="A542" s="84"/>
      <c r="B542" s="339"/>
      <c r="C542" s="426" t="s">
        <v>241</v>
      </c>
      <c r="D542" s="426"/>
      <c r="E542" s="426"/>
      <c r="F542" s="426"/>
      <c r="G542" s="389"/>
      <c r="H542" s="389"/>
      <c r="I542" s="389"/>
      <c r="J542" s="389"/>
      <c r="K542" s="389"/>
      <c r="L542" s="389"/>
      <c r="M542" s="389"/>
      <c r="N542" s="389"/>
      <c r="O542" s="389"/>
      <c r="P542" s="389"/>
      <c r="Q542" s="389"/>
      <c r="R542" s="389"/>
      <c r="S542" s="389"/>
      <c r="T542" s="389"/>
      <c r="U542" s="389"/>
      <c r="V542" s="389"/>
      <c r="W542" s="389"/>
      <c r="X542" s="389"/>
      <c r="Y542" s="390"/>
      <c r="Z542" s="84"/>
    </row>
    <row r="543" spans="1:26" ht="22.5" customHeight="1" thickBot="1" x14ac:dyDescent="0.45">
      <c r="A543" s="84"/>
      <c r="B543" s="340"/>
      <c r="C543" s="433" t="s">
        <v>236</v>
      </c>
      <c r="D543" s="433"/>
      <c r="E543" s="433"/>
      <c r="F543" s="433"/>
      <c r="G543" s="434"/>
      <c r="H543" s="434"/>
      <c r="I543" s="434"/>
      <c r="J543" s="434"/>
      <c r="K543" s="434"/>
      <c r="L543" s="434"/>
      <c r="M543" s="434"/>
      <c r="N543" s="434"/>
      <c r="O543" s="434"/>
      <c r="P543" s="434"/>
      <c r="Q543" s="434"/>
      <c r="R543" s="434"/>
      <c r="S543" s="434"/>
      <c r="T543" s="434"/>
      <c r="U543" s="434"/>
      <c r="V543" s="434"/>
      <c r="W543" s="434"/>
      <c r="X543" s="434"/>
      <c r="Y543" s="435"/>
      <c r="Z543" s="84"/>
    </row>
    <row r="544" spans="1:26" ht="22.5" customHeight="1" x14ac:dyDescent="0.4">
      <c r="A544" s="152"/>
      <c r="B544" s="133"/>
      <c r="C544" s="133"/>
      <c r="D544" s="133"/>
      <c r="E544" s="133"/>
      <c r="F544" s="133"/>
      <c r="G544" s="134"/>
      <c r="H544" s="134"/>
      <c r="I544" s="134"/>
      <c r="J544" s="134"/>
      <c r="K544" s="134"/>
      <c r="L544" s="134"/>
      <c r="M544" s="134"/>
      <c r="N544" s="134"/>
      <c r="O544" s="134"/>
      <c r="P544" s="134"/>
      <c r="Q544" s="134"/>
      <c r="R544" s="134"/>
      <c r="S544" s="134"/>
      <c r="T544" s="134"/>
      <c r="U544" s="134"/>
      <c r="V544" s="134"/>
      <c r="W544" s="134"/>
      <c r="X544" s="134"/>
      <c r="Y544" s="134"/>
      <c r="Z544" s="152"/>
    </row>
    <row r="545" spans="1:26" ht="22.5" customHeight="1" x14ac:dyDescent="0.4">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2.5" customHeight="1" x14ac:dyDescent="0.4">
      <c r="A546" s="152"/>
      <c r="B546" s="133"/>
      <c r="C546" s="133"/>
      <c r="D546" s="133"/>
      <c r="E546" s="133"/>
      <c r="F546" s="133"/>
      <c r="G546" s="134"/>
      <c r="H546" s="134"/>
      <c r="I546" s="134"/>
      <c r="J546" s="134"/>
      <c r="K546" s="134"/>
      <c r="L546" s="134"/>
      <c r="M546" s="134"/>
      <c r="N546" s="134"/>
      <c r="O546" s="134"/>
      <c r="P546" s="134"/>
      <c r="Q546" s="134"/>
      <c r="R546" s="134"/>
      <c r="S546" s="134"/>
      <c r="T546" s="134"/>
      <c r="U546" s="134"/>
      <c r="V546" s="134"/>
      <c r="W546" s="134"/>
      <c r="X546" s="134"/>
      <c r="Y546" s="134"/>
      <c r="Z546" s="152"/>
    </row>
    <row r="547" spans="1:26" ht="22.5" customHeight="1" thickBot="1" x14ac:dyDescent="0.45">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2.5" customHeight="1" x14ac:dyDescent="0.4">
      <c r="A548" s="84"/>
      <c r="B548" s="471">
        <f ca="1">OFFSET(B548,-10,0)+1</f>
        <v>84</v>
      </c>
      <c r="C548" s="384" t="s">
        <v>234</v>
      </c>
      <c r="D548" s="384"/>
      <c r="E548" s="384"/>
      <c r="F548" s="384"/>
      <c r="G548" s="385"/>
      <c r="H548" s="385"/>
      <c r="I548" s="385"/>
      <c r="J548" s="385"/>
      <c r="K548" s="385"/>
      <c r="L548" s="385"/>
      <c r="M548" s="385"/>
      <c r="N548" s="385"/>
      <c r="O548" s="385"/>
      <c r="P548" s="385"/>
      <c r="Q548" s="385"/>
      <c r="R548" s="385"/>
      <c r="S548" s="385"/>
      <c r="T548" s="385"/>
      <c r="U548" s="385"/>
      <c r="V548" s="385"/>
      <c r="W548" s="385"/>
      <c r="X548" s="385"/>
      <c r="Y548" s="386"/>
      <c r="Z548" s="84"/>
    </row>
    <row r="549" spans="1:26" ht="22.5" customHeight="1" x14ac:dyDescent="0.4">
      <c r="A549" s="84"/>
      <c r="B549" s="472"/>
      <c r="C549" s="392" t="s">
        <v>235</v>
      </c>
      <c r="D549" s="392"/>
      <c r="E549" s="392"/>
      <c r="F549" s="392"/>
      <c r="G549" s="387"/>
      <c r="H549" s="387"/>
      <c r="I549" s="387"/>
      <c r="J549" s="387"/>
      <c r="K549" s="387"/>
      <c r="L549" s="387"/>
      <c r="M549" s="387"/>
      <c r="N549" s="387"/>
      <c r="O549" s="387"/>
      <c r="P549" s="387"/>
      <c r="Q549" s="387"/>
      <c r="R549" s="387"/>
      <c r="S549" s="387"/>
      <c r="T549" s="387"/>
      <c r="U549" s="387"/>
      <c r="V549" s="387"/>
      <c r="W549" s="387"/>
      <c r="X549" s="387"/>
      <c r="Y549" s="388"/>
      <c r="Z549" s="84"/>
    </row>
    <row r="550" spans="1:26" ht="22.5" customHeight="1" x14ac:dyDescent="0.4">
      <c r="A550" s="84"/>
      <c r="B550" s="472"/>
      <c r="C550" s="426" t="s">
        <v>502</v>
      </c>
      <c r="D550" s="426"/>
      <c r="E550" s="426"/>
      <c r="F550" s="426"/>
      <c r="G550" s="389"/>
      <c r="H550" s="389"/>
      <c r="I550" s="389"/>
      <c r="J550" s="389"/>
      <c r="K550" s="389"/>
      <c r="L550" s="389"/>
      <c r="M550" s="389"/>
      <c r="N550" s="389"/>
      <c r="O550" s="389"/>
      <c r="P550" s="389"/>
      <c r="Q550" s="389"/>
      <c r="R550" s="389"/>
      <c r="S550" s="389"/>
      <c r="T550" s="389"/>
      <c r="U550" s="389"/>
      <c r="V550" s="389"/>
      <c r="W550" s="389"/>
      <c r="X550" s="389"/>
      <c r="Y550" s="390"/>
      <c r="Z550" s="84"/>
    </row>
    <row r="551" spans="1:26" ht="22.5" customHeight="1" x14ac:dyDescent="0.4">
      <c r="A551" s="84"/>
      <c r="B551" s="472"/>
      <c r="C551" s="426" t="s">
        <v>240</v>
      </c>
      <c r="D551" s="426"/>
      <c r="E551" s="426"/>
      <c r="F551" s="426"/>
      <c r="G551" s="389"/>
      <c r="H551" s="389"/>
      <c r="I551" s="389"/>
      <c r="J551" s="389"/>
      <c r="K551" s="389"/>
      <c r="L551" s="389"/>
      <c r="M551" s="389"/>
      <c r="N551" s="389"/>
      <c r="O551" s="389"/>
      <c r="P551" s="389"/>
      <c r="Q551" s="389"/>
      <c r="R551" s="389"/>
      <c r="S551" s="389"/>
      <c r="T551" s="389"/>
      <c r="U551" s="389"/>
      <c r="V551" s="389"/>
      <c r="W551" s="389"/>
      <c r="X551" s="389"/>
      <c r="Y551" s="390"/>
      <c r="Z551" s="84"/>
    </row>
    <row r="552" spans="1:26" ht="22.5" customHeight="1" x14ac:dyDescent="0.4">
      <c r="A552" s="84"/>
      <c r="B552" s="472"/>
      <c r="C552" s="426" t="s">
        <v>241</v>
      </c>
      <c r="D552" s="426"/>
      <c r="E552" s="426"/>
      <c r="F552" s="426"/>
      <c r="G552" s="389"/>
      <c r="H552" s="389"/>
      <c r="I552" s="389"/>
      <c r="J552" s="389"/>
      <c r="K552" s="389"/>
      <c r="L552" s="389"/>
      <c r="M552" s="389"/>
      <c r="N552" s="389"/>
      <c r="O552" s="389"/>
      <c r="P552" s="389"/>
      <c r="Q552" s="389"/>
      <c r="R552" s="389"/>
      <c r="S552" s="389"/>
      <c r="T552" s="389"/>
      <c r="U552" s="389"/>
      <c r="V552" s="389"/>
      <c r="W552" s="389"/>
      <c r="X552" s="389"/>
      <c r="Y552" s="390"/>
      <c r="Z552" s="84"/>
    </row>
    <row r="553" spans="1:26" ht="22.5" customHeight="1" x14ac:dyDescent="0.4">
      <c r="A553" s="84"/>
      <c r="B553" s="472"/>
      <c r="C553" s="394" t="s">
        <v>236</v>
      </c>
      <c r="D553" s="394"/>
      <c r="E553" s="394"/>
      <c r="F553" s="394"/>
      <c r="G553" s="429"/>
      <c r="H553" s="429"/>
      <c r="I553" s="429"/>
      <c r="J553" s="429"/>
      <c r="K553" s="429"/>
      <c r="L553" s="429"/>
      <c r="M553" s="429"/>
      <c r="N553" s="429"/>
      <c r="O553" s="429"/>
      <c r="P553" s="429"/>
      <c r="Q553" s="429"/>
      <c r="R553" s="429"/>
      <c r="S553" s="429"/>
      <c r="T553" s="429"/>
      <c r="U553" s="429"/>
      <c r="V553" s="429"/>
      <c r="W553" s="429"/>
      <c r="X553" s="429"/>
      <c r="Y553" s="430"/>
      <c r="Z553" s="84"/>
    </row>
    <row r="554" spans="1:26" ht="22.5" customHeight="1" x14ac:dyDescent="0.4">
      <c r="A554" s="84"/>
      <c r="B554" s="337">
        <f t="shared" ref="B554:B572" ca="1" si="19">OFFSET(B554,-6,0)+1</f>
        <v>85</v>
      </c>
      <c r="C554" s="338" t="s">
        <v>234</v>
      </c>
      <c r="D554" s="338"/>
      <c r="E554" s="338"/>
      <c r="F554" s="338"/>
      <c r="G554" s="427"/>
      <c r="H554" s="427"/>
      <c r="I554" s="427"/>
      <c r="J554" s="427"/>
      <c r="K554" s="427"/>
      <c r="L554" s="427"/>
      <c r="M554" s="427"/>
      <c r="N554" s="427"/>
      <c r="O554" s="427"/>
      <c r="P554" s="427"/>
      <c r="Q554" s="427"/>
      <c r="R554" s="427"/>
      <c r="S554" s="427"/>
      <c r="T554" s="427"/>
      <c r="U554" s="427"/>
      <c r="V554" s="427"/>
      <c r="W554" s="427"/>
      <c r="X554" s="427"/>
      <c r="Y554" s="428"/>
      <c r="Z554" s="84"/>
    </row>
    <row r="555" spans="1:26" ht="22.5" customHeight="1" x14ac:dyDescent="0.4">
      <c r="A555" s="84"/>
      <c r="B555" s="339"/>
      <c r="C555" s="392" t="s">
        <v>235</v>
      </c>
      <c r="D555" s="392"/>
      <c r="E555" s="392"/>
      <c r="F555" s="392"/>
      <c r="G555" s="387"/>
      <c r="H555" s="387"/>
      <c r="I555" s="387"/>
      <c r="J555" s="387"/>
      <c r="K555" s="387"/>
      <c r="L555" s="387"/>
      <c r="M555" s="387"/>
      <c r="N555" s="387"/>
      <c r="O555" s="387"/>
      <c r="P555" s="387"/>
      <c r="Q555" s="387"/>
      <c r="R555" s="387"/>
      <c r="S555" s="387"/>
      <c r="T555" s="387"/>
      <c r="U555" s="387"/>
      <c r="V555" s="387"/>
      <c r="W555" s="387"/>
      <c r="X555" s="387"/>
      <c r="Y555" s="388"/>
      <c r="Z555" s="84"/>
    </row>
    <row r="556" spans="1:26" ht="22.5" customHeight="1" x14ac:dyDescent="0.4">
      <c r="A556" s="84"/>
      <c r="B556" s="339"/>
      <c r="C556" s="426" t="s">
        <v>502</v>
      </c>
      <c r="D556" s="426"/>
      <c r="E556" s="426"/>
      <c r="F556" s="426"/>
      <c r="G556" s="389"/>
      <c r="H556" s="389"/>
      <c r="I556" s="389"/>
      <c r="J556" s="389"/>
      <c r="K556" s="389"/>
      <c r="L556" s="389"/>
      <c r="M556" s="389"/>
      <c r="N556" s="389"/>
      <c r="O556" s="389"/>
      <c r="P556" s="389"/>
      <c r="Q556" s="389"/>
      <c r="R556" s="389"/>
      <c r="S556" s="389"/>
      <c r="T556" s="389"/>
      <c r="U556" s="389"/>
      <c r="V556" s="389"/>
      <c r="W556" s="389"/>
      <c r="X556" s="389"/>
      <c r="Y556" s="390"/>
      <c r="Z556" s="84"/>
    </row>
    <row r="557" spans="1:26" ht="22.5" customHeight="1" x14ac:dyDescent="0.4">
      <c r="A557" s="84"/>
      <c r="B557" s="339"/>
      <c r="C557" s="426" t="s">
        <v>240</v>
      </c>
      <c r="D557" s="426"/>
      <c r="E557" s="426"/>
      <c r="F557" s="426"/>
      <c r="G557" s="389"/>
      <c r="H557" s="389"/>
      <c r="I557" s="389"/>
      <c r="J557" s="389"/>
      <c r="K557" s="389"/>
      <c r="L557" s="389"/>
      <c r="M557" s="389"/>
      <c r="N557" s="389"/>
      <c r="O557" s="389"/>
      <c r="P557" s="389"/>
      <c r="Q557" s="389"/>
      <c r="R557" s="389"/>
      <c r="S557" s="389"/>
      <c r="T557" s="389"/>
      <c r="U557" s="389"/>
      <c r="V557" s="389"/>
      <c r="W557" s="389"/>
      <c r="X557" s="389"/>
      <c r="Y557" s="390"/>
      <c r="Z557" s="84"/>
    </row>
    <row r="558" spans="1:26" ht="22.5" customHeight="1" x14ac:dyDescent="0.4">
      <c r="A558" s="84"/>
      <c r="B558" s="339"/>
      <c r="C558" s="426" t="s">
        <v>241</v>
      </c>
      <c r="D558" s="426"/>
      <c r="E558" s="426"/>
      <c r="F558" s="426"/>
      <c r="G558" s="389"/>
      <c r="H558" s="389"/>
      <c r="I558" s="389"/>
      <c r="J558" s="389"/>
      <c r="K558" s="389"/>
      <c r="L558" s="389"/>
      <c r="M558" s="389"/>
      <c r="N558" s="389"/>
      <c r="O558" s="389"/>
      <c r="P558" s="389"/>
      <c r="Q558" s="389"/>
      <c r="R558" s="389"/>
      <c r="S558" s="389"/>
      <c r="T558" s="389"/>
      <c r="U558" s="389"/>
      <c r="V558" s="389"/>
      <c r="W558" s="389"/>
      <c r="X558" s="389"/>
      <c r="Y558" s="390"/>
      <c r="Z558" s="84"/>
    </row>
    <row r="559" spans="1:26" ht="22.5" customHeight="1" x14ac:dyDescent="0.4">
      <c r="A559" s="84"/>
      <c r="B559" s="339"/>
      <c r="C559" s="394" t="s">
        <v>236</v>
      </c>
      <c r="D559" s="394"/>
      <c r="E559" s="394"/>
      <c r="F559" s="394"/>
      <c r="G559" s="429"/>
      <c r="H559" s="429"/>
      <c r="I559" s="429"/>
      <c r="J559" s="429"/>
      <c r="K559" s="429"/>
      <c r="L559" s="429"/>
      <c r="M559" s="429"/>
      <c r="N559" s="429"/>
      <c r="O559" s="429"/>
      <c r="P559" s="429"/>
      <c r="Q559" s="429"/>
      <c r="R559" s="429"/>
      <c r="S559" s="429"/>
      <c r="T559" s="429"/>
      <c r="U559" s="429"/>
      <c r="V559" s="429"/>
      <c r="W559" s="429"/>
      <c r="X559" s="429"/>
      <c r="Y559" s="430"/>
      <c r="Z559" s="84"/>
    </row>
    <row r="560" spans="1:26" ht="22.5" customHeight="1" x14ac:dyDescent="0.4">
      <c r="A560" s="84"/>
      <c r="B560" s="337">
        <f t="shared" ca="1" si="19"/>
        <v>86</v>
      </c>
      <c r="C560" s="338" t="s">
        <v>234</v>
      </c>
      <c r="D560" s="338"/>
      <c r="E560" s="338"/>
      <c r="F560" s="338"/>
      <c r="G560" s="427"/>
      <c r="H560" s="427"/>
      <c r="I560" s="427"/>
      <c r="J560" s="427"/>
      <c r="K560" s="427"/>
      <c r="L560" s="427"/>
      <c r="M560" s="427"/>
      <c r="N560" s="427"/>
      <c r="O560" s="427"/>
      <c r="P560" s="427"/>
      <c r="Q560" s="427"/>
      <c r="R560" s="427"/>
      <c r="S560" s="427"/>
      <c r="T560" s="427"/>
      <c r="U560" s="427"/>
      <c r="V560" s="427"/>
      <c r="W560" s="427"/>
      <c r="X560" s="427"/>
      <c r="Y560" s="428"/>
      <c r="Z560" s="84"/>
    </row>
    <row r="561" spans="1:26" ht="22.5" customHeight="1" x14ac:dyDescent="0.4">
      <c r="A561" s="84"/>
      <c r="B561" s="339"/>
      <c r="C561" s="392" t="s">
        <v>235</v>
      </c>
      <c r="D561" s="392"/>
      <c r="E561" s="392"/>
      <c r="F561" s="392"/>
      <c r="G561" s="387"/>
      <c r="H561" s="387"/>
      <c r="I561" s="387"/>
      <c r="J561" s="387"/>
      <c r="K561" s="387"/>
      <c r="L561" s="387"/>
      <c r="M561" s="387"/>
      <c r="N561" s="387"/>
      <c r="O561" s="387"/>
      <c r="P561" s="387"/>
      <c r="Q561" s="387"/>
      <c r="R561" s="387"/>
      <c r="S561" s="387"/>
      <c r="T561" s="387"/>
      <c r="U561" s="387"/>
      <c r="V561" s="387"/>
      <c r="W561" s="387"/>
      <c r="X561" s="387"/>
      <c r="Y561" s="388"/>
      <c r="Z561" s="84"/>
    </row>
    <row r="562" spans="1:26" ht="22.5" customHeight="1" x14ac:dyDescent="0.4">
      <c r="A562" s="84"/>
      <c r="B562" s="339"/>
      <c r="C562" s="426" t="s">
        <v>502</v>
      </c>
      <c r="D562" s="426"/>
      <c r="E562" s="426"/>
      <c r="F562" s="426"/>
      <c r="G562" s="389"/>
      <c r="H562" s="389"/>
      <c r="I562" s="389"/>
      <c r="J562" s="389"/>
      <c r="K562" s="389"/>
      <c r="L562" s="389"/>
      <c r="M562" s="389"/>
      <c r="N562" s="389"/>
      <c r="O562" s="389"/>
      <c r="P562" s="389"/>
      <c r="Q562" s="389"/>
      <c r="R562" s="389"/>
      <c r="S562" s="389"/>
      <c r="T562" s="389"/>
      <c r="U562" s="389"/>
      <c r="V562" s="389"/>
      <c r="W562" s="389"/>
      <c r="X562" s="389"/>
      <c r="Y562" s="390"/>
      <c r="Z562" s="84"/>
    </row>
    <row r="563" spans="1:26" ht="22.5" customHeight="1" x14ac:dyDescent="0.4">
      <c r="A563" s="84"/>
      <c r="B563" s="339"/>
      <c r="C563" s="426" t="s">
        <v>240</v>
      </c>
      <c r="D563" s="426"/>
      <c r="E563" s="426"/>
      <c r="F563" s="426"/>
      <c r="G563" s="389"/>
      <c r="H563" s="389"/>
      <c r="I563" s="389"/>
      <c r="J563" s="389"/>
      <c r="K563" s="389"/>
      <c r="L563" s="389"/>
      <c r="M563" s="389"/>
      <c r="N563" s="389"/>
      <c r="O563" s="389"/>
      <c r="P563" s="389"/>
      <c r="Q563" s="389"/>
      <c r="R563" s="389"/>
      <c r="S563" s="389"/>
      <c r="T563" s="389"/>
      <c r="U563" s="389"/>
      <c r="V563" s="389"/>
      <c r="W563" s="389"/>
      <c r="X563" s="389"/>
      <c r="Y563" s="390"/>
      <c r="Z563" s="84"/>
    </row>
    <row r="564" spans="1:26" ht="22.5" customHeight="1" x14ac:dyDescent="0.4">
      <c r="A564" s="84"/>
      <c r="B564" s="339"/>
      <c r="C564" s="426" t="s">
        <v>241</v>
      </c>
      <c r="D564" s="426"/>
      <c r="E564" s="426"/>
      <c r="F564" s="426"/>
      <c r="G564" s="389"/>
      <c r="H564" s="389"/>
      <c r="I564" s="389"/>
      <c r="J564" s="389"/>
      <c r="K564" s="389"/>
      <c r="L564" s="389"/>
      <c r="M564" s="389"/>
      <c r="N564" s="389"/>
      <c r="O564" s="389"/>
      <c r="P564" s="389"/>
      <c r="Q564" s="389"/>
      <c r="R564" s="389"/>
      <c r="S564" s="389"/>
      <c r="T564" s="389"/>
      <c r="U564" s="389"/>
      <c r="V564" s="389"/>
      <c r="W564" s="389"/>
      <c r="X564" s="389"/>
      <c r="Y564" s="390"/>
      <c r="Z564" s="84"/>
    </row>
    <row r="565" spans="1:26" ht="22.5" customHeight="1" x14ac:dyDescent="0.4">
      <c r="A565" s="84"/>
      <c r="B565" s="339"/>
      <c r="C565" s="394" t="s">
        <v>236</v>
      </c>
      <c r="D565" s="394"/>
      <c r="E565" s="394"/>
      <c r="F565" s="394"/>
      <c r="G565" s="429"/>
      <c r="H565" s="429"/>
      <c r="I565" s="429"/>
      <c r="J565" s="429"/>
      <c r="K565" s="429"/>
      <c r="L565" s="429"/>
      <c r="M565" s="429"/>
      <c r="N565" s="429"/>
      <c r="O565" s="429"/>
      <c r="P565" s="429"/>
      <c r="Q565" s="429"/>
      <c r="R565" s="429"/>
      <c r="S565" s="429"/>
      <c r="T565" s="429"/>
      <c r="U565" s="429"/>
      <c r="V565" s="429"/>
      <c r="W565" s="429"/>
      <c r="X565" s="429"/>
      <c r="Y565" s="430"/>
      <c r="Z565" s="84"/>
    </row>
    <row r="566" spans="1:26" ht="22.5" customHeight="1" x14ac:dyDescent="0.4">
      <c r="A566" s="84"/>
      <c r="B566" s="337">
        <f t="shared" ca="1" si="19"/>
        <v>87</v>
      </c>
      <c r="C566" s="338" t="s">
        <v>234</v>
      </c>
      <c r="D566" s="338"/>
      <c r="E566" s="338"/>
      <c r="F566" s="338"/>
      <c r="G566" s="427"/>
      <c r="H566" s="427"/>
      <c r="I566" s="427"/>
      <c r="J566" s="427"/>
      <c r="K566" s="427"/>
      <c r="L566" s="427"/>
      <c r="M566" s="427"/>
      <c r="N566" s="427"/>
      <c r="O566" s="427"/>
      <c r="P566" s="427"/>
      <c r="Q566" s="427"/>
      <c r="R566" s="427"/>
      <c r="S566" s="427"/>
      <c r="T566" s="427"/>
      <c r="U566" s="427"/>
      <c r="V566" s="427"/>
      <c r="W566" s="427"/>
      <c r="X566" s="427"/>
      <c r="Y566" s="428"/>
      <c r="Z566" s="84"/>
    </row>
    <row r="567" spans="1:26" ht="22.5" customHeight="1" x14ac:dyDescent="0.4">
      <c r="A567" s="84"/>
      <c r="B567" s="339"/>
      <c r="C567" s="392" t="s">
        <v>235</v>
      </c>
      <c r="D567" s="392"/>
      <c r="E567" s="392"/>
      <c r="F567" s="392"/>
      <c r="G567" s="387"/>
      <c r="H567" s="387"/>
      <c r="I567" s="387"/>
      <c r="J567" s="387"/>
      <c r="K567" s="387"/>
      <c r="L567" s="387"/>
      <c r="M567" s="387"/>
      <c r="N567" s="387"/>
      <c r="O567" s="387"/>
      <c r="P567" s="387"/>
      <c r="Q567" s="387"/>
      <c r="R567" s="387"/>
      <c r="S567" s="387"/>
      <c r="T567" s="387"/>
      <c r="U567" s="387"/>
      <c r="V567" s="387"/>
      <c r="W567" s="387"/>
      <c r="X567" s="387"/>
      <c r="Y567" s="388"/>
      <c r="Z567" s="84"/>
    </row>
    <row r="568" spans="1:26" ht="22.5" customHeight="1" x14ac:dyDescent="0.4">
      <c r="A568" s="84"/>
      <c r="B568" s="339"/>
      <c r="C568" s="426" t="s">
        <v>502</v>
      </c>
      <c r="D568" s="426"/>
      <c r="E568" s="426"/>
      <c r="F568" s="426"/>
      <c r="G568" s="389"/>
      <c r="H568" s="389"/>
      <c r="I568" s="389"/>
      <c r="J568" s="389"/>
      <c r="K568" s="389"/>
      <c r="L568" s="389"/>
      <c r="M568" s="389"/>
      <c r="N568" s="389"/>
      <c r="O568" s="389"/>
      <c r="P568" s="389"/>
      <c r="Q568" s="389"/>
      <c r="R568" s="389"/>
      <c r="S568" s="389"/>
      <c r="T568" s="389"/>
      <c r="U568" s="389"/>
      <c r="V568" s="389"/>
      <c r="W568" s="389"/>
      <c r="X568" s="389"/>
      <c r="Y568" s="390"/>
      <c r="Z568" s="84"/>
    </row>
    <row r="569" spans="1:26" ht="22.5" customHeight="1" x14ac:dyDescent="0.4">
      <c r="A569" s="84"/>
      <c r="B569" s="339"/>
      <c r="C569" s="426" t="s">
        <v>240</v>
      </c>
      <c r="D569" s="426"/>
      <c r="E569" s="426"/>
      <c r="F569" s="426"/>
      <c r="G569" s="389"/>
      <c r="H569" s="389"/>
      <c r="I569" s="389"/>
      <c r="J569" s="389"/>
      <c r="K569" s="389"/>
      <c r="L569" s="389"/>
      <c r="M569" s="389"/>
      <c r="N569" s="389"/>
      <c r="O569" s="389"/>
      <c r="P569" s="389"/>
      <c r="Q569" s="389"/>
      <c r="R569" s="389"/>
      <c r="S569" s="389"/>
      <c r="T569" s="389"/>
      <c r="U569" s="389"/>
      <c r="V569" s="389"/>
      <c r="W569" s="389"/>
      <c r="X569" s="389"/>
      <c r="Y569" s="390"/>
      <c r="Z569" s="84"/>
    </row>
    <row r="570" spans="1:26" ht="22.5" customHeight="1" x14ac:dyDescent="0.4">
      <c r="A570" s="84"/>
      <c r="B570" s="339"/>
      <c r="C570" s="426" t="s">
        <v>241</v>
      </c>
      <c r="D570" s="426"/>
      <c r="E570" s="426"/>
      <c r="F570" s="426"/>
      <c r="G570" s="389"/>
      <c r="H570" s="389"/>
      <c r="I570" s="389"/>
      <c r="J570" s="389"/>
      <c r="K570" s="389"/>
      <c r="L570" s="389"/>
      <c r="M570" s="389"/>
      <c r="N570" s="389"/>
      <c r="O570" s="389"/>
      <c r="P570" s="389"/>
      <c r="Q570" s="389"/>
      <c r="R570" s="389"/>
      <c r="S570" s="389"/>
      <c r="T570" s="389"/>
      <c r="U570" s="389"/>
      <c r="V570" s="389"/>
      <c r="W570" s="389"/>
      <c r="X570" s="389"/>
      <c r="Y570" s="390"/>
      <c r="Z570" s="84"/>
    </row>
    <row r="571" spans="1:26" ht="22.5" customHeight="1" x14ac:dyDescent="0.4">
      <c r="A571" s="84"/>
      <c r="B571" s="339"/>
      <c r="C571" s="394" t="s">
        <v>236</v>
      </c>
      <c r="D571" s="394"/>
      <c r="E571" s="394"/>
      <c r="F571" s="394"/>
      <c r="G571" s="429"/>
      <c r="H571" s="429"/>
      <c r="I571" s="429"/>
      <c r="J571" s="429"/>
      <c r="K571" s="429"/>
      <c r="L571" s="429"/>
      <c r="M571" s="429"/>
      <c r="N571" s="429"/>
      <c r="O571" s="429"/>
      <c r="P571" s="429"/>
      <c r="Q571" s="429"/>
      <c r="R571" s="429"/>
      <c r="S571" s="429"/>
      <c r="T571" s="429"/>
      <c r="U571" s="429"/>
      <c r="V571" s="429"/>
      <c r="W571" s="429"/>
      <c r="X571" s="429"/>
      <c r="Y571" s="430"/>
      <c r="Z571" s="84"/>
    </row>
    <row r="572" spans="1:26" ht="22.5" customHeight="1" x14ac:dyDescent="0.4">
      <c r="A572" s="84"/>
      <c r="B572" s="337">
        <f t="shared" ca="1" si="19"/>
        <v>88</v>
      </c>
      <c r="C572" s="338" t="s">
        <v>234</v>
      </c>
      <c r="D572" s="338"/>
      <c r="E572" s="338"/>
      <c r="F572" s="338"/>
      <c r="G572" s="427"/>
      <c r="H572" s="427"/>
      <c r="I572" s="427"/>
      <c r="J572" s="427"/>
      <c r="K572" s="427"/>
      <c r="L572" s="427"/>
      <c r="M572" s="427"/>
      <c r="N572" s="427"/>
      <c r="O572" s="427"/>
      <c r="P572" s="427"/>
      <c r="Q572" s="427"/>
      <c r="R572" s="427"/>
      <c r="S572" s="427"/>
      <c r="T572" s="427"/>
      <c r="U572" s="427"/>
      <c r="V572" s="427"/>
      <c r="W572" s="427"/>
      <c r="X572" s="427"/>
      <c r="Y572" s="428"/>
      <c r="Z572" s="84"/>
    </row>
    <row r="573" spans="1:26" ht="22.5" customHeight="1" x14ac:dyDescent="0.4">
      <c r="A573" s="84"/>
      <c r="B573" s="339"/>
      <c r="C573" s="392" t="s">
        <v>235</v>
      </c>
      <c r="D573" s="392"/>
      <c r="E573" s="392"/>
      <c r="F573" s="392"/>
      <c r="G573" s="387"/>
      <c r="H573" s="387"/>
      <c r="I573" s="387"/>
      <c r="J573" s="387"/>
      <c r="K573" s="387"/>
      <c r="L573" s="387"/>
      <c r="M573" s="387"/>
      <c r="N573" s="387"/>
      <c r="O573" s="387"/>
      <c r="P573" s="387"/>
      <c r="Q573" s="387"/>
      <c r="R573" s="387"/>
      <c r="S573" s="387"/>
      <c r="T573" s="387"/>
      <c r="U573" s="387"/>
      <c r="V573" s="387"/>
      <c r="W573" s="387"/>
      <c r="X573" s="387"/>
      <c r="Y573" s="388"/>
      <c r="Z573" s="84"/>
    </row>
    <row r="574" spans="1:26" ht="22.5" customHeight="1" x14ac:dyDescent="0.4">
      <c r="A574" s="84"/>
      <c r="B574" s="339"/>
      <c r="C574" s="426" t="s">
        <v>502</v>
      </c>
      <c r="D574" s="426"/>
      <c r="E574" s="426"/>
      <c r="F574" s="426"/>
      <c r="G574" s="389"/>
      <c r="H574" s="389"/>
      <c r="I574" s="389"/>
      <c r="J574" s="389"/>
      <c r="K574" s="389"/>
      <c r="L574" s="389"/>
      <c r="M574" s="389"/>
      <c r="N574" s="389"/>
      <c r="O574" s="389"/>
      <c r="P574" s="389"/>
      <c r="Q574" s="389"/>
      <c r="R574" s="389"/>
      <c r="S574" s="389"/>
      <c r="T574" s="389"/>
      <c r="U574" s="389"/>
      <c r="V574" s="389"/>
      <c r="W574" s="389"/>
      <c r="X574" s="389"/>
      <c r="Y574" s="390"/>
      <c r="Z574" s="84"/>
    </row>
    <row r="575" spans="1:26" ht="22.5" customHeight="1" x14ac:dyDescent="0.4">
      <c r="A575" s="84"/>
      <c r="B575" s="339"/>
      <c r="C575" s="426" t="s">
        <v>240</v>
      </c>
      <c r="D575" s="426"/>
      <c r="E575" s="426"/>
      <c r="F575" s="426"/>
      <c r="G575" s="389"/>
      <c r="H575" s="389"/>
      <c r="I575" s="389"/>
      <c r="J575" s="389"/>
      <c r="K575" s="389"/>
      <c r="L575" s="389"/>
      <c r="M575" s="389"/>
      <c r="N575" s="389"/>
      <c r="O575" s="389"/>
      <c r="P575" s="389"/>
      <c r="Q575" s="389"/>
      <c r="R575" s="389"/>
      <c r="S575" s="389"/>
      <c r="T575" s="389"/>
      <c r="U575" s="389"/>
      <c r="V575" s="389"/>
      <c r="W575" s="389"/>
      <c r="X575" s="389"/>
      <c r="Y575" s="390"/>
      <c r="Z575" s="84"/>
    </row>
    <row r="576" spans="1:26" ht="22.5" customHeight="1" x14ac:dyDescent="0.4">
      <c r="A576" s="84"/>
      <c r="B576" s="339"/>
      <c r="C576" s="426" t="s">
        <v>241</v>
      </c>
      <c r="D576" s="426"/>
      <c r="E576" s="426"/>
      <c r="F576" s="426"/>
      <c r="G576" s="389"/>
      <c r="H576" s="389"/>
      <c r="I576" s="389"/>
      <c r="J576" s="389"/>
      <c r="K576" s="389"/>
      <c r="L576" s="389"/>
      <c r="M576" s="389"/>
      <c r="N576" s="389"/>
      <c r="O576" s="389"/>
      <c r="P576" s="389"/>
      <c r="Q576" s="389"/>
      <c r="R576" s="389"/>
      <c r="S576" s="389"/>
      <c r="T576" s="389"/>
      <c r="U576" s="389"/>
      <c r="V576" s="389"/>
      <c r="W576" s="389"/>
      <c r="X576" s="389"/>
      <c r="Y576" s="390"/>
      <c r="Z576" s="84"/>
    </row>
    <row r="577" spans="1:26" ht="22.5" customHeight="1" thickBot="1" x14ac:dyDescent="0.45">
      <c r="A577" s="84"/>
      <c r="B577" s="340"/>
      <c r="C577" s="433" t="s">
        <v>236</v>
      </c>
      <c r="D577" s="433"/>
      <c r="E577" s="433"/>
      <c r="F577" s="433"/>
      <c r="G577" s="434"/>
      <c r="H577" s="434"/>
      <c r="I577" s="434"/>
      <c r="J577" s="434"/>
      <c r="K577" s="434"/>
      <c r="L577" s="434"/>
      <c r="M577" s="434"/>
      <c r="N577" s="434"/>
      <c r="O577" s="434"/>
      <c r="P577" s="434"/>
      <c r="Q577" s="434"/>
      <c r="R577" s="434"/>
      <c r="S577" s="434"/>
      <c r="T577" s="434"/>
      <c r="U577" s="434"/>
      <c r="V577" s="434"/>
      <c r="W577" s="434"/>
      <c r="X577" s="434"/>
      <c r="Y577" s="435"/>
      <c r="Z577" s="84"/>
    </row>
    <row r="578" spans="1:26" ht="22.5" customHeight="1" x14ac:dyDescent="0.4">
      <c r="A578" s="152"/>
      <c r="B578" s="133"/>
      <c r="C578" s="133"/>
      <c r="D578" s="133"/>
      <c r="E578" s="133"/>
      <c r="F578" s="133"/>
      <c r="G578" s="134"/>
      <c r="H578" s="134"/>
      <c r="I578" s="134"/>
      <c r="J578" s="134"/>
      <c r="K578" s="134"/>
      <c r="L578" s="134"/>
      <c r="M578" s="134"/>
      <c r="N578" s="134"/>
      <c r="O578" s="134"/>
      <c r="P578" s="134"/>
      <c r="Q578" s="134"/>
      <c r="R578" s="134"/>
      <c r="S578" s="134"/>
      <c r="T578" s="134"/>
      <c r="U578" s="134"/>
      <c r="V578" s="134"/>
      <c r="W578" s="134"/>
      <c r="X578" s="134"/>
      <c r="Y578" s="134"/>
      <c r="Z578" s="152"/>
    </row>
    <row r="579" spans="1:26" ht="22.5" customHeight="1" x14ac:dyDescent="0.4">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2.5" customHeight="1" x14ac:dyDescent="0.4">
      <c r="A580" s="152"/>
      <c r="B580" s="133"/>
      <c r="C580" s="133"/>
      <c r="D580" s="133"/>
      <c r="E580" s="133"/>
      <c r="F580" s="133"/>
      <c r="G580" s="134"/>
      <c r="H580" s="134"/>
      <c r="I580" s="134"/>
      <c r="J580" s="134"/>
      <c r="K580" s="134"/>
      <c r="L580" s="134"/>
      <c r="M580" s="134"/>
      <c r="N580" s="134"/>
      <c r="O580" s="134"/>
      <c r="P580" s="134"/>
      <c r="Q580" s="134"/>
      <c r="R580" s="134"/>
      <c r="S580" s="134"/>
      <c r="T580" s="134"/>
      <c r="U580" s="134"/>
      <c r="V580" s="134"/>
      <c r="W580" s="134"/>
      <c r="X580" s="134"/>
      <c r="Y580" s="134"/>
      <c r="Z580" s="152"/>
    </row>
    <row r="581" spans="1:26" ht="22.5" customHeight="1" thickBot="1" x14ac:dyDescent="0.45">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2.5" customHeight="1" x14ac:dyDescent="0.4">
      <c r="A582" s="84"/>
      <c r="B582" s="471">
        <f ca="1">OFFSET(B582,-10,0)+1</f>
        <v>89</v>
      </c>
      <c r="C582" s="384" t="s">
        <v>234</v>
      </c>
      <c r="D582" s="384"/>
      <c r="E582" s="384"/>
      <c r="F582" s="384"/>
      <c r="G582" s="385"/>
      <c r="H582" s="385"/>
      <c r="I582" s="385"/>
      <c r="J582" s="385"/>
      <c r="K582" s="385"/>
      <c r="L582" s="385"/>
      <c r="M582" s="385"/>
      <c r="N582" s="385"/>
      <c r="O582" s="385"/>
      <c r="P582" s="385"/>
      <c r="Q582" s="385"/>
      <c r="R582" s="385"/>
      <c r="S582" s="385"/>
      <c r="T582" s="385"/>
      <c r="U582" s="385"/>
      <c r="V582" s="385"/>
      <c r="W582" s="385"/>
      <c r="X582" s="385"/>
      <c r="Y582" s="386"/>
      <c r="Z582" s="84"/>
    </row>
    <row r="583" spans="1:26" ht="22.5" customHeight="1" x14ac:dyDescent="0.4">
      <c r="A583" s="84"/>
      <c r="B583" s="472"/>
      <c r="C583" s="392" t="s">
        <v>235</v>
      </c>
      <c r="D583" s="392"/>
      <c r="E583" s="392"/>
      <c r="F583" s="392"/>
      <c r="G583" s="387"/>
      <c r="H583" s="387"/>
      <c r="I583" s="387"/>
      <c r="J583" s="387"/>
      <c r="K583" s="387"/>
      <c r="L583" s="387"/>
      <c r="M583" s="387"/>
      <c r="N583" s="387"/>
      <c r="O583" s="387"/>
      <c r="P583" s="387"/>
      <c r="Q583" s="387"/>
      <c r="R583" s="387"/>
      <c r="S583" s="387"/>
      <c r="T583" s="387"/>
      <c r="U583" s="387"/>
      <c r="V583" s="387"/>
      <c r="W583" s="387"/>
      <c r="X583" s="387"/>
      <c r="Y583" s="388"/>
      <c r="Z583" s="84"/>
    </row>
    <row r="584" spans="1:26" ht="22.5" customHeight="1" x14ac:dyDescent="0.4">
      <c r="A584" s="84"/>
      <c r="B584" s="472"/>
      <c r="C584" s="426" t="s">
        <v>502</v>
      </c>
      <c r="D584" s="426"/>
      <c r="E584" s="426"/>
      <c r="F584" s="426"/>
      <c r="G584" s="389"/>
      <c r="H584" s="389"/>
      <c r="I584" s="389"/>
      <c r="J584" s="389"/>
      <c r="K584" s="389"/>
      <c r="L584" s="389"/>
      <c r="M584" s="389"/>
      <c r="N584" s="389"/>
      <c r="O584" s="389"/>
      <c r="P584" s="389"/>
      <c r="Q584" s="389"/>
      <c r="R584" s="389"/>
      <c r="S584" s="389"/>
      <c r="T584" s="389"/>
      <c r="U584" s="389"/>
      <c r="V584" s="389"/>
      <c r="W584" s="389"/>
      <c r="X584" s="389"/>
      <c r="Y584" s="390"/>
      <c r="Z584" s="84"/>
    </row>
    <row r="585" spans="1:26" ht="22.5" customHeight="1" x14ac:dyDescent="0.4">
      <c r="A585" s="84"/>
      <c r="B585" s="472"/>
      <c r="C585" s="426" t="s">
        <v>240</v>
      </c>
      <c r="D585" s="426"/>
      <c r="E585" s="426"/>
      <c r="F585" s="426"/>
      <c r="G585" s="389"/>
      <c r="H585" s="389"/>
      <c r="I585" s="389"/>
      <c r="J585" s="389"/>
      <c r="K585" s="389"/>
      <c r="L585" s="389"/>
      <c r="M585" s="389"/>
      <c r="N585" s="389"/>
      <c r="O585" s="389"/>
      <c r="P585" s="389"/>
      <c r="Q585" s="389"/>
      <c r="R585" s="389"/>
      <c r="S585" s="389"/>
      <c r="T585" s="389"/>
      <c r="U585" s="389"/>
      <c r="V585" s="389"/>
      <c r="W585" s="389"/>
      <c r="X585" s="389"/>
      <c r="Y585" s="390"/>
      <c r="Z585" s="84"/>
    </row>
    <row r="586" spans="1:26" ht="22.5" customHeight="1" x14ac:dyDescent="0.4">
      <c r="A586" s="84"/>
      <c r="B586" s="472"/>
      <c r="C586" s="426" t="s">
        <v>241</v>
      </c>
      <c r="D586" s="426"/>
      <c r="E586" s="426"/>
      <c r="F586" s="426"/>
      <c r="G586" s="389"/>
      <c r="H586" s="389"/>
      <c r="I586" s="389"/>
      <c r="J586" s="389"/>
      <c r="K586" s="389"/>
      <c r="L586" s="389"/>
      <c r="M586" s="389"/>
      <c r="N586" s="389"/>
      <c r="O586" s="389"/>
      <c r="P586" s="389"/>
      <c r="Q586" s="389"/>
      <c r="R586" s="389"/>
      <c r="S586" s="389"/>
      <c r="T586" s="389"/>
      <c r="U586" s="389"/>
      <c r="V586" s="389"/>
      <c r="W586" s="389"/>
      <c r="X586" s="389"/>
      <c r="Y586" s="390"/>
      <c r="Z586" s="84"/>
    </row>
    <row r="587" spans="1:26" ht="22.5" customHeight="1" x14ac:dyDescent="0.4">
      <c r="A587" s="84"/>
      <c r="B587" s="472"/>
      <c r="C587" s="394" t="s">
        <v>236</v>
      </c>
      <c r="D587" s="394"/>
      <c r="E587" s="394"/>
      <c r="F587" s="394"/>
      <c r="G587" s="429"/>
      <c r="H587" s="429"/>
      <c r="I587" s="429"/>
      <c r="J587" s="429"/>
      <c r="K587" s="429"/>
      <c r="L587" s="429"/>
      <c r="M587" s="429"/>
      <c r="N587" s="429"/>
      <c r="O587" s="429"/>
      <c r="P587" s="429"/>
      <c r="Q587" s="429"/>
      <c r="R587" s="429"/>
      <c r="S587" s="429"/>
      <c r="T587" s="429"/>
      <c r="U587" s="429"/>
      <c r="V587" s="429"/>
      <c r="W587" s="429"/>
      <c r="X587" s="429"/>
      <c r="Y587" s="430"/>
      <c r="Z587" s="84"/>
    </row>
    <row r="588" spans="1:26" ht="22.5" customHeight="1" x14ac:dyDescent="0.4">
      <c r="A588" s="84"/>
      <c r="B588" s="337">
        <f t="shared" ref="B588:B606" ca="1" si="20">OFFSET(B588,-6,0)+1</f>
        <v>90</v>
      </c>
      <c r="C588" s="338" t="s">
        <v>234</v>
      </c>
      <c r="D588" s="338"/>
      <c r="E588" s="338"/>
      <c r="F588" s="338"/>
      <c r="G588" s="427"/>
      <c r="H588" s="427"/>
      <c r="I588" s="427"/>
      <c r="J588" s="427"/>
      <c r="K588" s="427"/>
      <c r="L588" s="427"/>
      <c r="M588" s="427"/>
      <c r="N588" s="427"/>
      <c r="O588" s="427"/>
      <c r="P588" s="427"/>
      <c r="Q588" s="427"/>
      <c r="R588" s="427"/>
      <c r="S588" s="427"/>
      <c r="T588" s="427"/>
      <c r="U588" s="427"/>
      <c r="V588" s="427"/>
      <c r="W588" s="427"/>
      <c r="X588" s="427"/>
      <c r="Y588" s="428"/>
      <c r="Z588" s="84"/>
    </row>
    <row r="589" spans="1:26" ht="22.5" customHeight="1" x14ac:dyDescent="0.4">
      <c r="A589" s="84"/>
      <c r="B589" s="339"/>
      <c r="C589" s="392" t="s">
        <v>235</v>
      </c>
      <c r="D589" s="392"/>
      <c r="E589" s="392"/>
      <c r="F589" s="392"/>
      <c r="G589" s="387"/>
      <c r="H589" s="387"/>
      <c r="I589" s="387"/>
      <c r="J589" s="387"/>
      <c r="K589" s="387"/>
      <c r="L589" s="387"/>
      <c r="M589" s="387"/>
      <c r="N589" s="387"/>
      <c r="O589" s="387"/>
      <c r="P589" s="387"/>
      <c r="Q589" s="387"/>
      <c r="R589" s="387"/>
      <c r="S589" s="387"/>
      <c r="T589" s="387"/>
      <c r="U589" s="387"/>
      <c r="V589" s="387"/>
      <c r="W589" s="387"/>
      <c r="X589" s="387"/>
      <c r="Y589" s="388"/>
      <c r="Z589" s="84"/>
    </row>
    <row r="590" spans="1:26" ht="22.5" customHeight="1" x14ac:dyDescent="0.4">
      <c r="A590" s="84"/>
      <c r="B590" s="339"/>
      <c r="C590" s="426" t="s">
        <v>502</v>
      </c>
      <c r="D590" s="426"/>
      <c r="E590" s="426"/>
      <c r="F590" s="426"/>
      <c r="G590" s="389"/>
      <c r="H590" s="389"/>
      <c r="I590" s="389"/>
      <c r="J590" s="389"/>
      <c r="K590" s="389"/>
      <c r="L590" s="389"/>
      <c r="M590" s="389"/>
      <c r="N590" s="389"/>
      <c r="O590" s="389"/>
      <c r="P590" s="389"/>
      <c r="Q590" s="389"/>
      <c r="R590" s="389"/>
      <c r="S590" s="389"/>
      <c r="T590" s="389"/>
      <c r="U590" s="389"/>
      <c r="V590" s="389"/>
      <c r="W590" s="389"/>
      <c r="X590" s="389"/>
      <c r="Y590" s="390"/>
      <c r="Z590" s="84"/>
    </row>
    <row r="591" spans="1:26" ht="22.5" customHeight="1" x14ac:dyDescent="0.4">
      <c r="A591" s="84"/>
      <c r="B591" s="339"/>
      <c r="C591" s="426" t="s">
        <v>240</v>
      </c>
      <c r="D591" s="426"/>
      <c r="E591" s="426"/>
      <c r="F591" s="426"/>
      <c r="G591" s="389"/>
      <c r="H591" s="389"/>
      <c r="I591" s="389"/>
      <c r="J591" s="389"/>
      <c r="K591" s="389"/>
      <c r="L591" s="389"/>
      <c r="M591" s="389"/>
      <c r="N591" s="389"/>
      <c r="O591" s="389"/>
      <c r="P591" s="389"/>
      <c r="Q591" s="389"/>
      <c r="R591" s="389"/>
      <c r="S591" s="389"/>
      <c r="T591" s="389"/>
      <c r="U591" s="389"/>
      <c r="V591" s="389"/>
      <c r="W591" s="389"/>
      <c r="X591" s="389"/>
      <c r="Y591" s="390"/>
      <c r="Z591" s="84"/>
    </row>
    <row r="592" spans="1:26" ht="22.5" customHeight="1" x14ac:dyDescent="0.4">
      <c r="A592" s="84"/>
      <c r="B592" s="339"/>
      <c r="C592" s="426" t="s">
        <v>241</v>
      </c>
      <c r="D592" s="426"/>
      <c r="E592" s="426"/>
      <c r="F592" s="426"/>
      <c r="G592" s="389"/>
      <c r="H592" s="389"/>
      <c r="I592" s="389"/>
      <c r="J592" s="389"/>
      <c r="K592" s="389"/>
      <c r="L592" s="389"/>
      <c r="M592" s="389"/>
      <c r="N592" s="389"/>
      <c r="O592" s="389"/>
      <c r="P592" s="389"/>
      <c r="Q592" s="389"/>
      <c r="R592" s="389"/>
      <c r="S592" s="389"/>
      <c r="T592" s="389"/>
      <c r="U592" s="389"/>
      <c r="V592" s="389"/>
      <c r="W592" s="389"/>
      <c r="X592" s="389"/>
      <c r="Y592" s="390"/>
      <c r="Z592" s="84"/>
    </row>
    <row r="593" spans="1:26" ht="22.5" customHeight="1" x14ac:dyDescent="0.4">
      <c r="A593" s="84"/>
      <c r="B593" s="339"/>
      <c r="C593" s="394" t="s">
        <v>236</v>
      </c>
      <c r="D593" s="394"/>
      <c r="E593" s="394"/>
      <c r="F593" s="394"/>
      <c r="G593" s="429"/>
      <c r="H593" s="429"/>
      <c r="I593" s="429"/>
      <c r="J593" s="429"/>
      <c r="K593" s="429"/>
      <c r="L593" s="429"/>
      <c r="M593" s="429"/>
      <c r="N593" s="429"/>
      <c r="O593" s="429"/>
      <c r="P593" s="429"/>
      <c r="Q593" s="429"/>
      <c r="R593" s="429"/>
      <c r="S593" s="429"/>
      <c r="T593" s="429"/>
      <c r="U593" s="429"/>
      <c r="V593" s="429"/>
      <c r="W593" s="429"/>
      <c r="X593" s="429"/>
      <c r="Y593" s="430"/>
      <c r="Z593" s="84"/>
    </row>
    <row r="594" spans="1:26" ht="22.5" customHeight="1" x14ac:dyDescent="0.4">
      <c r="A594" s="84"/>
      <c r="B594" s="337">
        <f t="shared" ca="1" si="20"/>
        <v>91</v>
      </c>
      <c r="C594" s="338" t="s">
        <v>234</v>
      </c>
      <c r="D594" s="338"/>
      <c r="E594" s="338"/>
      <c r="F594" s="338"/>
      <c r="G594" s="427"/>
      <c r="H594" s="427"/>
      <c r="I594" s="427"/>
      <c r="J594" s="427"/>
      <c r="K594" s="427"/>
      <c r="L594" s="427"/>
      <c r="M594" s="427"/>
      <c r="N594" s="427"/>
      <c r="O594" s="427"/>
      <c r="P594" s="427"/>
      <c r="Q594" s="427"/>
      <c r="R594" s="427"/>
      <c r="S594" s="427"/>
      <c r="T594" s="427"/>
      <c r="U594" s="427"/>
      <c r="V594" s="427"/>
      <c r="W594" s="427"/>
      <c r="X594" s="427"/>
      <c r="Y594" s="428"/>
      <c r="Z594" s="84"/>
    </row>
    <row r="595" spans="1:26" ht="22.5" customHeight="1" x14ac:dyDescent="0.4">
      <c r="A595" s="84"/>
      <c r="B595" s="339"/>
      <c r="C595" s="392" t="s">
        <v>235</v>
      </c>
      <c r="D595" s="392"/>
      <c r="E595" s="392"/>
      <c r="F595" s="392"/>
      <c r="G595" s="387"/>
      <c r="H595" s="387"/>
      <c r="I595" s="387"/>
      <c r="J595" s="387"/>
      <c r="K595" s="387"/>
      <c r="L595" s="387"/>
      <c r="M595" s="387"/>
      <c r="N595" s="387"/>
      <c r="O595" s="387"/>
      <c r="P595" s="387"/>
      <c r="Q595" s="387"/>
      <c r="R595" s="387"/>
      <c r="S595" s="387"/>
      <c r="T595" s="387"/>
      <c r="U595" s="387"/>
      <c r="V595" s="387"/>
      <c r="W595" s="387"/>
      <c r="X595" s="387"/>
      <c r="Y595" s="388"/>
      <c r="Z595" s="84"/>
    </row>
    <row r="596" spans="1:26" ht="22.5" customHeight="1" x14ac:dyDescent="0.4">
      <c r="A596" s="84"/>
      <c r="B596" s="339"/>
      <c r="C596" s="426" t="s">
        <v>502</v>
      </c>
      <c r="D596" s="426"/>
      <c r="E596" s="426"/>
      <c r="F596" s="426"/>
      <c r="G596" s="389"/>
      <c r="H596" s="389"/>
      <c r="I596" s="389"/>
      <c r="J596" s="389"/>
      <c r="K596" s="389"/>
      <c r="L596" s="389"/>
      <c r="M596" s="389"/>
      <c r="N596" s="389"/>
      <c r="O596" s="389"/>
      <c r="P596" s="389"/>
      <c r="Q596" s="389"/>
      <c r="R596" s="389"/>
      <c r="S596" s="389"/>
      <c r="T596" s="389"/>
      <c r="U596" s="389"/>
      <c r="V596" s="389"/>
      <c r="W596" s="389"/>
      <c r="X596" s="389"/>
      <c r="Y596" s="390"/>
      <c r="Z596" s="84"/>
    </row>
    <row r="597" spans="1:26" ht="22.5" customHeight="1" x14ac:dyDescent="0.4">
      <c r="A597" s="84"/>
      <c r="B597" s="339"/>
      <c r="C597" s="426" t="s">
        <v>240</v>
      </c>
      <c r="D597" s="426"/>
      <c r="E597" s="426"/>
      <c r="F597" s="426"/>
      <c r="G597" s="389"/>
      <c r="H597" s="389"/>
      <c r="I597" s="389"/>
      <c r="J597" s="389"/>
      <c r="K597" s="389"/>
      <c r="L597" s="389"/>
      <c r="M597" s="389"/>
      <c r="N597" s="389"/>
      <c r="O597" s="389"/>
      <c r="P597" s="389"/>
      <c r="Q597" s="389"/>
      <c r="R597" s="389"/>
      <c r="S597" s="389"/>
      <c r="T597" s="389"/>
      <c r="U597" s="389"/>
      <c r="V597" s="389"/>
      <c r="W597" s="389"/>
      <c r="X597" s="389"/>
      <c r="Y597" s="390"/>
      <c r="Z597" s="84"/>
    </row>
    <row r="598" spans="1:26" ht="22.5" customHeight="1" x14ac:dyDescent="0.4">
      <c r="A598" s="84"/>
      <c r="B598" s="339"/>
      <c r="C598" s="426" t="s">
        <v>241</v>
      </c>
      <c r="D598" s="426"/>
      <c r="E598" s="426"/>
      <c r="F598" s="426"/>
      <c r="G598" s="389"/>
      <c r="H598" s="389"/>
      <c r="I598" s="389"/>
      <c r="J598" s="389"/>
      <c r="K598" s="389"/>
      <c r="L598" s="389"/>
      <c r="M598" s="389"/>
      <c r="N598" s="389"/>
      <c r="O598" s="389"/>
      <c r="P598" s="389"/>
      <c r="Q598" s="389"/>
      <c r="R598" s="389"/>
      <c r="S598" s="389"/>
      <c r="T598" s="389"/>
      <c r="U598" s="389"/>
      <c r="V598" s="389"/>
      <c r="W598" s="389"/>
      <c r="X598" s="389"/>
      <c r="Y598" s="390"/>
      <c r="Z598" s="84"/>
    </row>
    <row r="599" spans="1:26" ht="22.5" customHeight="1" x14ac:dyDescent="0.4">
      <c r="A599" s="84"/>
      <c r="B599" s="339"/>
      <c r="C599" s="394" t="s">
        <v>236</v>
      </c>
      <c r="D599" s="394"/>
      <c r="E599" s="394"/>
      <c r="F599" s="394"/>
      <c r="G599" s="429"/>
      <c r="H599" s="429"/>
      <c r="I599" s="429"/>
      <c r="J599" s="429"/>
      <c r="K599" s="429"/>
      <c r="L599" s="429"/>
      <c r="M599" s="429"/>
      <c r="N599" s="429"/>
      <c r="O599" s="429"/>
      <c r="P599" s="429"/>
      <c r="Q599" s="429"/>
      <c r="R599" s="429"/>
      <c r="S599" s="429"/>
      <c r="T599" s="429"/>
      <c r="U599" s="429"/>
      <c r="V599" s="429"/>
      <c r="W599" s="429"/>
      <c r="X599" s="429"/>
      <c r="Y599" s="430"/>
      <c r="Z599" s="84"/>
    </row>
    <row r="600" spans="1:26" ht="22.5" customHeight="1" x14ac:dyDescent="0.4">
      <c r="A600" s="84"/>
      <c r="B600" s="337">
        <f t="shared" ca="1" si="20"/>
        <v>92</v>
      </c>
      <c r="C600" s="338" t="s">
        <v>234</v>
      </c>
      <c r="D600" s="338"/>
      <c r="E600" s="338"/>
      <c r="F600" s="338"/>
      <c r="G600" s="427"/>
      <c r="H600" s="427"/>
      <c r="I600" s="427"/>
      <c r="J600" s="427"/>
      <c r="K600" s="427"/>
      <c r="L600" s="427"/>
      <c r="M600" s="427"/>
      <c r="N600" s="427"/>
      <c r="O600" s="427"/>
      <c r="P600" s="427"/>
      <c r="Q600" s="427"/>
      <c r="R600" s="427"/>
      <c r="S600" s="427"/>
      <c r="T600" s="427"/>
      <c r="U600" s="427"/>
      <c r="V600" s="427"/>
      <c r="W600" s="427"/>
      <c r="X600" s="427"/>
      <c r="Y600" s="428"/>
      <c r="Z600" s="84"/>
    </row>
    <row r="601" spans="1:26" ht="22.5" customHeight="1" x14ac:dyDescent="0.4">
      <c r="A601" s="84"/>
      <c r="B601" s="339"/>
      <c r="C601" s="392" t="s">
        <v>235</v>
      </c>
      <c r="D601" s="392"/>
      <c r="E601" s="392"/>
      <c r="F601" s="392"/>
      <c r="G601" s="387"/>
      <c r="H601" s="387"/>
      <c r="I601" s="387"/>
      <c r="J601" s="387"/>
      <c r="K601" s="387"/>
      <c r="L601" s="387"/>
      <c r="M601" s="387"/>
      <c r="N601" s="387"/>
      <c r="O601" s="387"/>
      <c r="P601" s="387"/>
      <c r="Q601" s="387"/>
      <c r="R601" s="387"/>
      <c r="S601" s="387"/>
      <c r="T601" s="387"/>
      <c r="U601" s="387"/>
      <c r="V601" s="387"/>
      <c r="W601" s="387"/>
      <c r="X601" s="387"/>
      <c r="Y601" s="388"/>
      <c r="Z601" s="84"/>
    </row>
    <row r="602" spans="1:26" ht="22.5" customHeight="1" x14ac:dyDescent="0.4">
      <c r="A602" s="84"/>
      <c r="B602" s="339"/>
      <c r="C602" s="426" t="s">
        <v>502</v>
      </c>
      <c r="D602" s="426"/>
      <c r="E602" s="426"/>
      <c r="F602" s="426"/>
      <c r="G602" s="389"/>
      <c r="H602" s="389"/>
      <c r="I602" s="389"/>
      <c r="J602" s="389"/>
      <c r="K602" s="389"/>
      <c r="L602" s="389"/>
      <c r="M602" s="389"/>
      <c r="N602" s="389"/>
      <c r="O602" s="389"/>
      <c r="P602" s="389"/>
      <c r="Q602" s="389"/>
      <c r="R602" s="389"/>
      <c r="S602" s="389"/>
      <c r="T602" s="389"/>
      <c r="U602" s="389"/>
      <c r="V602" s="389"/>
      <c r="W602" s="389"/>
      <c r="X602" s="389"/>
      <c r="Y602" s="390"/>
      <c r="Z602" s="84"/>
    </row>
    <row r="603" spans="1:26" ht="22.5" customHeight="1" x14ac:dyDescent="0.4">
      <c r="A603" s="84"/>
      <c r="B603" s="339"/>
      <c r="C603" s="426" t="s">
        <v>240</v>
      </c>
      <c r="D603" s="426"/>
      <c r="E603" s="426"/>
      <c r="F603" s="426"/>
      <c r="G603" s="389"/>
      <c r="H603" s="389"/>
      <c r="I603" s="389"/>
      <c r="J603" s="389"/>
      <c r="K603" s="389"/>
      <c r="L603" s="389"/>
      <c r="M603" s="389"/>
      <c r="N603" s="389"/>
      <c r="O603" s="389"/>
      <c r="P603" s="389"/>
      <c r="Q603" s="389"/>
      <c r="R603" s="389"/>
      <c r="S603" s="389"/>
      <c r="T603" s="389"/>
      <c r="U603" s="389"/>
      <c r="V603" s="389"/>
      <c r="W603" s="389"/>
      <c r="X603" s="389"/>
      <c r="Y603" s="390"/>
      <c r="Z603" s="84"/>
    </row>
    <row r="604" spans="1:26" ht="22.5" customHeight="1" x14ac:dyDescent="0.4">
      <c r="A604" s="84"/>
      <c r="B604" s="339"/>
      <c r="C604" s="426" t="s">
        <v>241</v>
      </c>
      <c r="D604" s="426"/>
      <c r="E604" s="426"/>
      <c r="F604" s="426"/>
      <c r="G604" s="389"/>
      <c r="H604" s="389"/>
      <c r="I604" s="389"/>
      <c r="J604" s="389"/>
      <c r="K604" s="389"/>
      <c r="L604" s="389"/>
      <c r="M604" s="389"/>
      <c r="N604" s="389"/>
      <c r="O604" s="389"/>
      <c r="P604" s="389"/>
      <c r="Q604" s="389"/>
      <c r="R604" s="389"/>
      <c r="S604" s="389"/>
      <c r="T604" s="389"/>
      <c r="U604" s="389"/>
      <c r="V604" s="389"/>
      <c r="W604" s="389"/>
      <c r="X604" s="389"/>
      <c r="Y604" s="390"/>
      <c r="Z604" s="84"/>
    </row>
    <row r="605" spans="1:26" ht="22.5" customHeight="1" x14ac:dyDescent="0.4">
      <c r="A605" s="84"/>
      <c r="B605" s="339"/>
      <c r="C605" s="394" t="s">
        <v>236</v>
      </c>
      <c r="D605" s="394"/>
      <c r="E605" s="394"/>
      <c r="F605" s="394"/>
      <c r="G605" s="429"/>
      <c r="H605" s="429"/>
      <c r="I605" s="429"/>
      <c r="J605" s="429"/>
      <c r="K605" s="429"/>
      <c r="L605" s="429"/>
      <c r="M605" s="429"/>
      <c r="N605" s="429"/>
      <c r="O605" s="429"/>
      <c r="P605" s="429"/>
      <c r="Q605" s="429"/>
      <c r="R605" s="429"/>
      <c r="S605" s="429"/>
      <c r="T605" s="429"/>
      <c r="U605" s="429"/>
      <c r="V605" s="429"/>
      <c r="W605" s="429"/>
      <c r="X605" s="429"/>
      <c r="Y605" s="430"/>
      <c r="Z605" s="84"/>
    </row>
    <row r="606" spans="1:26" ht="22.5" customHeight="1" x14ac:dyDescent="0.4">
      <c r="A606" s="84"/>
      <c r="B606" s="337">
        <f t="shared" ca="1" si="20"/>
        <v>93</v>
      </c>
      <c r="C606" s="338" t="s">
        <v>234</v>
      </c>
      <c r="D606" s="338"/>
      <c r="E606" s="338"/>
      <c r="F606" s="338"/>
      <c r="G606" s="427"/>
      <c r="H606" s="427"/>
      <c r="I606" s="427"/>
      <c r="J606" s="427"/>
      <c r="K606" s="427"/>
      <c r="L606" s="427"/>
      <c r="M606" s="427"/>
      <c r="N606" s="427"/>
      <c r="O606" s="427"/>
      <c r="P606" s="427"/>
      <c r="Q606" s="427"/>
      <c r="R606" s="427"/>
      <c r="S606" s="427"/>
      <c r="T606" s="427"/>
      <c r="U606" s="427"/>
      <c r="V606" s="427"/>
      <c r="W606" s="427"/>
      <c r="X606" s="427"/>
      <c r="Y606" s="428"/>
      <c r="Z606" s="84"/>
    </row>
    <row r="607" spans="1:26" ht="22.5" customHeight="1" x14ac:dyDescent="0.4">
      <c r="A607" s="84"/>
      <c r="B607" s="339"/>
      <c r="C607" s="392" t="s">
        <v>235</v>
      </c>
      <c r="D607" s="392"/>
      <c r="E607" s="392"/>
      <c r="F607" s="392"/>
      <c r="G607" s="387"/>
      <c r="H607" s="387"/>
      <c r="I607" s="387"/>
      <c r="J607" s="387"/>
      <c r="K607" s="387"/>
      <c r="L607" s="387"/>
      <c r="M607" s="387"/>
      <c r="N607" s="387"/>
      <c r="O607" s="387"/>
      <c r="P607" s="387"/>
      <c r="Q607" s="387"/>
      <c r="R607" s="387"/>
      <c r="S607" s="387"/>
      <c r="T607" s="387"/>
      <c r="U607" s="387"/>
      <c r="V607" s="387"/>
      <c r="W607" s="387"/>
      <c r="X607" s="387"/>
      <c r="Y607" s="388"/>
      <c r="Z607" s="84"/>
    </row>
    <row r="608" spans="1:26" ht="22.5" customHeight="1" x14ac:dyDescent="0.4">
      <c r="A608" s="84"/>
      <c r="B608" s="339"/>
      <c r="C608" s="426" t="s">
        <v>502</v>
      </c>
      <c r="D608" s="426"/>
      <c r="E608" s="426"/>
      <c r="F608" s="426"/>
      <c r="G608" s="389"/>
      <c r="H608" s="389"/>
      <c r="I608" s="389"/>
      <c r="J608" s="389"/>
      <c r="K608" s="389"/>
      <c r="L608" s="389"/>
      <c r="M608" s="389"/>
      <c r="N608" s="389"/>
      <c r="O608" s="389"/>
      <c r="P608" s="389"/>
      <c r="Q608" s="389"/>
      <c r="R608" s="389"/>
      <c r="S608" s="389"/>
      <c r="T608" s="389"/>
      <c r="U608" s="389"/>
      <c r="V608" s="389"/>
      <c r="W608" s="389"/>
      <c r="X608" s="389"/>
      <c r="Y608" s="390"/>
      <c r="Z608" s="84"/>
    </row>
    <row r="609" spans="1:26" ht="22.5" customHeight="1" x14ac:dyDescent="0.4">
      <c r="A609" s="84"/>
      <c r="B609" s="339"/>
      <c r="C609" s="426" t="s">
        <v>240</v>
      </c>
      <c r="D609" s="426"/>
      <c r="E609" s="426"/>
      <c r="F609" s="426"/>
      <c r="G609" s="389"/>
      <c r="H609" s="389"/>
      <c r="I609" s="389"/>
      <c r="J609" s="389"/>
      <c r="K609" s="389"/>
      <c r="L609" s="389"/>
      <c r="M609" s="389"/>
      <c r="N609" s="389"/>
      <c r="O609" s="389"/>
      <c r="P609" s="389"/>
      <c r="Q609" s="389"/>
      <c r="R609" s="389"/>
      <c r="S609" s="389"/>
      <c r="T609" s="389"/>
      <c r="U609" s="389"/>
      <c r="V609" s="389"/>
      <c r="W609" s="389"/>
      <c r="X609" s="389"/>
      <c r="Y609" s="390"/>
      <c r="Z609" s="84"/>
    </row>
    <row r="610" spans="1:26" ht="22.5" customHeight="1" x14ac:dyDescent="0.4">
      <c r="A610" s="84"/>
      <c r="B610" s="339"/>
      <c r="C610" s="426" t="s">
        <v>241</v>
      </c>
      <c r="D610" s="426"/>
      <c r="E610" s="426"/>
      <c r="F610" s="426"/>
      <c r="G610" s="389"/>
      <c r="H610" s="389"/>
      <c r="I610" s="389"/>
      <c r="J610" s="389"/>
      <c r="K610" s="389"/>
      <c r="L610" s="389"/>
      <c r="M610" s="389"/>
      <c r="N610" s="389"/>
      <c r="O610" s="389"/>
      <c r="P610" s="389"/>
      <c r="Q610" s="389"/>
      <c r="R610" s="389"/>
      <c r="S610" s="389"/>
      <c r="T610" s="389"/>
      <c r="U610" s="389"/>
      <c r="V610" s="389"/>
      <c r="W610" s="389"/>
      <c r="X610" s="389"/>
      <c r="Y610" s="390"/>
      <c r="Z610" s="84"/>
    </row>
    <row r="611" spans="1:26" ht="22.5" customHeight="1" thickBot="1" x14ac:dyDescent="0.45">
      <c r="A611" s="84"/>
      <c r="B611" s="340"/>
      <c r="C611" s="433" t="s">
        <v>236</v>
      </c>
      <c r="D611" s="433"/>
      <c r="E611" s="433"/>
      <c r="F611" s="433"/>
      <c r="G611" s="434"/>
      <c r="H611" s="434"/>
      <c r="I611" s="434"/>
      <c r="J611" s="434"/>
      <c r="K611" s="434"/>
      <c r="L611" s="434"/>
      <c r="M611" s="434"/>
      <c r="N611" s="434"/>
      <c r="O611" s="434"/>
      <c r="P611" s="434"/>
      <c r="Q611" s="434"/>
      <c r="R611" s="434"/>
      <c r="S611" s="434"/>
      <c r="T611" s="434"/>
      <c r="U611" s="434"/>
      <c r="V611" s="434"/>
      <c r="W611" s="434"/>
      <c r="X611" s="434"/>
      <c r="Y611" s="435"/>
      <c r="Z611" s="84"/>
    </row>
    <row r="612" spans="1:26" ht="22.5" customHeight="1" x14ac:dyDescent="0.4">
      <c r="A612" s="152"/>
      <c r="B612" s="133"/>
      <c r="C612" s="133"/>
      <c r="D612" s="133"/>
      <c r="E612" s="133"/>
      <c r="F612" s="133"/>
      <c r="G612" s="134"/>
      <c r="H612" s="134"/>
      <c r="I612" s="134"/>
      <c r="J612" s="134"/>
      <c r="K612" s="134"/>
      <c r="L612" s="134"/>
      <c r="M612" s="134"/>
      <c r="N612" s="134"/>
      <c r="O612" s="134"/>
      <c r="P612" s="134"/>
      <c r="Q612" s="134"/>
      <c r="R612" s="134"/>
      <c r="S612" s="134"/>
      <c r="T612" s="134"/>
      <c r="U612" s="134"/>
      <c r="V612" s="134"/>
      <c r="W612" s="134"/>
      <c r="X612" s="134"/>
      <c r="Y612" s="134"/>
      <c r="Z612" s="152"/>
    </row>
    <row r="613" spans="1:26" ht="22.5" customHeight="1" x14ac:dyDescent="0.4">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2.5" customHeight="1" x14ac:dyDescent="0.4">
      <c r="A614" s="152"/>
      <c r="B614" s="133"/>
      <c r="C614" s="133"/>
      <c r="D614" s="133"/>
      <c r="E614" s="133"/>
      <c r="F614" s="133"/>
      <c r="G614" s="134"/>
      <c r="H614" s="134"/>
      <c r="I614" s="134"/>
      <c r="J614" s="134"/>
      <c r="K614" s="134"/>
      <c r="L614" s="134"/>
      <c r="M614" s="134"/>
      <c r="N614" s="134"/>
      <c r="O614" s="134"/>
      <c r="P614" s="134"/>
      <c r="Q614" s="134"/>
      <c r="R614" s="134"/>
      <c r="S614" s="134"/>
      <c r="T614" s="134"/>
      <c r="U614" s="134"/>
      <c r="V614" s="134"/>
      <c r="W614" s="134"/>
      <c r="X614" s="134"/>
      <c r="Y614" s="134"/>
      <c r="Z614" s="152"/>
    </row>
    <row r="615" spans="1:26" ht="22.5" customHeight="1" thickBot="1" x14ac:dyDescent="0.45">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2.5" customHeight="1" x14ac:dyDescent="0.4">
      <c r="A616" s="84"/>
      <c r="B616" s="471">
        <f ca="1">OFFSET(B616,-10,0)+1</f>
        <v>94</v>
      </c>
      <c r="C616" s="384" t="s">
        <v>234</v>
      </c>
      <c r="D616" s="384"/>
      <c r="E616" s="384"/>
      <c r="F616" s="384"/>
      <c r="G616" s="385"/>
      <c r="H616" s="385"/>
      <c r="I616" s="385"/>
      <c r="J616" s="385"/>
      <c r="K616" s="385"/>
      <c r="L616" s="385"/>
      <c r="M616" s="385"/>
      <c r="N616" s="385"/>
      <c r="O616" s="385"/>
      <c r="P616" s="385"/>
      <c r="Q616" s="385"/>
      <c r="R616" s="385"/>
      <c r="S616" s="385"/>
      <c r="T616" s="385"/>
      <c r="U616" s="385"/>
      <c r="V616" s="385"/>
      <c r="W616" s="385"/>
      <c r="X616" s="385"/>
      <c r="Y616" s="386"/>
      <c r="Z616" s="84"/>
    </row>
    <row r="617" spans="1:26" ht="22.5" customHeight="1" x14ac:dyDescent="0.4">
      <c r="A617" s="84"/>
      <c r="B617" s="472"/>
      <c r="C617" s="392" t="s">
        <v>235</v>
      </c>
      <c r="D617" s="392"/>
      <c r="E617" s="392"/>
      <c r="F617" s="392"/>
      <c r="G617" s="387"/>
      <c r="H617" s="387"/>
      <c r="I617" s="387"/>
      <c r="J617" s="387"/>
      <c r="K617" s="387"/>
      <c r="L617" s="387"/>
      <c r="M617" s="387"/>
      <c r="N617" s="387"/>
      <c r="O617" s="387"/>
      <c r="P617" s="387"/>
      <c r="Q617" s="387"/>
      <c r="R617" s="387"/>
      <c r="S617" s="387"/>
      <c r="T617" s="387"/>
      <c r="U617" s="387"/>
      <c r="V617" s="387"/>
      <c r="W617" s="387"/>
      <c r="X617" s="387"/>
      <c r="Y617" s="388"/>
      <c r="Z617" s="84"/>
    </row>
    <row r="618" spans="1:26" ht="22.5" customHeight="1" x14ac:dyDescent="0.4">
      <c r="A618" s="84"/>
      <c r="B618" s="472"/>
      <c r="C618" s="426" t="s">
        <v>502</v>
      </c>
      <c r="D618" s="426"/>
      <c r="E618" s="426"/>
      <c r="F618" s="426"/>
      <c r="G618" s="389"/>
      <c r="H618" s="389"/>
      <c r="I618" s="389"/>
      <c r="J618" s="389"/>
      <c r="K618" s="389"/>
      <c r="L618" s="389"/>
      <c r="M618" s="389"/>
      <c r="N618" s="389"/>
      <c r="O618" s="389"/>
      <c r="P618" s="389"/>
      <c r="Q618" s="389"/>
      <c r="R618" s="389"/>
      <c r="S618" s="389"/>
      <c r="T618" s="389"/>
      <c r="U618" s="389"/>
      <c r="V618" s="389"/>
      <c r="W618" s="389"/>
      <c r="X618" s="389"/>
      <c r="Y618" s="390"/>
      <c r="Z618" s="84"/>
    </row>
    <row r="619" spans="1:26" ht="22.5" customHeight="1" x14ac:dyDescent="0.4">
      <c r="A619" s="84"/>
      <c r="B619" s="472"/>
      <c r="C619" s="426" t="s">
        <v>240</v>
      </c>
      <c r="D619" s="426"/>
      <c r="E619" s="426"/>
      <c r="F619" s="426"/>
      <c r="G619" s="389"/>
      <c r="H619" s="389"/>
      <c r="I619" s="389"/>
      <c r="J619" s="389"/>
      <c r="K619" s="389"/>
      <c r="L619" s="389"/>
      <c r="M619" s="389"/>
      <c r="N619" s="389"/>
      <c r="O619" s="389"/>
      <c r="P619" s="389"/>
      <c r="Q619" s="389"/>
      <c r="R619" s="389"/>
      <c r="S619" s="389"/>
      <c r="T619" s="389"/>
      <c r="U619" s="389"/>
      <c r="V619" s="389"/>
      <c r="W619" s="389"/>
      <c r="X619" s="389"/>
      <c r="Y619" s="390"/>
      <c r="Z619" s="84"/>
    </row>
    <row r="620" spans="1:26" ht="22.5" customHeight="1" x14ac:dyDescent="0.4">
      <c r="A620" s="84"/>
      <c r="B620" s="472"/>
      <c r="C620" s="426" t="s">
        <v>241</v>
      </c>
      <c r="D620" s="426"/>
      <c r="E620" s="426"/>
      <c r="F620" s="426"/>
      <c r="G620" s="389"/>
      <c r="H620" s="389"/>
      <c r="I620" s="389"/>
      <c r="J620" s="389"/>
      <c r="K620" s="389"/>
      <c r="L620" s="389"/>
      <c r="M620" s="389"/>
      <c r="N620" s="389"/>
      <c r="O620" s="389"/>
      <c r="P620" s="389"/>
      <c r="Q620" s="389"/>
      <c r="R620" s="389"/>
      <c r="S620" s="389"/>
      <c r="T620" s="389"/>
      <c r="U620" s="389"/>
      <c r="V620" s="389"/>
      <c r="W620" s="389"/>
      <c r="X620" s="389"/>
      <c r="Y620" s="390"/>
      <c r="Z620" s="84"/>
    </row>
    <row r="621" spans="1:26" ht="22.5" customHeight="1" x14ac:dyDescent="0.4">
      <c r="A621" s="84"/>
      <c r="B621" s="472"/>
      <c r="C621" s="394" t="s">
        <v>236</v>
      </c>
      <c r="D621" s="394"/>
      <c r="E621" s="394"/>
      <c r="F621" s="394"/>
      <c r="G621" s="429"/>
      <c r="H621" s="429"/>
      <c r="I621" s="429"/>
      <c r="J621" s="429"/>
      <c r="K621" s="429"/>
      <c r="L621" s="429"/>
      <c r="M621" s="429"/>
      <c r="N621" s="429"/>
      <c r="O621" s="429"/>
      <c r="P621" s="429"/>
      <c r="Q621" s="429"/>
      <c r="R621" s="429"/>
      <c r="S621" s="429"/>
      <c r="T621" s="429"/>
      <c r="U621" s="429"/>
      <c r="V621" s="429"/>
      <c r="W621" s="429"/>
      <c r="X621" s="429"/>
      <c r="Y621" s="430"/>
      <c r="Z621" s="84"/>
    </row>
    <row r="622" spans="1:26" ht="22.5" customHeight="1" x14ac:dyDescent="0.4">
      <c r="A622" s="84"/>
      <c r="B622" s="337">
        <f t="shared" ref="B622:B640" ca="1" si="21">OFFSET(B622,-6,0)+1</f>
        <v>95</v>
      </c>
      <c r="C622" s="338" t="s">
        <v>234</v>
      </c>
      <c r="D622" s="338"/>
      <c r="E622" s="338"/>
      <c r="F622" s="338"/>
      <c r="G622" s="427"/>
      <c r="H622" s="427"/>
      <c r="I622" s="427"/>
      <c r="J622" s="427"/>
      <c r="K622" s="427"/>
      <c r="L622" s="427"/>
      <c r="M622" s="427"/>
      <c r="N622" s="427"/>
      <c r="O622" s="427"/>
      <c r="P622" s="427"/>
      <c r="Q622" s="427"/>
      <c r="R622" s="427"/>
      <c r="S622" s="427"/>
      <c r="T622" s="427"/>
      <c r="U622" s="427"/>
      <c r="V622" s="427"/>
      <c r="W622" s="427"/>
      <c r="X622" s="427"/>
      <c r="Y622" s="428"/>
      <c r="Z622" s="84"/>
    </row>
    <row r="623" spans="1:26" ht="22.5" customHeight="1" x14ac:dyDescent="0.4">
      <c r="A623" s="84"/>
      <c r="B623" s="339"/>
      <c r="C623" s="392" t="s">
        <v>235</v>
      </c>
      <c r="D623" s="392"/>
      <c r="E623" s="392"/>
      <c r="F623" s="392"/>
      <c r="G623" s="387"/>
      <c r="H623" s="387"/>
      <c r="I623" s="387"/>
      <c r="J623" s="387"/>
      <c r="K623" s="387"/>
      <c r="L623" s="387"/>
      <c r="M623" s="387"/>
      <c r="N623" s="387"/>
      <c r="O623" s="387"/>
      <c r="P623" s="387"/>
      <c r="Q623" s="387"/>
      <c r="R623" s="387"/>
      <c r="S623" s="387"/>
      <c r="T623" s="387"/>
      <c r="U623" s="387"/>
      <c r="V623" s="387"/>
      <c r="W623" s="387"/>
      <c r="X623" s="387"/>
      <c r="Y623" s="388"/>
      <c r="Z623" s="84"/>
    </row>
    <row r="624" spans="1:26" ht="22.5" customHeight="1" x14ac:dyDescent="0.4">
      <c r="A624" s="84"/>
      <c r="B624" s="339"/>
      <c r="C624" s="426" t="s">
        <v>502</v>
      </c>
      <c r="D624" s="426"/>
      <c r="E624" s="426"/>
      <c r="F624" s="426"/>
      <c r="G624" s="389"/>
      <c r="H624" s="389"/>
      <c r="I624" s="389"/>
      <c r="J624" s="389"/>
      <c r="K624" s="389"/>
      <c r="L624" s="389"/>
      <c r="M624" s="389"/>
      <c r="N624" s="389"/>
      <c r="O624" s="389"/>
      <c r="P624" s="389"/>
      <c r="Q624" s="389"/>
      <c r="R624" s="389"/>
      <c r="S624" s="389"/>
      <c r="T624" s="389"/>
      <c r="U624" s="389"/>
      <c r="V624" s="389"/>
      <c r="W624" s="389"/>
      <c r="X624" s="389"/>
      <c r="Y624" s="390"/>
      <c r="Z624" s="84"/>
    </row>
    <row r="625" spans="1:26" ht="22.5" customHeight="1" x14ac:dyDescent="0.4">
      <c r="A625" s="84"/>
      <c r="B625" s="339"/>
      <c r="C625" s="426" t="s">
        <v>240</v>
      </c>
      <c r="D625" s="426"/>
      <c r="E625" s="426"/>
      <c r="F625" s="426"/>
      <c r="G625" s="389"/>
      <c r="H625" s="389"/>
      <c r="I625" s="389"/>
      <c r="J625" s="389"/>
      <c r="K625" s="389"/>
      <c r="L625" s="389"/>
      <c r="M625" s="389"/>
      <c r="N625" s="389"/>
      <c r="O625" s="389"/>
      <c r="P625" s="389"/>
      <c r="Q625" s="389"/>
      <c r="R625" s="389"/>
      <c r="S625" s="389"/>
      <c r="T625" s="389"/>
      <c r="U625" s="389"/>
      <c r="V625" s="389"/>
      <c r="W625" s="389"/>
      <c r="X625" s="389"/>
      <c r="Y625" s="390"/>
      <c r="Z625" s="84"/>
    </row>
    <row r="626" spans="1:26" ht="22.5" customHeight="1" x14ac:dyDescent="0.4">
      <c r="A626" s="84"/>
      <c r="B626" s="339"/>
      <c r="C626" s="426" t="s">
        <v>241</v>
      </c>
      <c r="D626" s="426"/>
      <c r="E626" s="426"/>
      <c r="F626" s="426"/>
      <c r="G626" s="389"/>
      <c r="H626" s="389"/>
      <c r="I626" s="389"/>
      <c r="J626" s="389"/>
      <c r="K626" s="389"/>
      <c r="L626" s="389"/>
      <c r="M626" s="389"/>
      <c r="N626" s="389"/>
      <c r="O626" s="389"/>
      <c r="P626" s="389"/>
      <c r="Q626" s="389"/>
      <c r="R626" s="389"/>
      <c r="S626" s="389"/>
      <c r="T626" s="389"/>
      <c r="U626" s="389"/>
      <c r="V626" s="389"/>
      <c r="W626" s="389"/>
      <c r="X626" s="389"/>
      <c r="Y626" s="390"/>
      <c r="Z626" s="84"/>
    </row>
    <row r="627" spans="1:26" ht="22.5" customHeight="1" x14ac:dyDescent="0.4">
      <c r="A627" s="84"/>
      <c r="B627" s="339"/>
      <c r="C627" s="394" t="s">
        <v>236</v>
      </c>
      <c r="D627" s="394"/>
      <c r="E627" s="394"/>
      <c r="F627" s="394"/>
      <c r="G627" s="429"/>
      <c r="H627" s="429"/>
      <c r="I627" s="429"/>
      <c r="J627" s="429"/>
      <c r="K627" s="429"/>
      <c r="L627" s="429"/>
      <c r="M627" s="429"/>
      <c r="N627" s="429"/>
      <c r="O627" s="429"/>
      <c r="P627" s="429"/>
      <c r="Q627" s="429"/>
      <c r="R627" s="429"/>
      <c r="S627" s="429"/>
      <c r="T627" s="429"/>
      <c r="U627" s="429"/>
      <c r="V627" s="429"/>
      <c r="W627" s="429"/>
      <c r="X627" s="429"/>
      <c r="Y627" s="430"/>
      <c r="Z627" s="84"/>
    </row>
    <row r="628" spans="1:26" ht="22.5" customHeight="1" x14ac:dyDescent="0.4">
      <c r="A628" s="84"/>
      <c r="B628" s="337">
        <f t="shared" ca="1" si="21"/>
        <v>96</v>
      </c>
      <c r="C628" s="338" t="s">
        <v>234</v>
      </c>
      <c r="D628" s="338"/>
      <c r="E628" s="338"/>
      <c r="F628" s="338"/>
      <c r="G628" s="427"/>
      <c r="H628" s="427"/>
      <c r="I628" s="427"/>
      <c r="J628" s="427"/>
      <c r="K628" s="427"/>
      <c r="L628" s="427"/>
      <c r="M628" s="427"/>
      <c r="N628" s="427"/>
      <c r="O628" s="427"/>
      <c r="P628" s="427"/>
      <c r="Q628" s="427"/>
      <c r="R628" s="427"/>
      <c r="S628" s="427"/>
      <c r="T628" s="427"/>
      <c r="U628" s="427"/>
      <c r="V628" s="427"/>
      <c r="W628" s="427"/>
      <c r="X628" s="427"/>
      <c r="Y628" s="428"/>
      <c r="Z628" s="84"/>
    </row>
    <row r="629" spans="1:26" ht="22.5" customHeight="1" x14ac:dyDescent="0.4">
      <c r="A629" s="84"/>
      <c r="B629" s="339"/>
      <c r="C629" s="392" t="s">
        <v>235</v>
      </c>
      <c r="D629" s="392"/>
      <c r="E629" s="392"/>
      <c r="F629" s="392"/>
      <c r="G629" s="387"/>
      <c r="H629" s="387"/>
      <c r="I629" s="387"/>
      <c r="J629" s="387"/>
      <c r="K629" s="387"/>
      <c r="L629" s="387"/>
      <c r="M629" s="387"/>
      <c r="N629" s="387"/>
      <c r="O629" s="387"/>
      <c r="P629" s="387"/>
      <c r="Q629" s="387"/>
      <c r="R629" s="387"/>
      <c r="S629" s="387"/>
      <c r="T629" s="387"/>
      <c r="U629" s="387"/>
      <c r="V629" s="387"/>
      <c r="W629" s="387"/>
      <c r="X629" s="387"/>
      <c r="Y629" s="388"/>
      <c r="Z629" s="84"/>
    </row>
    <row r="630" spans="1:26" ht="22.5" customHeight="1" x14ac:dyDescent="0.4">
      <c r="A630" s="84"/>
      <c r="B630" s="339"/>
      <c r="C630" s="426" t="s">
        <v>502</v>
      </c>
      <c r="D630" s="426"/>
      <c r="E630" s="426"/>
      <c r="F630" s="426"/>
      <c r="G630" s="389"/>
      <c r="H630" s="389"/>
      <c r="I630" s="389"/>
      <c r="J630" s="389"/>
      <c r="K630" s="389"/>
      <c r="L630" s="389"/>
      <c r="M630" s="389"/>
      <c r="N630" s="389"/>
      <c r="O630" s="389"/>
      <c r="P630" s="389"/>
      <c r="Q630" s="389"/>
      <c r="R630" s="389"/>
      <c r="S630" s="389"/>
      <c r="T630" s="389"/>
      <c r="U630" s="389"/>
      <c r="V630" s="389"/>
      <c r="W630" s="389"/>
      <c r="X630" s="389"/>
      <c r="Y630" s="390"/>
      <c r="Z630" s="84"/>
    </row>
    <row r="631" spans="1:26" ht="22.5" customHeight="1" x14ac:dyDescent="0.4">
      <c r="A631" s="84"/>
      <c r="B631" s="339"/>
      <c r="C631" s="426" t="s">
        <v>240</v>
      </c>
      <c r="D631" s="426"/>
      <c r="E631" s="426"/>
      <c r="F631" s="426"/>
      <c r="G631" s="389"/>
      <c r="H631" s="389"/>
      <c r="I631" s="389"/>
      <c r="J631" s="389"/>
      <c r="K631" s="389"/>
      <c r="L631" s="389"/>
      <c r="M631" s="389"/>
      <c r="N631" s="389"/>
      <c r="O631" s="389"/>
      <c r="P631" s="389"/>
      <c r="Q631" s="389"/>
      <c r="R631" s="389"/>
      <c r="S631" s="389"/>
      <c r="T631" s="389"/>
      <c r="U631" s="389"/>
      <c r="V631" s="389"/>
      <c r="W631" s="389"/>
      <c r="X631" s="389"/>
      <c r="Y631" s="390"/>
      <c r="Z631" s="84"/>
    </row>
    <row r="632" spans="1:26" ht="22.5" customHeight="1" x14ac:dyDescent="0.4">
      <c r="A632" s="84"/>
      <c r="B632" s="339"/>
      <c r="C632" s="426" t="s">
        <v>241</v>
      </c>
      <c r="D632" s="426"/>
      <c r="E632" s="426"/>
      <c r="F632" s="426"/>
      <c r="G632" s="389"/>
      <c r="H632" s="389"/>
      <c r="I632" s="389"/>
      <c r="J632" s="389"/>
      <c r="K632" s="389"/>
      <c r="L632" s="389"/>
      <c r="M632" s="389"/>
      <c r="N632" s="389"/>
      <c r="O632" s="389"/>
      <c r="P632" s="389"/>
      <c r="Q632" s="389"/>
      <c r="R632" s="389"/>
      <c r="S632" s="389"/>
      <c r="T632" s="389"/>
      <c r="U632" s="389"/>
      <c r="V632" s="389"/>
      <c r="W632" s="389"/>
      <c r="X632" s="389"/>
      <c r="Y632" s="390"/>
      <c r="Z632" s="84"/>
    </row>
    <row r="633" spans="1:26" ht="22.5" customHeight="1" x14ac:dyDescent="0.4">
      <c r="A633" s="84"/>
      <c r="B633" s="339"/>
      <c r="C633" s="394" t="s">
        <v>236</v>
      </c>
      <c r="D633" s="394"/>
      <c r="E633" s="394"/>
      <c r="F633" s="394"/>
      <c r="G633" s="429"/>
      <c r="H633" s="429"/>
      <c r="I633" s="429"/>
      <c r="J633" s="429"/>
      <c r="K633" s="429"/>
      <c r="L633" s="429"/>
      <c r="M633" s="429"/>
      <c r="N633" s="429"/>
      <c r="O633" s="429"/>
      <c r="P633" s="429"/>
      <c r="Q633" s="429"/>
      <c r="R633" s="429"/>
      <c r="S633" s="429"/>
      <c r="T633" s="429"/>
      <c r="U633" s="429"/>
      <c r="V633" s="429"/>
      <c r="W633" s="429"/>
      <c r="X633" s="429"/>
      <c r="Y633" s="430"/>
      <c r="Z633" s="84"/>
    </row>
    <row r="634" spans="1:26" ht="22.5" customHeight="1" x14ac:dyDescent="0.4">
      <c r="A634" s="84"/>
      <c r="B634" s="337">
        <f t="shared" ca="1" si="21"/>
        <v>97</v>
      </c>
      <c r="C634" s="338" t="s">
        <v>234</v>
      </c>
      <c r="D634" s="338"/>
      <c r="E634" s="338"/>
      <c r="F634" s="338"/>
      <c r="G634" s="427"/>
      <c r="H634" s="427"/>
      <c r="I634" s="427"/>
      <c r="J634" s="427"/>
      <c r="K634" s="427"/>
      <c r="L634" s="427"/>
      <c r="M634" s="427"/>
      <c r="N634" s="427"/>
      <c r="O634" s="427"/>
      <c r="P634" s="427"/>
      <c r="Q634" s="427"/>
      <c r="R634" s="427"/>
      <c r="S634" s="427"/>
      <c r="T634" s="427"/>
      <c r="U634" s="427"/>
      <c r="V634" s="427"/>
      <c r="W634" s="427"/>
      <c r="X634" s="427"/>
      <c r="Y634" s="428"/>
      <c r="Z634" s="84"/>
    </row>
    <row r="635" spans="1:26" ht="22.5" customHeight="1" x14ac:dyDescent="0.4">
      <c r="A635" s="84"/>
      <c r="B635" s="339"/>
      <c r="C635" s="392" t="s">
        <v>235</v>
      </c>
      <c r="D635" s="392"/>
      <c r="E635" s="392"/>
      <c r="F635" s="392"/>
      <c r="G635" s="387"/>
      <c r="H635" s="387"/>
      <c r="I635" s="387"/>
      <c r="J635" s="387"/>
      <c r="K635" s="387"/>
      <c r="L635" s="387"/>
      <c r="M635" s="387"/>
      <c r="N635" s="387"/>
      <c r="O635" s="387"/>
      <c r="P635" s="387"/>
      <c r="Q635" s="387"/>
      <c r="R635" s="387"/>
      <c r="S635" s="387"/>
      <c r="T635" s="387"/>
      <c r="U635" s="387"/>
      <c r="V635" s="387"/>
      <c r="W635" s="387"/>
      <c r="X635" s="387"/>
      <c r="Y635" s="388"/>
      <c r="Z635" s="84"/>
    </row>
    <row r="636" spans="1:26" ht="22.5" customHeight="1" x14ac:dyDescent="0.4">
      <c r="A636" s="84"/>
      <c r="B636" s="339"/>
      <c r="C636" s="426" t="s">
        <v>502</v>
      </c>
      <c r="D636" s="426"/>
      <c r="E636" s="426"/>
      <c r="F636" s="426"/>
      <c r="G636" s="389"/>
      <c r="H636" s="389"/>
      <c r="I636" s="389"/>
      <c r="J636" s="389"/>
      <c r="K636" s="389"/>
      <c r="L636" s="389"/>
      <c r="M636" s="389"/>
      <c r="N636" s="389"/>
      <c r="O636" s="389"/>
      <c r="P636" s="389"/>
      <c r="Q636" s="389"/>
      <c r="R636" s="389"/>
      <c r="S636" s="389"/>
      <c r="T636" s="389"/>
      <c r="U636" s="389"/>
      <c r="V636" s="389"/>
      <c r="W636" s="389"/>
      <c r="X636" s="389"/>
      <c r="Y636" s="390"/>
      <c r="Z636" s="84"/>
    </row>
    <row r="637" spans="1:26" ht="22.5" customHeight="1" x14ac:dyDescent="0.4">
      <c r="A637" s="84"/>
      <c r="B637" s="339"/>
      <c r="C637" s="426" t="s">
        <v>240</v>
      </c>
      <c r="D637" s="426"/>
      <c r="E637" s="426"/>
      <c r="F637" s="426"/>
      <c r="G637" s="389"/>
      <c r="H637" s="389"/>
      <c r="I637" s="389"/>
      <c r="J637" s="389"/>
      <c r="K637" s="389"/>
      <c r="L637" s="389"/>
      <c r="M637" s="389"/>
      <c r="N637" s="389"/>
      <c r="O637" s="389"/>
      <c r="P637" s="389"/>
      <c r="Q637" s="389"/>
      <c r="R637" s="389"/>
      <c r="S637" s="389"/>
      <c r="T637" s="389"/>
      <c r="U637" s="389"/>
      <c r="V637" s="389"/>
      <c r="W637" s="389"/>
      <c r="X637" s="389"/>
      <c r="Y637" s="390"/>
      <c r="Z637" s="84"/>
    </row>
    <row r="638" spans="1:26" ht="22.5" customHeight="1" x14ac:dyDescent="0.4">
      <c r="A638" s="84"/>
      <c r="B638" s="339"/>
      <c r="C638" s="426" t="s">
        <v>241</v>
      </c>
      <c r="D638" s="426"/>
      <c r="E638" s="426"/>
      <c r="F638" s="426"/>
      <c r="G638" s="389"/>
      <c r="H638" s="389"/>
      <c r="I638" s="389"/>
      <c r="J638" s="389"/>
      <c r="K638" s="389"/>
      <c r="L638" s="389"/>
      <c r="M638" s="389"/>
      <c r="N638" s="389"/>
      <c r="O638" s="389"/>
      <c r="P638" s="389"/>
      <c r="Q638" s="389"/>
      <c r="R638" s="389"/>
      <c r="S638" s="389"/>
      <c r="T638" s="389"/>
      <c r="U638" s="389"/>
      <c r="V638" s="389"/>
      <c r="W638" s="389"/>
      <c r="X638" s="389"/>
      <c r="Y638" s="390"/>
      <c r="Z638" s="84"/>
    </row>
    <row r="639" spans="1:26" ht="22.5" customHeight="1" x14ac:dyDescent="0.4">
      <c r="A639" s="84"/>
      <c r="B639" s="339"/>
      <c r="C639" s="394" t="s">
        <v>236</v>
      </c>
      <c r="D639" s="394"/>
      <c r="E639" s="394"/>
      <c r="F639" s="394"/>
      <c r="G639" s="429"/>
      <c r="H639" s="429"/>
      <c r="I639" s="429"/>
      <c r="J639" s="429"/>
      <c r="K639" s="429"/>
      <c r="L639" s="429"/>
      <c r="M639" s="429"/>
      <c r="N639" s="429"/>
      <c r="O639" s="429"/>
      <c r="P639" s="429"/>
      <c r="Q639" s="429"/>
      <c r="R639" s="429"/>
      <c r="S639" s="429"/>
      <c r="T639" s="429"/>
      <c r="U639" s="429"/>
      <c r="V639" s="429"/>
      <c r="W639" s="429"/>
      <c r="X639" s="429"/>
      <c r="Y639" s="430"/>
      <c r="Z639" s="84"/>
    </row>
    <row r="640" spans="1:26" ht="22.5" customHeight="1" x14ac:dyDescent="0.4">
      <c r="A640" s="84"/>
      <c r="B640" s="337">
        <f t="shared" ca="1" si="21"/>
        <v>98</v>
      </c>
      <c r="C640" s="338" t="s">
        <v>234</v>
      </c>
      <c r="D640" s="338"/>
      <c r="E640" s="338"/>
      <c r="F640" s="338"/>
      <c r="G640" s="427"/>
      <c r="H640" s="427"/>
      <c r="I640" s="427"/>
      <c r="J640" s="427"/>
      <c r="K640" s="427"/>
      <c r="L640" s="427"/>
      <c r="M640" s="427"/>
      <c r="N640" s="427"/>
      <c r="O640" s="427"/>
      <c r="P640" s="427"/>
      <c r="Q640" s="427"/>
      <c r="R640" s="427"/>
      <c r="S640" s="427"/>
      <c r="T640" s="427"/>
      <c r="U640" s="427"/>
      <c r="V640" s="427"/>
      <c r="W640" s="427"/>
      <c r="X640" s="427"/>
      <c r="Y640" s="428"/>
      <c r="Z640" s="84"/>
    </row>
    <row r="641" spans="1:26" ht="22.5" customHeight="1" x14ac:dyDescent="0.4">
      <c r="A641" s="84"/>
      <c r="B641" s="339"/>
      <c r="C641" s="392" t="s">
        <v>235</v>
      </c>
      <c r="D641" s="392"/>
      <c r="E641" s="392"/>
      <c r="F641" s="392"/>
      <c r="G641" s="387"/>
      <c r="H641" s="387"/>
      <c r="I641" s="387"/>
      <c r="J641" s="387"/>
      <c r="K641" s="387"/>
      <c r="L641" s="387"/>
      <c r="M641" s="387"/>
      <c r="N641" s="387"/>
      <c r="O641" s="387"/>
      <c r="P641" s="387"/>
      <c r="Q641" s="387"/>
      <c r="R641" s="387"/>
      <c r="S641" s="387"/>
      <c r="T641" s="387"/>
      <c r="U641" s="387"/>
      <c r="V641" s="387"/>
      <c r="W641" s="387"/>
      <c r="X641" s="387"/>
      <c r="Y641" s="388"/>
      <c r="Z641" s="84"/>
    </row>
    <row r="642" spans="1:26" ht="22.5" customHeight="1" x14ac:dyDescent="0.4">
      <c r="A642" s="84"/>
      <c r="B642" s="339"/>
      <c r="C642" s="426" t="s">
        <v>502</v>
      </c>
      <c r="D642" s="426"/>
      <c r="E642" s="426"/>
      <c r="F642" s="426"/>
      <c r="G642" s="389"/>
      <c r="H642" s="389"/>
      <c r="I642" s="389"/>
      <c r="J642" s="389"/>
      <c r="K642" s="389"/>
      <c r="L642" s="389"/>
      <c r="M642" s="389"/>
      <c r="N642" s="389"/>
      <c r="O642" s="389"/>
      <c r="P642" s="389"/>
      <c r="Q642" s="389"/>
      <c r="R642" s="389"/>
      <c r="S642" s="389"/>
      <c r="T642" s="389"/>
      <c r="U642" s="389"/>
      <c r="V642" s="389"/>
      <c r="W642" s="389"/>
      <c r="X642" s="389"/>
      <c r="Y642" s="390"/>
      <c r="Z642" s="84"/>
    </row>
    <row r="643" spans="1:26" ht="22.5" customHeight="1" x14ac:dyDescent="0.4">
      <c r="A643" s="84"/>
      <c r="B643" s="339"/>
      <c r="C643" s="426" t="s">
        <v>240</v>
      </c>
      <c r="D643" s="426"/>
      <c r="E643" s="426"/>
      <c r="F643" s="426"/>
      <c r="G643" s="389"/>
      <c r="H643" s="389"/>
      <c r="I643" s="389"/>
      <c r="J643" s="389"/>
      <c r="K643" s="389"/>
      <c r="L643" s="389"/>
      <c r="M643" s="389"/>
      <c r="N643" s="389"/>
      <c r="O643" s="389"/>
      <c r="P643" s="389"/>
      <c r="Q643" s="389"/>
      <c r="R643" s="389"/>
      <c r="S643" s="389"/>
      <c r="T643" s="389"/>
      <c r="U643" s="389"/>
      <c r="V643" s="389"/>
      <c r="W643" s="389"/>
      <c r="X643" s="389"/>
      <c r="Y643" s="390"/>
      <c r="Z643" s="84"/>
    </row>
    <row r="644" spans="1:26" ht="22.5" customHeight="1" x14ac:dyDescent="0.4">
      <c r="A644" s="84"/>
      <c r="B644" s="339"/>
      <c r="C644" s="426" t="s">
        <v>241</v>
      </c>
      <c r="D644" s="426"/>
      <c r="E644" s="426"/>
      <c r="F644" s="426"/>
      <c r="G644" s="389"/>
      <c r="H644" s="389"/>
      <c r="I644" s="389"/>
      <c r="J644" s="389"/>
      <c r="K644" s="389"/>
      <c r="L644" s="389"/>
      <c r="M644" s="389"/>
      <c r="N644" s="389"/>
      <c r="O644" s="389"/>
      <c r="P644" s="389"/>
      <c r="Q644" s="389"/>
      <c r="R644" s="389"/>
      <c r="S644" s="389"/>
      <c r="T644" s="389"/>
      <c r="U644" s="389"/>
      <c r="V644" s="389"/>
      <c r="W644" s="389"/>
      <c r="X644" s="389"/>
      <c r="Y644" s="390"/>
      <c r="Z644" s="84"/>
    </row>
    <row r="645" spans="1:26" ht="22.5" customHeight="1" thickBot="1" x14ac:dyDescent="0.45">
      <c r="A645" s="84"/>
      <c r="B645" s="340"/>
      <c r="C645" s="433" t="s">
        <v>236</v>
      </c>
      <c r="D645" s="433"/>
      <c r="E645" s="433"/>
      <c r="F645" s="433"/>
      <c r="G645" s="434"/>
      <c r="H645" s="434"/>
      <c r="I645" s="434"/>
      <c r="J645" s="434"/>
      <c r="K645" s="434"/>
      <c r="L645" s="434"/>
      <c r="M645" s="434"/>
      <c r="N645" s="434"/>
      <c r="O645" s="434"/>
      <c r="P645" s="434"/>
      <c r="Q645" s="434"/>
      <c r="R645" s="434"/>
      <c r="S645" s="434"/>
      <c r="T645" s="434"/>
      <c r="U645" s="434"/>
      <c r="V645" s="434"/>
      <c r="W645" s="434"/>
      <c r="X645" s="434"/>
      <c r="Y645" s="435"/>
      <c r="Z645" s="84"/>
    </row>
    <row r="646" spans="1:26" ht="22.5" customHeight="1" x14ac:dyDescent="0.4">
      <c r="A646" s="152"/>
      <c r="B646" s="133"/>
      <c r="C646" s="133"/>
      <c r="D646" s="133"/>
      <c r="E646" s="133"/>
      <c r="F646" s="133"/>
      <c r="G646" s="134"/>
      <c r="H646" s="134"/>
      <c r="I646" s="134"/>
      <c r="J646" s="134"/>
      <c r="K646" s="134"/>
      <c r="L646" s="134"/>
      <c r="M646" s="134"/>
      <c r="N646" s="134"/>
      <c r="O646" s="134"/>
      <c r="P646" s="134"/>
      <c r="Q646" s="134"/>
      <c r="R646" s="134"/>
      <c r="S646" s="134"/>
      <c r="T646" s="134"/>
      <c r="U646" s="134"/>
      <c r="V646" s="134"/>
      <c r="W646" s="134"/>
      <c r="X646" s="134"/>
      <c r="Y646" s="134"/>
      <c r="Z646" s="152"/>
    </row>
    <row r="647" spans="1:26" ht="22.5" customHeight="1" x14ac:dyDescent="0.4">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sheetData>
  <sheetProtection password="CC6D" sheet="1" selectLockedCells="1"/>
  <mergeCells count="1235">
    <mergeCell ref="C24:F24"/>
    <mergeCell ref="G24:Y24"/>
    <mergeCell ref="C25:F25"/>
    <mergeCell ref="G25:Y25"/>
    <mergeCell ref="C26:F26"/>
    <mergeCell ref="G20:Y20"/>
    <mergeCell ref="C21:F21"/>
    <mergeCell ref="G21:Y21"/>
    <mergeCell ref="C22:F22"/>
    <mergeCell ref="B17:B22"/>
    <mergeCell ref="C20:F20"/>
    <mergeCell ref="G22:Y22"/>
    <mergeCell ref="C7:F7"/>
    <mergeCell ref="G7:Y7"/>
    <mergeCell ref="C8:F8"/>
    <mergeCell ref="G8:Y8"/>
    <mergeCell ref="C9:F9"/>
    <mergeCell ref="G9:Y9"/>
    <mergeCell ref="B5:B10"/>
    <mergeCell ref="C5:F5"/>
    <mergeCell ref="G5:Y5"/>
    <mergeCell ref="C6:F6"/>
    <mergeCell ref="G6:Y6"/>
    <mergeCell ref="C10:F10"/>
    <mergeCell ref="G10:Y10"/>
    <mergeCell ref="G17:Y17"/>
    <mergeCell ref="C18:F18"/>
    <mergeCell ref="G18:Y18"/>
    <mergeCell ref="C19:F19"/>
    <mergeCell ref="G19:Y19"/>
    <mergeCell ref="B11:B16"/>
    <mergeCell ref="C11:F11"/>
    <mergeCell ref="G11:Y11"/>
    <mergeCell ref="C12:F12"/>
    <mergeCell ref="B50:B55"/>
    <mergeCell ref="C34:F34"/>
    <mergeCell ref="G34:Y34"/>
    <mergeCell ref="C31:F31"/>
    <mergeCell ref="G31:Y31"/>
    <mergeCell ref="C32:F32"/>
    <mergeCell ref="G32:Y32"/>
    <mergeCell ref="C33:F33"/>
    <mergeCell ref="G33:Y33"/>
    <mergeCell ref="B29:B34"/>
    <mergeCell ref="C29:F29"/>
    <mergeCell ref="G29:Y29"/>
    <mergeCell ref="C30:F30"/>
    <mergeCell ref="G30:Y30"/>
    <mergeCell ref="G12:Y12"/>
    <mergeCell ref="C13:F13"/>
    <mergeCell ref="G13:Y13"/>
    <mergeCell ref="C14:F14"/>
    <mergeCell ref="G14:Y14"/>
    <mergeCell ref="C15:F15"/>
    <mergeCell ref="B23:B28"/>
    <mergeCell ref="C23:F23"/>
    <mergeCell ref="G23:Y23"/>
    <mergeCell ref="B38:B43"/>
    <mergeCell ref="C38:F38"/>
    <mergeCell ref="G38:Y38"/>
    <mergeCell ref="C39:F39"/>
    <mergeCell ref="G39:Y39"/>
    <mergeCell ref="C40:F40"/>
    <mergeCell ref="G40:Y40"/>
    <mergeCell ref="C41:F41"/>
    <mergeCell ref="G41:Y41"/>
    <mergeCell ref="C42:F42"/>
    <mergeCell ref="G42:Y42"/>
    <mergeCell ref="C43:F43"/>
    <mergeCell ref="G43:Y43"/>
    <mergeCell ref="G15:Y15"/>
    <mergeCell ref="C93:F93"/>
    <mergeCell ref="G93:Y93"/>
    <mergeCell ref="G86:Y86"/>
    <mergeCell ref="C87:F87"/>
    <mergeCell ref="G87:Y87"/>
    <mergeCell ref="C88:F88"/>
    <mergeCell ref="G81:Y81"/>
    <mergeCell ref="C56:F56"/>
    <mergeCell ref="G56:Y56"/>
    <mergeCell ref="C57:F57"/>
    <mergeCell ref="G26:Y26"/>
    <mergeCell ref="C27:F27"/>
    <mergeCell ref="G27:Y27"/>
    <mergeCell ref="C28:F28"/>
    <mergeCell ref="G28:Y28"/>
    <mergeCell ref="C16:F16"/>
    <mergeCell ref="G16:Y16"/>
    <mergeCell ref="C17:F17"/>
    <mergeCell ref="C53:F53"/>
    <mergeCell ref="G53:Y53"/>
    <mergeCell ref="C54:F54"/>
    <mergeCell ref="G54:Y54"/>
    <mergeCell ref="C55:F55"/>
    <mergeCell ref="G55:Y55"/>
    <mergeCell ref="C52:F52"/>
    <mergeCell ref="G52:Y52"/>
    <mergeCell ref="G46:Y46"/>
    <mergeCell ref="C47:F47"/>
    <mergeCell ref="G47:Y47"/>
    <mergeCell ref="C48:F48"/>
    <mergeCell ref="G48:Y48"/>
    <mergeCell ref="C49:F49"/>
    <mergeCell ref="G49:Y49"/>
    <mergeCell ref="B44:B49"/>
    <mergeCell ref="C44:F44"/>
    <mergeCell ref="G44:Y44"/>
    <mergeCell ref="C45:F45"/>
    <mergeCell ref="G45:Y45"/>
    <mergeCell ref="C46:F46"/>
    <mergeCell ref="C50:F50"/>
    <mergeCell ref="G50:Y50"/>
    <mergeCell ref="C51:F51"/>
    <mergeCell ref="G51:Y51"/>
    <mergeCell ref="C76:F76"/>
    <mergeCell ref="C61:F61"/>
    <mergeCell ref="G61:Y61"/>
    <mergeCell ref="B62:B67"/>
    <mergeCell ref="C62:F62"/>
    <mergeCell ref="G62:Y62"/>
    <mergeCell ref="C63:F63"/>
    <mergeCell ref="G63:Y63"/>
    <mergeCell ref="C64:F64"/>
    <mergeCell ref="G64:Y64"/>
    <mergeCell ref="C65:F65"/>
    <mergeCell ref="B56:B61"/>
    <mergeCell ref="G57:Y57"/>
    <mergeCell ref="C58:F58"/>
    <mergeCell ref="G58:Y58"/>
    <mergeCell ref="C59:F59"/>
    <mergeCell ref="G59:Y59"/>
    <mergeCell ref="C60:F60"/>
    <mergeCell ref="G60:Y60"/>
    <mergeCell ref="G65:Y65"/>
    <mergeCell ref="C66:F66"/>
    <mergeCell ref="G66:Y66"/>
    <mergeCell ref="C67:F67"/>
    <mergeCell ref="G67:Y67"/>
    <mergeCell ref="G76:Y76"/>
    <mergeCell ref="B84:B89"/>
    <mergeCell ref="C84:F84"/>
    <mergeCell ref="G84:Y84"/>
    <mergeCell ref="C85:F85"/>
    <mergeCell ref="G85:Y85"/>
    <mergeCell ref="C86:F86"/>
    <mergeCell ref="G88:Y88"/>
    <mergeCell ref="C89:F89"/>
    <mergeCell ref="G89:Y89"/>
    <mergeCell ref="C72:F72"/>
    <mergeCell ref="G72:Y72"/>
    <mergeCell ref="C73:F73"/>
    <mergeCell ref="G73:Y73"/>
    <mergeCell ref="C77:F77"/>
    <mergeCell ref="G77:Y77"/>
    <mergeCell ref="B78:B83"/>
    <mergeCell ref="C78:F78"/>
    <mergeCell ref="G78:Y78"/>
    <mergeCell ref="C79:F79"/>
    <mergeCell ref="G79:Y79"/>
    <mergeCell ref="C80:F80"/>
    <mergeCell ref="G80:Y80"/>
    <mergeCell ref="C81:F81"/>
    <mergeCell ref="B72:B77"/>
    <mergeCell ref="C82:F82"/>
    <mergeCell ref="G82:Y82"/>
    <mergeCell ref="C83:F83"/>
    <mergeCell ref="G83:Y83"/>
    <mergeCell ref="C74:F74"/>
    <mergeCell ref="G74:Y74"/>
    <mergeCell ref="C75:F75"/>
    <mergeCell ref="G75:Y75"/>
    <mergeCell ref="G99:Y99"/>
    <mergeCell ref="C100:F100"/>
    <mergeCell ref="G100:Y100"/>
    <mergeCell ref="C101:F101"/>
    <mergeCell ref="G101:Y101"/>
    <mergeCell ref="C95:F95"/>
    <mergeCell ref="G95:Y95"/>
    <mergeCell ref="B96:B101"/>
    <mergeCell ref="C96:F96"/>
    <mergeCell ref="G96:Y96"/>
    <mergeCell ref="C97:F97"/>
    <mergeCell ref="G97:Y97"/>
    <mergeCell ref="C98:F98"/>
    <mergeCell ref="G98:Y98"/>
    <mergeCell ref="C99:F99"/>
    <mergeCell ref="B90:B95"/>
    <mergeCell ref="C90:F90"/>
    <mergeCell ref="G90:Y90"/>
    <mergeCell ref="C91:F91"/>
    <mergeCell ref="G91:Y91"/>
    <mergeCell ref="C92:F92"/>
    <mergeCell ref="G92:Y92"/>
    <mergeCell ref="C94:F94"/>
    <mergeCell ref="G94:Y94"/>
    <mergeCell ref="B112:B117"/>
    <mergeCell ref="C112:F112"/>
    <mergeCell ref="G112:Y112"/>
    <mergeCell ref="C113:F113"/>
    <mergeCell ref="G113:Y113"/>
    <mergeCell ref="C114:F114"/>
    <mergeCell ref="G114:Y114"/>
    <mergeCell ref="C115:F115"/>
    <mergeCell ref="G115:Y115"/>
    <mergeCell ref="C116:F116"/>
    <mergeCell ref="G116:Y116"/>
    <mergeCell ref="C117:F117"/>
    <mergeCell ref="G117:Y117"/>
    <mergeCell ref="B106:B111"/>
    <mergeCell ref="C106:F106"/>
    <mergeCell ref="G106:Y106"/>
    <mergeCell ref="C107:F107"/>
    <mergeCell ref="G107:Y107"/>
    <mergeCell ref="C108:F108"/>
    <mergeCell ref="G108:Y108"/>
    <mergeCell ref="C109:F109"/>
    <mergeCell ref="G109:Y109"/>
    <mergeCell ref="C110:F110"/>
    <mergeCell ref="G110:Y110"/>
    <mergeCell ref="C111:F111"/>
    <mergeCell ref="G111:Y111"/>
    <mergeCell ref="B124:B129"/>
    <mergeCell ref="C124:F124"/>
    <mergeCell ref="G124:Y124"/>
    <mergeCell ref="C125:F125"/>
    <mergeCell ref="G125:Y125"/>
    <mergeCell ref="C126:F126"/>
    <mergeCell ref="G126:Y126"/>
    <mergeCell ref="C127:F127"/>
    <mergeCell ref="G127:Y127"/>
    <mergeCell ref="C128:F128"/>
    <mergeCell ref="G128:Y128"/>
    <mergeCell ref="C129:F129"/>
    <mergeCell ref="G129:Y129"/>
    <mergeCell ref="B118:B123"/>
    <mergeCell ref="C118:F118"/>
    <mergeCell ref="G118:Y118"/>
    <mergeCell ref="C119:F119"/>
    <mergeCell ref="G119:Y119"/>
    <mergeCell ref="C120:F120"/>
    <mergeCell ref="G120:Y120"/>
    <mergeCell ref="C121:F121"/>
    <mergeCell ref="G121:Y121"/>
    <mergeCell ref="C122:F122"/>
    <mergeCell ref="G122:Y122"/>
    <mergeCell ref="C123:F123"/>
    <mergeCell ref="G123:Y123"/>
    <mergeCell ref="B140:B145"/>
    <mergeCell ref="C140:F140"/>
    <mergeCell ref="G140:Y140"/>
    <mergeCell ref="C141:F141"/>
    <mergeCell ref="G141:Y141"/>
    <mergeCell ref="C142:F142"/>
    <mergeCell ref="G142:Y142"/>
    <mergeCell ref="C143:F143"/>
    <mergeCell ref="G143:Y143"/>
    <mergeCell ref="C144:F144"/>
    <mergeCell ref="G144:Y144"/>
    <mergeCell ref="C145:F145"/>
    <mergeCell ref="G145:Y145"/>
    <mergeCell ref="B130:B135"/>
    <mergeCell ref="C130:F130"/>
    <mergeCell ref="G130:Y130"/>
    <mergeCell ref="C131:F131"/>
    <mergeCell ref="G131:Y131"/>
    <mergeCell ref="C132:F132"/>
    <mergeCell ref="G132:Y132"/>
    <mergeCell ref="C133:F133"/>
    <mergeCell ref="G133:Y133"/>
    <mergeCell ref="C134:F134"/>
    <mergeCell ref="G134:Y134"/>
    <mergeCell ref="C135:F135"/>
    <mergeCell ref="G135:Y135"/>
    <mergeCell ref="B152:B157"/>
    <mergeCell ref="C152:F152"/>
    <mergeCell ref="G152:Y152"/>
    <mergeCell ref="C153:F153"/>
    <mergeCell ref="G153:Y153"/>
    <mergeCell ref="C154:F154"/>
    <mergeCell ref="G154:Y154"/>
    <mergeCell ref="C155:F155"/>
    <mergeCell ref="G155:Y155"/>
    <mergeCell ref="C156:F156"/>
    <mergeCell ref="G156:Y156"/>
    <mergeCell ref="C157:F157"/>
    <mergeCell ref="G157:Y157"/>
    <mergeCell ref="B146:B151"/>
    <mergeCell ref="C146:F146"/>
    <mergeCell ref="G146:Y146"/>
    <mergeCell ref="C147:F147"/>
    <mergeCell ref="G147:Y147"/>
    <mergeCell ref="C148:F148"/>
    <mergeCell ref="G148:Y148"/>
    <mergeCell ref="C149:F149"/>
    <mergeCell ref="G149:Y149"/>
    <mergeCell ref="C150:F150"/>
    <mergeCell ref="G150:Y150"/>
    <mergeCell ref="C151:F151"/>
    <mergeCell ref="G151:Y151"/>
    <mergeCell ref="B164:B169"/>
    <mergeCell ref="C164:F164"/>
    <mergeCell ref="G164:Y164"/>
    <mergeCell ref="C165:F165"/>
    <mergeCell ref="G165:Y165"/>
    <mergeCell ref="C166:F166"/>
    <mergeCell ref="G166:Y166"/>
    <mergeCell ref="C167:F167"/>
    <mergeCell ref="G167:Y167"/>
    <mergeCell ref="C168:F168"/>
    <mergeCell ref="G168:Y168"/>
    <mergeCell ref="C169:F169"/>
    <mergeCell ref="G169:Y169"/>
    <mergeCell ref="B158:B163"/>
    <mergeCell ref="C158:F158"/>
    <mergeCell ref="G158:Y158"/>
    <mergeCell ref="C159:F159"/>
    <mergeCell ref="G159:Y159"/>
    <mergeCell ref="C160:F160"/>
    <mergeCell ref="G160:Y160"/>
    <mergeCell ref="C161:F161"/>
    <mergeCell ref="G161:Y161"/>
    <mergeCell ref="C162:F162"/>
    <mergeCell ref="G162:Y162"/>
    <mergeCell ref="C163:F163"/>
    <mergeCell ref="G163:Y163"/>
    <mergeCell ref="B180:B185"/>
    <mergeCell ref="C180:F180"/>
    <mergeCell ref="G180:Y180"/>
    <mergeCell ref="C181:F181"/>
    <mergeCell ref="G181:Y181"/>
    <mergeCell ref="C182:F182"/>
    <mergeCell ref="G182:Y182"/>
    <mergeCell ref="C183:F183"/>
    <mergeCell ref="G183:Y183"/>
    <mergeCell ref="C184:F184"/>
    <mergeCell ref="G184:Y184"/>
    <mergeCell ref="C185:F185"/>
    <mergeCell ref="G185:Y185"/>
    <mergeCell ref="B174:B179"/>
    <mergeCell ref="C174:F174"/>
    <mergeCell ref="G174:Y174"/>
    <mergeCell ref="C175:F175"/>
    <mergeCell ref="G175:Y175"/>
    <mergeCell ref="C176:F176"/>
    <mergeCell ref="G176:Y176"/>
    <mergeCell ref="C177:F177"/>
    <mergeCell ref="G177:Y177"/>
    <mergeCell ref="C178:F178"/>
    <mergeCell ref="G178:Y178"/>
    <mergeCell ref="C179:F179"/>
    <mergeCell ref="G179:Y179"/>
    <mergeCell ref="B192:B197"/>
    <mergeCell ref="C192:F192"/>
    <mergeCell ref="G192:Y192"/>
    <mergeCell ref="C193:F193"/>
    <mergeCell ref="G193:Y193"/>
    <mergeCell ref="C194:F194"/>
    <mergeCell ref="G194:Y194"/>
    <mergeCell ref="C195:F195"/>
    <mergeCell ref="G195:Y195"/>
    <mergeCell ref="C196:F196"/>
    <mergeCell ref="G196:Y196"/>
    <mergeCell ref="C197:F197"/>
    <mergeCell ref="G197:Y197"/>
    <mergeCell ref="B186:B191"/>
    <mergeCell ref="C186:F186"/>
    <mergeCell ref="G186:Y186"/>
    <mergeCell ref="C187:F187"/>
    <mergeCell ref="G187:Y187"/>
    <mergeCell ref="C188:F188"/>
    <mergeCell ref="G188:Y188"/>
    <mergeCell ref="C189:F189"/>
    <mergeCell ref="G189:Y189"/>
    <mergeCell ref="C190:F190"/>
    <mergeCell ref="G190:Y190"/>
    <mergeCell ref="C191:F191"/>
    <mergeCell ref="G191:Y191"/>
    <mergeCell ref="B208:B213"/>
    <mergeCell ref="C208:F208"/>
    <mergeCell ref="G208:Y208"/>
    <mergeCell ref="C209:F209"/>
    <mergeCell ref="G209:Y209"/>
    <mergeCell ref="C210:F210"/>
    <mergeCell ref="G210:Y210"/>
    <mergeCell ref="C211:F211"/>
    <mergeCell ref="G211:Y211"/>
    <mergeCell ref="C212:F212"/>
    <mergeCell ref="G212:Y212"/>
    <mergeCell ref="C213:F213"/>
    <mergeCell ref="G213:Y213"/>
    <mergeCell ref="B198:B203"/>
    <mergeCell ref="C198:F198"/>
    <mergeCell ref="G198:Y198"/>
    <mergeCell ref="C199:F199"/>
    <mergeCell ref="G199:Y199"/>
    <mergeCell ref="C200:F200"/>
    <mergeCell ref="G200:Y200"/>
    <mergeCell ref="C201:F201"/>
    <mergeCell ref="G201:Y201"/>
    <mergeCell ref="C202:F202"/>
    <mergeCell ref="G202:Y202"/>
    <mergeCell ref="C203:F203"/>
    <mergeCell ref="G203:Y203"/>
    <mergeCell ref="B220:B225"/>
    <mergeCell ref="C220:F220"/>
    <mergeCell ref="G220:Y220"/>
    <mergeCell ref="C221:F221"/>
    <mergeCell ref="G221:Y221"/>
    <mergeCell ref="C222:F222"/>
    <mergeCell ref="G222:Y222"/>
    <mergeCell ref="C223:F223"/>
    <mergeCell ref="G223:Y223"/>
    <mergeCell ref="C224:F224"/>
    <mergeCell ref="G224:Y224"/>
    <mergeCell ref="C225:F225"/>
    <mergeCell ref="G225:Y225"/>
    <mergeCell ref="B214:B219"/>
    <mergeCell ref="C214:F214"/>
    <mergeCell ref="G214:Y214"/>
    <mergeCell ref="C215:F215"/>
    <mergeCell ref="G215:Y215"/>
    <mergeCell ref="C216:F216"/>
    <mergeCell ref="G216:Y216"/>
    <mergeCell ref="C217:F217"/>
    <mergeCell ref="G217:Y217"/>
    <mergeCell ref="C218:F218"/>
    <mergeCell ref="G218:Y218"/>
    <mergeCell ref="C219:F219"/>
    <mergeCell ref="G219:Y219"/>
    <mergeCell ref="B232:B237"/>
    <mergeCell ref="C232:F232"/>
    <mergeCell ref="G232:Y232"/>
    <mergeCell ref="C233:F233"/>
    <mergeCell ref="G233:Y233"/>
    <mergeCell ref="C234:F234"/>
    <mergeCell ref="G234:Y234"/>
    <mergeCell ref="C235:F235"/>
    <mergeCell ref="G235:Y235"/>
    <mergeCell ref="C236:F236"/>
    <mergeCell ref="G236:Y236"/>
    <mergeCell ref="C237:F237"/>
    <mergeCell ref="G237:Y237"/>
    <mergeCell ref="B226:B231"/>
    <mergeCell ref="C226:F226"/>
    <mergeCell ref="G226:Y226"/>
    <mergeCell ref="C227:F227"/>
    <mergeCell ref="G227:Y227"/>
    <mergeCell ref="C228:F228"/>
    <mergeCell ref="G228:Y228"/>
    <mergeCell ref="C229:F229"/>
    <mergeCell ref="G229:Y229"/>
    <mergeCell ref="C230:F230"/>
    <mergeCell ref="G230:Y230"/>
    <mergeCell ref="C231:F231"/>
    <mergeCell ref="G231:Y231"/>
    <mergeCell ref="B248:B253"/>
    <mergeCell ref="C248:F248"/>
    <mergeCell ref="G248:Y248"/>
    <mergeCell ref="C249:F249"/>
    <mergeCell ref="G249:Y249"/>
    <mergeCell ref="C250:F250"/>
    <mergeCell ref="G250:Y250"/>
    <mergeCell ref="C251:F251"/>
    <mergeCell ref="G251:Y251"/>
    <mergeCell ref="C252:F252"/>
    <mergeCell ref="G252:Y252"/>
    <mergeCell ref="C253:F253"/>
    <mergeCell ref="G253:Y253"/>
    <mergeCell ref="B242:B247"/>
    <mergeCell ref="C242:F242"/>
    <mergeCell ref="G242:Y242"/>
    <mergeCell ref="C243:F243"/>
    <mergeCell ref="G243:Y243"/>
    <mergeCell ref="C244:F244"/>
    <mergeCell ref="G244:Y244"/>
    <mergeCell ref="C245:F245"/>
    <mergeCell ref="G245:Y245"/>
    <mergeCell ref="C246:F246"/>
    <mergeCell ref="G246:Y246"/>
    <mergeCell ref="C247:F247"/>
    <mergeCell ref="G247:Y247"/>
    <mergeCell ref="B260:B265"/>
    <mergeCell ref="C260:F260"/>
    <mergeCell ref="G260:Y260"/>
    <mergeCell ref="C261:F261"/>
    <mergeCell ref="G261:Y261"/>
    <mergeCell ref="C262:F262"/>
    <mergeCell ref="G262:Y262"/>
    <mergeCell ref="C263:F263"/>
    <mergeCell ref="G263:Y263"/>
    <mergeCell ref="C264:F264"/>
    <mergeCell ref="G264:Y264"/>
    <mergeCell ref="C265:F265"/>
    <mergeCell ref="G265:Y265"/>
    <mergeCell ref="B254:B259"/>
    <mergeCell ref="C254:F254"/>
    <mergeCell ref="G254:Y254"/>
    <mergeCell ref="C255:F255"/>
    <mergeCell ref="G255:Y255"/>
    <mergeCell ref="C256:F256"/>
    <mergeCell ref="G256:Y256"/>
    <mergeCell ref="C257:F257"/>
    <mergeCell ref="G257:Y257"/>
    <mergeCell ref="C258:F258"/>
    <mergeCell ref="G258:Y258"/>
    <mergeCell ref="C259:F259"/>
    <mergeCell ref="G259:Y259"/>
    <mergeCell ref="B276:B281"/>
    <mergeCell ref="C276:F276"/>
    <mergeCell ref="G276:Y276"/>
    <mergeCell ref="C277:F277"/>
    <mergeCell ref="G277:Y277"/>
    <mergeCell ref="C278:F278"/>
    <mergeCell ref="G278:Y278"/>
    <mergeCell ref="C279:F279"/>
    <mergeCell ref="G279:Y279"/>
    <mergeCell ref="C280:F280"/>
    <mergeCell ref="G280:Y280"/>
    <mergeCell ref="C281:F281"/>
    <mergeCell ref="G281:Y281"/>
    <mergeCell ref="B266:B271"/>
    <mergeCell ref="C266:F266"/>
    <mergeCell ref="G266:Y266"/>
    <mergeCell ref="C267:F267"/>
    <mergeCell ref="G267:Y267"/>
    <mergeCell ref="C268:F268"/>
    <mergeCell ref="G268:Y268"/>
    <mergeCell ref="C269:F269"/>
    <mergeCell ref="G269:Y269"/>
    <mergeCell ref="C270:F270"/>
    <mergeCell ref="G270:Y270"/>
    <mergeCell ref="C271:F271"/>
    <mergeCell ref="G271:Y271"/>
    <mergeCell ref="B288:B293"/>
    <mergeCell ref="C288:F288"/>
    <mergeCell ref="G288:Y288"/>
    <mergeCell ref="C289:F289"/>
    <mergeCell ref="G289:Y289"/>
    <mergeCell ref="C290:F290"/>
    <mergeCell ref="G290:Y290"/>
    <mergeCell ref="C291:F291"/>
    <mergeCell ref="G291:Y291"/>
    <mergeCell ref="C292:F292"/>
    <mergeCell ref="G292:Y292"/>
    <mergeCell ref="C293:F293"/>
    <mergeCell ref="G293:Y293"/>
    <mergeCell ref="B282:B287"/>
    <mergeCell ref="C282:F282"/>
    <mergeCell ref="G282:Y282"/>
    <mergeCell ref="C283:F283"/>
    <mergeCell ref="G283:Y283"/>
    <mergeCell ref="C284:F284"/>
    <mergeCell ref="G284:Y284"/>
    <mergeCell ref="C285:F285"/>
    <mergeCell ref="G285:Y285"/>
    <mergeCell ref="C286:F286"/>
    <mergeCell ref="G286:Y286"/>
    <mergeCell ref="C287:F287"/>
    <mergeCell ref="G287:Y287"/>
    <mergeCell ref="B300:B305"/>
    <mergeCell ref="C300:F300"/>
    <mergeCell ref="G300:Y300"/>
    <mergeCell ref="C301:F301"/>
    <mergeCell ref="G301:Y301"/>
    <mergeCell ref="C302:F302"/>
    <mergeCell ref="G302:Y302"/>
    <mergeCell ref="C303:F303"/>
    <mergeCell ref="G303:Y303"/>
    <mergeCell ref="C304:F304"/>
    <mergeCell ref="G304:Y304"/>
    <mergeCell ref="C305:F305"/>
    <mergeCell ref="G305:Y305"/>
    <mergeCell ref="B294:B299"/>
    <mergeCell ref="C294:F294"/>
    <mergeCell ref="G294:Y294"/>
    <mergeCell ref="C295:F295"/>
    <mergeCell ref="G295:Y295"/>
    <mergeCell ref="C296:F296"/>
    <mergeCell ref="G296:Y296"/>
    <mergeCell ref="C297:F297"/>
    <mergeCell ref="G297:Y297"/>
    <mergeCell ref="C298:F298"/>
    <mergeCell ref="G298:Y298"/>
    <mergeCell ref="C299:F299"/>
    <mergeCell ref="G299:Y299"/>
    <mergeCell ref="B316:B321"/>
    <mergeCell ref="C316:F316"/>
    <mergeCell ref="G316:Y316"/>
    <mergeCell ref="C317:F317"/>
    <mergeCell ref="G317:Y317"/>
    <mergeCell ref="C318:F318"/>
    <mergeCell ref="G318:Y318"/>
    <mergeCell ref="C319:F319"/>
    <mergeCell ref="G319:Y319"/>
    <mergeCell ref="C320:F320"/>
    <mergeCell ref="G320:Y320"/>
    <mergeCell ref="C321:F321"/>
    <mergeCell ref="G321:Y321"/>
    <mergeCell ref="B310:B315"/>
    <mergeCell ref="C310:F310"/>
    <mergeCell ref="G310:Y310"/>
    <mergeCell ref="C311:F311"/>
    <mergeCell ref="G311:Y311"/>
    <mergeCell ref="C312:F312"/>
    <mergeCell ref="G312:Y312"/>
    <mergeCell ref="C313:F313"/>
    <mergeCell ref="G313:Y313"/>
    <mergeCell ref="C314:F314"/>
    <mergeCell ref="G314:Y314"/>
    <mergeCell ref="C315:F315"/>
    <mergeCell ref="G315:Y315"/>
    <mergeCell ref="B328:B333"/>
    <mergeCell ref="C328:F328"/>
    <mergeCell ref="G328:Y328"/>
    <mergeCell ref="C329:F329"/>
    <mergeCell ref="G329:Y329"/>
    <mergeCell ref="C330:F330"/>
    <mergeCell ref="G330:Y330"/>
    <mergeCell ref="C331:F331"/>
    <mergeCell ref="G331:Y331"/>
    <mergeCell ref="C332:F332"/>
    <mergeCell ref="G332:Y332"/>
    <mergeCell ref="C333:F333"/>
    <mergeCell ref="G333:Y333"/>
    <mergeCell ref="B322:B327"/>
    <mergeCell ref="C322:F322"/>
    <mergeCell ref="G322:Y322"/>
    <mergeCell ref="C323:F323"/>
    <mergeCell ref="G323:Y323"/>
    <mergeCell ref="C324:F324"/>
    <mergeCell ref="G324:Y324"/>
    <mergeCell ref="C325:F325"/>
    <mergeCell ref="G325:Y325"/>
    <mergeCell ref="C326:F326"/>
    <mergeCell ref="G326:Y326"/>
    <mergeCell ref="C327:F327"/>
    <mergeCell ref="G327:Y327"/>
    <mergeCell ref="B344:B349"/>
    <mergeCell ref="C344:F344"/>
    <mergeCell ref="G344:Y344"/>
    <mergeCell ref="C345:F345"/>
    <mergeCell ref="G345:Y345"/>
    <mergeCell ref="C346:F346"/>
    <mergeCell ref="G346:Y346"/>
    <mergeCell ref="C347:F347"/>
    <mergeCell ref="G347:Y347"/>
    <mergeCell ref="C348:F348"/>
    <mergeCell ref="G348:Y348"/>
    <mergeCell ref="C349:F349"/>
    <mergeCell ref="G349:Y349"/>
    <mergeCell ref="B334:B339"/>
    <mergeCell ref="C334:F334"/>
    <mergeCell ref="G334:Y334"/>
    <mergeCell ref="C335:F335"/>
    <mergeCell ref="G335:Y335"/>
    <mergeCell ref="C336:F336"/>
    <mergeCell ref="G336:Y336"/>
    <mergeCell ref="C337:F337"/>
    <mergeCell ref="G337:Y337"/>
    <mergeCell ref="C338:F338"/>
    <mergeCell ref="G338:Y338"/>
    <mergeCell ref="C339:F339"/>
    <mergeCell ref="G339:Y339"/>
    <mergeCell ref="B356:B361"/>
    <mergeCell ref="C356:F356"/>
    <mergeCell ref="G356:Y356"/>
    <mergeCell ref="C357:F357"/>
    <mergeCell ref="G357:Y357"/>
    <mergeCell ref="C358:F358"/>
    <mergeCell ref="G358:Y358"/>
    <mergeCell ref="C359:F359"/>
    <mergeCell ref="G359:Y359"/>
    <mergeCell ref="C360:F360"/>
    <mergeCell ref="G360:Y360"/>
    <mergeCell ref="C361:F361"/>
    <mergeCell ref="G361:Y361"/>
    <mergeCell ref="B350:B355"/>
    <mergeCell ref="C350:F350"/>
    <mergeCell ref="G350:Y350"/>
    <mergeCell ref="C351:F351"/>
    <mergeCell ref="G351:Y351"/>
    <mergeCell ref="C352:F352"/>
    <mergeCell ref="G352:Y352"/>
    <mergeCell ref="C353:F353"/>
    <mergeCell ref="G353:Y353"/>
    <mergeCell ref="C354:F354"/>
    <mergeCell ref="G354:Y354"/>
    <mergeCell ref="C355:F355"/>
    <mergeCell ref="G355:Y355"/>
    <mergeCell ref="B368:B373"/>
    <mergeCell ref="C368:F368"/>
    <mergeCell ref="G368:Y368"/>
    <mergeCell ref="C369:F369"/>
    <mergeCell ref="G369:Y369"/>
    <mergeCell ref="C370:F370"/>
    <mergeCell ref="G370:Y370"/>
    <mergeCell ref="C371:F371"/>
    <mergeCell ref="G371:Y371"/>
    <mergeCell ref="C372:F372"/>
    <mergeCell ref="G372:Y372"/>
    <mergeCell ref="C373:F373"/>
    <mergeCell ref="G373:Y373"/>
    <mergeCell ref="B362:B367"/>
    <mergeCell ref="C362:F362"/>
    <mergeCell ref="G362:Y362"/>
    <mergeCell ref="C363:F363"/>
    <mergeCell ref="G363:Y363"/>
    <mergeCell ref="C364:F364"/>
    <mergeCell ref="G364:Y364"/>
    <mergeCell ref="C365:F365"/>
    <mergeCell ref="G365:Y365"/>
    <mergeCell ref="C366:F366"/>
    <mergeCell ref="G366:Y366"/>
    <mergeCell ref="C367:F367"/>
    <mergeCell ref="G367:Y367"/>
    <mergeCell ref="B384:B389"/>
    <mergeCell ref="C384:F384"/>
    <mergeCell ref="G384:Y384"/>
    <mergeCell ref="C385:F385"/>
    <mergeCell ref="G385:Y385"/>
    <mergeCell ref="C386:F386"/>
    <mergeCell ref="G386:Y386"/>
    <mergeCell ref="C387:F387"/>
    <mergeCell ref="G387:Y387"/>
    <mergeCell ref="C388:F388"/>
    <mergeCell ref="G388:Y388"/>
    <mergeCell ref="C389:F389"/>
    <mergeCell ref="G389:Y389"/>
    <mergeCell ref="B378:B383"/>
    <mergeCell ref="C378:F378"/>
    <mergeCell ref="G378:Y378"/>
    <mergeCell ref="C379:F379"/>
    <mergeCell ref="G379:Y379"/>
    <mergeCell ref="C380:F380"/>
    <mergeCell ref="G380:Y380"/>
    <mergeCell ref="C381:F381"/>
    <mergeCell ref="G381:Y381"/>
    <mergeCell ref="C382:F382"/>
    <mergeCell ref="G382:Y382"/>
    <mergeCell ref="C383:F383"/>
    <mergeCell ref="G383:Y383"/>
    <mergeCell ref="B396:B401"/>
    <mergeCell ref="C396:F396"/>
    <mergeCell ref="G396:Y396"/>
    <mergeCell ref="C397:F397"/>
    <mergeCell ref="G397:Y397"/>
    <mergeCell ref="C398:F398"/>
    <mergeCell ref="G398:Y398"/>
    <mergeCell ref="C399:F399"/>
    <mergeCell ref="G399:Y399"/>
    <mergeCell ref="C400:F400"/>
    <mergeCell ref="G400:Y400"/>
    <mergeCell ref="C401:F401"/>
    <mergeCell ref="G401:Y401"/>
    <mergeCell ref="B390:B395"/>
    <mergeCell ref="C390:F390"/>
    <mergeCell ref="G390:Y390"/>
    <mergeCell ref="C391:F391"/>
    <mergeCell ref="G391:Y391"/>
    <mergeCell ref="C392:F392"/>
    <mergeCell ref="G392:Y392"/>
    <mergeCell ref="C393:F393"/>
    <mergeCell ref="G393:Y393"/>
    <mergeCell ref="C394:F394"/>
    <mergeCell ref="G394:Y394"/>
    <mergeCell ref="C395:F395"/>
    <mergeCell ref="G395:Y395"/>
    <mergeCell ref="B412:B417"/>
    <mergeCell ref="C412:F412"/>
    <mergeCell ref="G412:Y412"/>
    <mergeCell ref="C413:F413"/>
    <mergeCell ref="G413:Y413"/>
    <mergeCell ref="C414:F414"/>
    <mergeCell ref="G414:Y414"/>
    <mergeCell ref="C415:F415"/>
    <mergeCell ref="G415:Y415"/>
    <mergeCell ref="C416:F416"/>
    <mergeCell ref="G416:Y416"/>
    <mergeCell ref="C417:F417"/>
    <mergeCell ref="G417:Y417"/>
    <mergeCell ref="B402:B407"/>
    <mergeCell ref="C402:F402"/>
    <mergeCell ref="G402:Y402"/>
    <mergeCell ref="C403:F403"/>
    <mergeCell ref="G403:Y403"/>
    <mergeCell ref="C404:F404"/>
    <mergeCell ref="G404:Y404"/>
    <mergeCell ref="C405:F405"/>
    <mergeCell ref="G405:Y405"/>
    <mergeCell ref="C406:F406"/>
    <mergeCell ref="G406:Y406"/>
    <mergeCell ref="C407:F407"/>
    <mergeCell ref="G407:Y407"/>
    <mergeCell ref="B424:B429"/>
    <mergeCell ref="C424:F424"/>
    <mergeCell ref="G424:Y424"/>
    <mergeCell ref="C425:F425"/>
    <mergeCell ref="G425:Y425"/>
    <mergeCell ref="C426:F426"/>
    <mergeCell ref="G426:Y426"/>
    <mergeCell ref="C427:F427"/>
    <mergeCell ref="G427:Y427"/>
    <mergeCell ref="C428:F428"/>
    <mergeCell ref="G428:Y428"/>
    <mergeCell ref="C429:F429"/>
    <mergeCell ref="G429:Y429"/>
    <mergeCell ref="B418:B423"/>
    <mergeCell ref="C418:F418"/>
    <mergeCell ref="G418:Y418"/>
    <mergeCell ref="C419:F419"/>
    <mergeCell ref="G419:Y419"/>
    <mergeCell ref="C420:F420"/>
    <mergeCell ref="G420:Y420"/>
    <mergeCell ref="C421:F421"/>
    <mergeCell ref="G421:Y421"/>
    <mergeCell ref="C422:F422"/>
    <mergeCell ref="G422:Y422"/>
    <mergeCell ref="C423:F423"/>
    <mergeCell ref="G423:Y423"/>
    <mergeCell ref="B436:B441"/>
    <mergeCell ref="C436:F436"/>
    <mergeCell ref="G436:Y436"/>
    <mergeCell ref="C437:F437"/>
    <mergeCell ref="G437:Y437"/>
    <mergeCell ref="C438:F438"/>
    <mergeCell ref="G438:Y438"/>
    <mergeCell ref="C439:F439"/>
    <mergeCell ref="G439:Y439"/>
    <mergeCell ref="C440:F440"/>
    <mergeCell ref="G440:Y440"/>
    <mergeCell ref="C441:F441"/>
    <mergeCell ref="G441:Y441"/>
    <mergeCell ref="B430:B435"/>
    <mergeCell ref="C430:F430"/>
    <mergeCell ref="G430:Y430"/>
    <mergeCell ref="C431:F431"/>
    <mergeCell ref="G431:Y431"/>
    <mergeCell ref="C432:F432"/>
    <mergeCell ref="G432:Y432"/>
    <mergeCell ref="C433:F433"/>
    <mergeCell ref="G433:Y433"/>
    <mergeCell ref="C434:F434"/>
    <mergeCell ref="G434:Y434"/>
    <mergeCell ref="C435:F435"/>
    <mergeCell ref="G435:Y435"/>
    <mergeCell ref="B452:B457"/>
    <mergeCell ref="C452:F452"/>
    <mergeCell ref="G452:Y452"/>
    <mergeCell ref="C453:F453"/>
    <mergeCell ref="G453:Y453"/>
    <mergeCell ref="C454:F454"/>
    <mergeCell ref="G454:Y454"/>
    <mergeCell ref="C455:F455"/>
    <mergeCell ref="G455:Y455"/>
    <mergeCell ref="C456:F456"/>
    <mergeCell ref="G456:Y456"/>
    <mergeCell ref="C457:F457"/>
    <mergeCell ref="G457:Y457"/>
    <mergeCell ref="B446:B451"/>
    <mergeCell ref="C446:F446"/>
    <mergeCell ref="G446:Y446"/>
    <mergeCell ref="C447:F447"/>
    <mergeCell ref="G447:Y447"/>
    <mergeCell ref="C448:F448"/>
    <mergeCell ref="G448:Y448"/>
    <mergeCell ref="C449:F449"/>
    <mergeCell ref="G449:Y449"/>
    <mergeCell ref="C450:F450"/>
    <mergeCell ref="G450:Y450"/>
    <mergeCell ref="C451:F451"/>
    <mergeCell ref="G451:Y451"/>
    <mergeCell ref="B464:B469"/>
    <mergeCell ref="C464:F464"/>
    <mergeCell ref="G464:Y464"/>
    <mergeCell ref="C465:F465"/>
    <mergeCell ref="G465:Y465"/>
    <mergeCell ref="C466:F466"/>
    <mergeCell ref="G466:Y466"/>
    <mergeCell ref="C467:F467"/>
    <mergeCell ref="G467:Y467"/>
    <mergeCell ref="C468:F468"/>
    <mergeCell ref="G468:Y468"/>
    <mergeCell ref="C469:F469"/>
    <mergeCell ref="G469:Y469"/>
    <mergeCell ref="B458:B463"/>
    <mergeCell ref="C458:F458"/>
    <mergeCell ref="G458:Y458"/>
    <mergeCell ref="C459:F459"/>
    <mergeCell ref="G459:Y459"/>
    <mergeCell ref="C460:F460"/>
    <mergeCell ref="G460:Y460"/>
    <mergeCell ref="C461:F461"/>
    <mergeCell ref="G461:Y461"/>
    <mergeCell ref="C462:F462"/>
    <mergeCell ref="G462:Y462"/>
    <mergeCell ref="C463:F463"/>
    <mergeCell ref="G463:Y463"/>
    <mergeCell ref="B480:B485"/>
    <mergeCell ref="C480:F480"/>
    <mergeCell ref="G480:Y480"/>
    <mergeCell ref="C481:F481"/>
    <mergeCell ref="G481:Y481"/>
    <mergeCell ref="C482:F482"/>
    <mergeCell ref="G482:Y482"/>
    <mergeCell ref="C483:F483"/>
    <mergeCell ref="G483:Y483"/>
    <mergeCell ref="C484:F484"/>
    <mergeCell ref="G484:Y484"/>
    <mergeCell ref="C485:F485"/>
    <mergeCell ref="G485:Y485"/>
    <mergeCell ref="B470:B475"/>
    <mergeCell ref="C470:F470"/>
    <mergeCell ref="G470:Y470"/>
    <mergeCell ref="C471:F471"/>
    <mergeCell ref="G471:Y471"/>
    <mergeCell ref="C472:F472"/>
    <mergeCell ref="G472:Y472"/>
    <mergeCell ref="C473:F473"/>
    <mergeCell ref="G473:Y473"/>
    <mergeCell ref="C474:F474"/>
    <mergeCell ref="G474:Y474"/>
    <mergeCell ref="C475:F475"/>
    <mergeCell ref="G475:Y475"/>
    <mergeCell ref="B492:B497"/>
    <mergeCell ref="C492:F492"/>
    <mergeCell ref="G492:Y492"/>
    <mergeCell ref="C493:F493"/>
    <mergeCell ref="G493:Y493"/>
    <mergeCell ref="C494:F494"/>
    <mergeCell ref="G494:Y494"/>
    <mergeCell ref="C495:F495"/>
    <mergeCell ref="G495:Y495"/>
    <mergeCell ref="C496:F496"/>
    <mergeCell ref="G496:Y496"/>
    <mergeCell ref="C497:F497"/>
    <mergeCell ref="G497:Y497"/>
    <mergeCell ref="B486:B491"/>
    <mergeCell ref="C486:F486"/>
    <mergeCell ref="G486:Y486"/>
    <mergeCell ref="C487:F487"/>
    <mergeCell ref="G487:Y487"/>
    <mergeCell ref="C488:F488"/>
    <mergeCell ref="G488:Y488"/>
    <mergeCell ref="C489:F489"/>
    <mergeCell ref="G489:Y489"/>
    <mergeCell ref="C490:F490"/>
    <mergeCell ref="G490:Y490"/>
    <mergeCell ref="C491:F491"/>
    <mergeCell ref="G491:Y491"/>
    <mergeCell ref="B504:B509"/>
    <mergeCell ref="C504:F504"/>
    <mergeCell ref="G504:Y504"/>
    <mergeCell ref="C505:F505"/>
    <mergeCell ref="G505:Y505"/>
    <mergeCell ref="C506:F506"/>
    <mergeCell ref="G506:Y506"/>
    <mergeCell ref="C507:F507"/>
    <mergeCell ref="G507:Y507"/>
    <mergeCell ref="C508:F508"/>
    <mergeCell ref="G508:Y508"/>
    <mergeCell ref="C509:F509"/>
    <mergeCell ref="G509:Y509"/>
    <mergeCell ref="B498:B503"/>
    <mergeCell ref="C498:F498"/>
    <mergeCell ref="G498:Y498"/>
    <mergeCell ref="C499:F499"/>
    <mergeCell ref="G499:Y499"/>
    <mergeCell ref="C500:F500"/>
    <mergeCell ref="G500:Y500"/>
    <mergeCell ref="C501:F501"/>
    <mergeCell ref="G501:Y501"/>
    <mergeCell ref="C502:F502"/>
    <mergeCell ref="G502:Y502"/>
    <mergeCell ref="C503:F503"/>
    <mergeCell ref="G503:Y503"/>
    <mergeCell ref="B520:B525"/>
    <mergeCell ref="C520:F520"/>
    <mergeCell ref="G520:Y520"/>
    <mergeCell ref="C521:F521"/>
    <mergeCell ref="G521:Y521"/>
    <mergeCell ref="C522:F522"/>
    <mergeCell ref="G522:Y522"/>
    <mergeCell ref="C523:F523"/>
    <mergeCell ref="G523:Y523"/>
    <mergeCell ref="C524:F524"/>
    <mergeCell ref="G524:Y524"/>
    <mergeCell ref="C525:F525"/>
    <mergeCell ref="G525:Y525"/>
    <mergeCell ref="B514:B519"/>
    <mergeCell ref="C514:F514"/>
    <mergeCell ref="G514:Y514"/>
    <mergeCell ref="C515:F515"/>
    <mergeCell ref="G515:Y515"/>
    <mergeCell ref="C516:F516"/>
    <mergeCell ref="G516:Y516"/>
    <mergeCell ref="C517:F517"/>
    <mergeCell ref="G517:Y517"/>
    <mergeCell ref="C518:F518"/>
    <mergeCell ref="G518:Y518"/>
    <mergeCell ref="C519:F519"/>
    <mergeCell ref="G519:Y519"/>
    <mergeCell ref="B532:B537"/>
    <mergeCell ref="C532:F532"/>
    <mergeCell ref="G532:Y532"/>
    <mergeCell ref="C533:F533"/>
    <mergeCell ref="G533:Y533"/>
    <mergeCell ref="C534:F534"/>
    <mergeCell ref="G534:Y534"/>
    <mergeCell ref="C535:F535"/>
    <mergeCell ref="G535:Y535"/>
    <mergeCell ref="C536:F536"/>
    <mergeCell ref="G536:Y536"/>
    <mergeCell ref="C537:F537"/>
    <mergeCell ref="G537:Y537"/>
    <mergeCell ref="B526:B531"/>
    <mergeCell ref="C526:F526"/>
    <mergeCell ref="G526:Y526"/>
    <mergeCell ref="C527:F527"/>
    <mergeCell ref="G527:Y527"/>
    <mergeCell ref="C528:F528"/>
    <mergeCell ref="G528:Y528"/>
    <mergeCell ref="C529:F529"/>
    <mergeCell ref="G529:Y529"/>
    <mergeCell ref="C530:F530"/>
    <mergeCell ref="G530:Y530"/>
    <mergeCell ref="C531:F531"/>
    <mergeCell ref="G531:Y531"/>
    <mergeCell ref="B548:B553"/>
    <mergeCell ref="C548:F548"/>
    <mergeCell ref="G548:Y548"/>
    <mergeCell ref="C549:F549"/>
    <mergeCell ref="G549:Y549"/>
    <mergeCell ref="C550:F550"/>
    <mergeCell ref="G550:Y550"/>
    <mergeCell ref="C551:F551"/>
    <mergeCell ref="G551:Y551"/>
    <mergeCell ref="C552:F552"/>
    <mergeCell ref="G552:Y552"/>
    <mergeCell ref="C553:F553"/>
    <mergeCell ref="G553:Y553"/>
    <mergeCell ref="B538:B543"/>
    <mergeCell ref="C538:F538"/>
    <mergeCell ref="G538:Y538"/>
    <mergeCell ref="C539:F539"/>
    <mergeCell ref="G539:Y539"/>
    <mergeCell ref="C540:F540"/>
    <mergeCell ref="G540:Y540"/>
    <mergeCell ref="C541:F541"/>
    <mergeCell ref="G541:Y541"/>
    <mergeCell ref="C542:F542"/>
    <mergeCell ref="G542:Y542"/>
    <mergeCell ref="C543:F543"/>
    <mergeCell ref="G543:Y543"/>
    <mergeCell ref="B560:B565"/>
    <mergeCell ref="C560:F560"/>
    <mergeCell ref="G560:Y560"/>
    <mergeCell ref="C561:F561"/>
    <mergeCell ref="G561:Y561"/>
    <mergeCell ref="C562:F562"/>
    <mergeCell ref="G562:Y562"/>
    <mergeCell ref="C563:F563"/>
    <mergeCell ref="G563:Y563"/>
    <mergeCell ref="C564:F564"/>
    <mergeCell ref="G564:Y564"/>
    <mergeCell ref="C565:F565"/>
    <mergeCell ref="G565:Y565"/>
    <mergeCell ref="B554:B559"/>
    <mergeCell ref="C554:F554"/>
    <mergeCell ref="G554:Y554"/>
    <mergeCell ref="C555:F555"/>
    <mergeCell ref="G555:Y555"/>
    <mergeCell ref="C556:F556"/>
    <mergeCell ref="G556:Y556"/>
    <mergeCell ref="C557:F557"/>
    <mergeCell ref="G557:Y557"/>
    <mergeCell ref="C558:F558"/>
    <mergeCell ref="G558:Y558"/>
    <mergeCell ref="C559:F559"/>
    <mergeCell ref="G559:Y559"/>
    <mergeCell ref="B572:B577"/>
    <mergeCell ref="C572:F572"/>
    <mergeCell ref="G572:Y572"/>
    <mergeCell ref="C573:F573"/>
    <mergeCell ref="G573:Y573"/>
    <mergeCell ref="C574:F574"/>
    <mergeCell ref="G574:Y574"/>
    <mergeCell ref="C575:F575"/>
    <mergeCell ref="G575:Y575"/>
    <mergeCell ref="C576:F576"/>
    <mergeCell ref="G576:Y576"/>
    <mergeCell ref="C577:F577"/>
    <mergeCell ref="G577:Y577"/>
    <mergeCell ref="B566:B571"/>
    <mergeCell ref="C566:F566"/>
    <mergeCell ref="G566:Y566"/>
    <mergeCell ref="C567:F567"/>
    <mergeCell ref="G567:Y567"/>
    <mergeCell ref="C568:F568"/>
    <mergeCell ref="G568:Y568"/>
    <mergeCell ref="C569:F569"/>
    <mergeCell ref="G569:Y569"/>
    <mergeCell ref="C570:F570"/>
    <mergeCell ref="G570:Y570"/>
    <mergeCell ref="C571:F571"/>
    <mergeCell ref="G571:Y571"/>
    <mergeCell ref="B588:B593"/>
    <mergeCell ref="C588:F588"/>
    <mergeCell ref="G588:Y588"/>
    <mergeCell ref="C589:F589"/>
    <mergeCell ref="G589:Y589"/>
    <mergeCell ref="C590:F590"/>
    <mergeCell ref="G590:Y590"/>
    <mergeCell ref="C591:F591"/>
    <mergeCell ref="G591:Y591"/>
    <mergeCell ref="C592:F592"/>
    <mergeCell ref="G592:Y592"/>
    <mergeCell ref="C593:F593"/>
    <mergeCell ref="G593:Y593"/>
    <mergeCell ref="B582:B587"/>
    <mergeCell ref="C582:F582"/>
    <mergeCell ref="G582:Y582"/>
    <mergeCell ref="C583:F583"/>
    <mergeCell ref="G583:Y583"/>
    <mergeCell ref="C584:F584"/>
    <mergeCell ref="G584:Y584"/>
    <mergeCell ref="C585:F585"/>
    <mergeCell ref="G585:Y585"/>
    <mergeCell ref="C586:F586"/>
    <mergeCell ref="G586:Y586"/>
    <mergeCell ref="C587:F587"/>
    <mergeCell ref="G587:Y587"/>
    <mergeCell ref="B600:B605"/>
    <mergeCell ref="C600:F600"/>
    <mergeCell ref="G600:Y600"/>
    <mergeCell ref="C601:F601"/>
    <mergeCell ref="G601:Y601"/>
    <mergeCell ref="C602:F602"/>
    <mergeCell ref="G602:Y602"/>
    <mergeCell ref="C603:F603"/>
    <mergeCell ref="G603:Y603"/>
    <mergeCell ref="C604:F604"/>
    <mergeCell ref="G604:Y604"/>
    <mergeCell ref="C605:F605"/>
    <mergeCell ref="G605:Y605"/>
    <mergeCell ref="B594:B599"/>
    <mergeCell ref="C594:F594"/>
    <mergeCell ref="G594:Y594"/>
    <mergeCell ref="C595:F595"/>
    <mergeCell ref="G595:Y595"/>
    <mergeCell ref="C596:F596"/>
    <mergeCell ref="G596:Y596"/>
    <mergeCell ref="C597:F597"/>
    <mergeCell ref="G597:Y597"/>
    <mergeCell ref="C598:F598"/>
    <mergeCell ref="G598:Y598"/>
    <mergeCell ref="C599:F599"/>
    <mergeCell ref="G599:Y599"/>
    <mergeCell ref="B616:B621"/>
    <mergeCell ref="C616:F616"/>
    <mergeCell ref="G616:Y616"/>
    <mergeCell ref="C617:F617"/>
    <mergeCell ref="G617:Y617"/>
    <mergeCell ref="C618:F618"/>
    <mergeCell ref="G618:Y618"/>
    <mergeCell ref="C619:F619"/>
    <mergeCell ref="G619:Y619"/>
    <mergeCell ref="C620:F620"/>
    <mergeCell ref="G620:Y620"/>
    <mergeCell ref="C621:F621"/>
    <mergeCell ref="G621:Y621"/>
    <mergeCell ref="B606:B611"/>
    <mergeCell ref="C606:F606"/>
    <mergeCell ref="G606:Y606"/>
    <mergeCell ref="C607:F607"/>
    <mergeCell ref="G607:Y607"/>
    <mergeCell ref="C608:F608"/>
    <mergeCell ref="G608:Y608"/>
    <mergeCell ref="C609:F609"/>
    <mergeCell ref="G609:Y609"/>
    <mergeCell ref="C610:F610"/>
    <mergeCell ref="G610:Y610"/>
    <mergeCell ref="C611:F611"/>
    <mergeCell ref="G611:Y611"/>
    <mergeCell ref="B628:B633"/>
    <mergeCell ref="C628:F628"/>
    <mergeCell ref="G628:Y628"/>
    <mergeCell ref="C629:F629"/>
    <mergeCell ref="G629:Y629"/>
    <mergeCell ref="C630:F630"/>
    <mergeCell ref="G630:Y630"/>
    <mergeCell ref="C631:F631"/>
    <mergeCell ref="G631:Y631"/>
    <mergeCell ref="C632:F632"/>
    <mergeCell ref="G632:Y632"/>
    <mergeCell ref="C633:F633"/>
    <mergeCell ref="G633:Y633"/>
    <mergeCell ref="B622:B627"/>
    <mergeCell ref="C622:F622"/>
    <mergeCell ref="G622:Y622"/>
    <mergeCell ref="C623:F623"/>
    <mergeCell ref="G623:Y623"/>
    <mergeCell ref="C624:F624"/>
    <mergeCell ref="G624:Y624"/>
    <mergeCell ref="C625:F625"/>
    <mergeCell ref="G625:Y625"/>
    <mergeCell ref="C626:F626"/>
    <mergeCell ref="G626:Y626"/>
    <mergeCell ref="C627:F627"/>
    <mergeCell ref="G627:Y627"/>
    <mergeCell ref="B640:B645"/>
    <mergeCell ref="C640:F640"/>
    <mergeCell ref="G640:Y640"/>
    <mergeCell ref="C641:F641"/>
    <mergeCell ref="G641:Y641"/>
    <mergeCell ref="C642:F642"/>
    <mergeCell ref="G642:Y642"/>
    <mergeCell ref="C643:F643"/>
    <mergeCell ref="G643:Y643"/>
    <mergeCell ref="C644:F644"/>
    <mergeCell ref="G644:Y644"/>
    <mergeCell ref="C645:F645"/>
    <mergeCell ref="G645:Y645"/>
    <mergeCell ref="B634:B639"/>
    <mergeCell ref="C634:F634"/>
    <mergeCell ref="G634:Y634"/>
    <mergeCell ref="C635:F635"/>
    <mergeCell ref="G635:Y635"/>
    <mergeCell ref="C636:F636"/>
    <mergeCell ref="G636:Y636"/>
    <mergeCell ref="C637:F637"/>
    <mergeCell ref="G637:Y637"/>
    <mergeCell ref="C638:F638"/>
    <mergeCell ref="G638:Y638"/>
    <mergeCell ref="C639:F639"/>
    <mergeCell ref="G639:Y639"/>
  </mergeCells>
  <phoneticPr fontId="3"/>
  <pageMargins left="0.78740157480314965" right="0.39370078740157483" top="0.59055118110236227" bottom="0.59055118110236227" header="0.31496062992125984" footer="0.31496062992125984"/>
  <pageSetup paperSize="9" orientation="portrait" blackAndWhite="1" r:id="rId1"/>
  <rowBreaks count="19" manualBreakCount="19">
    <brk id="35" max="25" man="1"/>
    <brk id="69" max="25" man="1"/>
    <brk id="103" max="25" man="1"/>
    <brk id="137" max="25" man="1"/>
    <brk id="171" max="25" man="1"/>
    <brk id="205" max="25" man="1"/>
    <brk id="239" max="25" man="1"/>
    <brk id="273" max="25" man="1"/>
    <brk id="307" max="25" man="1"/>
    <brk id="341" max="25" man="1"/>
    <brk id="375" max="25" man="1"/>
    <brk id="409" max="25" man="1"/>
    <brk id="443" max="25" man="1"/>
    <brk id="477" max="25" man="1"/>
    <brk id="511" max="25" man="1"/>
    <brk id="545" max="25" man="1"/>
    <brk id="579" max="25" man="1"/>
    <brk id="613" max="25" man="1"/>
    <brk id="647" max="25" man="1"/>
  </rowBreaks>
  <extLst>
    <ext xmlns:x14="http://schemas.microsoft.com/office/spreadsheetml/2009/9/main" uri="{CCE6A557-97BC-4b89-ADB6-D9C93CAAB3DF}">
      <x14:dataValidations xmlns:xm="http://schemas.microsoft.com/office/excel/2006/main" count="1">
        <x14:dataValidation type="list" allowBlank="1" showInputMessage="1">
          <x14:formula1>
            <xm:f>別紙２!$B$8:$B$18</xm:f>
          </x14:formula1>
          <xm:sqref>G5:Y5 G11:Y11 G17:Y17 G23:Y23 G29:Y29 G38:Y38 G44:Y44 G50:Y50 G56:Y56 G62:Y62 G72:Y72 G78:Y78 G84:Y84 G90:Y90 G96:Y96 G106:Y106 G112:Y112 G118:Y118 G124:Y124 G130:Y130 G140:Y140 G146:Y146 G152:Y152 G158:Y158 G164:Y164 G174:Y174 G180:Y180 G186:Y186 G192:Y192 G198:Y198 G208:Y208 G214:Y214 G220:Y220 G226:Y226 G232:Y232 G242:Y242 G248:Y248 G254:Y254 G260:Y260 G266:Y266 G276:Y276 G282:Y282 G288:Y288 G294:Y294 G300:Y300 G310:Y310 G316:Y316 G322:Y322 G328:Y328 G334:Y334 G344:Y344 G350:Y350 G356:Y356 G362:Y362 G368:Y368 G378:Y378 G384:Y384 G390:Y390 G396:Y396 G402:Y402 G412:Y412 G418:Y418 G424:Y424 G430:Y430 G436:Y436 G446:Y446 G452:Y452 G458:Y458 G464:Y464 G470:Y470 G480:Y480 G486:Y486 G492:Y492 G498:Y498 G504:Y504 G514:Y514 G520:Y520 G526:Y526 G532:Y532 G538:Y538 G548:Y548 G554:Y554 G560:Y560 G566:Y566 G572:Y572 G582:Y582 G588:Y588 G594:Y594 G600:Y600 G606:Y606 G616:Y616 G622:Y622 G628:Y628 G634:Y634 G640:Y640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B62"/>
  <sheetViews>
    <sheetView view="pageBreakPreview" zoomScaleNormal="100" zoomScaleSheetLayoutView="100" workbookViewId="0">
      <pane ySplit="3" topLeftCell="A4" activePane="bottomLeft" state="frozen"/>
      <selection activeCell="I46" sqref="I46"/>
      <selection pane="bottomLeft" activeCell="L11" sqref="L11:Q11"/>
    </sheetView>
  </sheetViews>
  <sheetFormatPr defaultColWidth="3.125" defaultRowHeight="18.75" customHeight="1" x14ac:dyDescent="0.4"/>
  <cols>
    <col min="1" max="16384" width="3.125" style="1"/>
  </cols>
  <sheetData>
    <row r="1" spans="1:28" ht="18.75" customHeight="1" x14ac:dyDescent="0.4">
      <c r="A1" s="84"/>
      <c r="B1" s="84"/>
      <c r="C1" s="84"/>
      <c r="D1" s="84"/>
      <c r="E1" s="84"/>
      <c r="F1" s="84"/>
      <c r="G1" s="84"/>
      <c r="H1" s="84"/>
      <c r="I1" s="84"/>
      <c r="J1" s="84"/>
      <c r="K1" s="84"/>
      <c r="L1" s="84"/>
      <c r="M1" s="84"/>
      <c r="N1" s="84"/>
      <c r="O1" s="84"/>
      <c r="P1" s="84"/>
      <c r="Q1" s="84"/>
      <c r="R1" s="84"/>
      <c r="S1" s="84"/>
      <c r="T1" s="84"/>
      <c r="U1" s="84"/>
      <c r="V1" s="84"/>
      <c r="W1" s="84"/>
      <c r="X1" s="84"/>
      <c r="Y1" s="84"/>
      <c r="Z1" s="105" t="s">
        <v>335</v>
      </c>
    </row>
    <row r="2" spans="1:28" ht="7.5" customHeight="1" x14ac:dyDescent="0.4">
      <c r="A2" s="84"/>
      <c r="B2" s="84"/>
      <c r="C2" s="84"/>
      <c r="D2" s="84"/>
      <c r="E2" s="84"/>
      <c r="F2" s="84"/>
      <c r="G2" s="84"/>
      <c r="H2" s="84"/>
      <c r="I2" s="84"/>
      <c r="J2" s="84"/>
      <c r="K2" s="84"/>
      <c r="L2" s="84"/>
      <c r="M2" s="84"/>
      <c r="N2" s="84"/>
      <c r="O2" s="84"/>
      <c r="P2" s="84"/>
      <c r="Q2" s="84"/>
      <c r="R2" s="84"/>
      <c r="S2" s="84"/>
      <c r="T2" s="84"/>
      <c r="U2" s="84"/>
      <c r="V2" s="84"/>
      <c r="W2" s="84"/>
      <c r="X2" s="84"/>
      <c r="Y2" s="84"/>
      <c r="Z2" s="84"/>
    </row>
    <row r="3" spans="1:28" ht="18.75" customHeight="1" x14ac:dyDescent="0.4">
      <c r="A3" s="305" t="s">
        <v>456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B3" s="171" t="s">
        <v>461</v>
      </c>
    </row>
    <row r="4" spans="1:28" ht="7.5" customHeight="1" x14ac:dyDescent="0.4">
      <c r="A4" s="84"/>
      <c r="B4" s="84"/>
      <c r="C4" s="84"/>
      <c r="D4" s="84"/>
      <c r="E4" s="84"/>
      <c r="F4" s="84"/>
      <c r="G4" s="84"/>
      <c r="H4" s="84"/>
      <c r="I4" s="84"/>
      <c r="J4" s="84"/>
      <c r="K4" s="84"/>
      <c r="L4" s="84"/>
      <c r="M4" s="84"/>
      <c r="N4" s="84"/>
      <c r="O4" s="84"/>
      <c r="P4" s="84"/>
      <c r="Q4" s="84"/>
      <c r="R4" s="84"/>
      <c r="S4" s="84"/>
      <c r="T4" s="84"/>
      <c r="U4" s="84"/>
      <c r="V4" s="84"/>
      <c r="W4" s="84"/>
      <c r="X4" s="84"/>
      <c r="Y4" s="84"/>
      <c r="Z4" s="84"/>
    </row>
    <row r="5" spans="1:28" ht="18.75" customHeight="1" x14ac:dyDescent="0.4">
      <c r="A5" s="84" t="s">
        <v>463</v>
      </c>
      <c r="B5" s="84"/>
      <c r="C5" s="84"/>
      <c r="D5" s="84"/>
      <c r="E5" s="84"/>
      <c r="F5" s="84"/>
      <c r="G5" s="84"/>
      <c r="H5" s="84"/>
      <c r="I5" s="84"/>
      <c r="J5" s="84"/>
      <c r="K5" s="84"/>
      <c r="L5" s="84"/>
      <c r="M5" s="84"/>
      <c r="N5" s="84"/>
      <c r="O5" s="84"/>
      <c r="P5" s="84"/>
      <c r="Q5" s="84"/>
      <c r="R5" s="84"/>
      <c r="S5" s="84"/>
      <c r="T5" s="84"/>
      <c r="U5" s="84"/>
      <c r="V5" s="84"/>
      <c r="W5" s="84"/>
      <c r="X5" s="84"/>
      <c r="Y5" s="84"/>
      <c r="Z5" s="84"/>
    </row>
    <row r="6" spans="1:28" ht="7.5" customHeight="1" thickBot="1" x14ac:dyDescent="0.45">
      <c r="A6" s="84"/>
      <c r="B6" s="84"/>
      <c r="C6" s="84"/>
      <c r="D6" s="84"/>
      <c r="E6" s="84"/>
      <c r="F6" s="84"/>
      <c r="G6" s="84"/>
      <c r="H6" s="84"/>
      <c r="I6" s="84"/>
      <c r="J6" s="84"/>
      <c r="K6" s="84"/>
      <c r="L6" s="84"/>
      <c r="M6" s="84"/>
      <c r="N6" s="84"/>
      <c r="O6" s="84"/>
      <c r="P6" s="84"/>
      <c r="Q6" s="84"/>
      <c r="R6" s="84"/>
      <c r="S6" s="84"/>
      <c r="T6" s="84"/>
      <c r="U6" s="84"/>
      <c r="V6" s="84"/>
      <c r="W6" s="84"/>
      <c r="X6" s="84"/>
      <c r="Y6" s="84"/>
      <c r="Z6" s="84"/>
    </row>
    <row r="7" spans="1:28" ht="22.5" customHeight="1" x14ac:dyDescent="0.4">
      <c r="A7" s="84"/>
      <c r="B7" s="383" t="s">
        <v>336</v>
      </c>
      <c r="C7" s="384"/>
      <c r="D7" s="384"/>
      <c r="E7" s="384"/>
      <c r="F7" s="384"/>
      <c r="G7" s="384"/>
      <c r="H7" s="384"/>
      <c r="I7" s="384"/>
      <c r="J7" s="384"/>
      <c r="K7" s="384"/>
      <c r="L7" s="384" t="s">
        <v>464</v>
      </c>
      <c r="M7" s="384"/>
      <c r="N7" s="384"/>
      <c r="O7" s="384"/>
      <c r="P7" s="384"/>
      <c r="Q7" s="384"/>
      <c r="R7" s="384"/>
      <c r="S7" s="384" t="s">
        <v>465</v>
      </c>
      <c r="T7" s="384"/>
      <c r="U7" s="384"/>
      <c r="V7" s="384"/>
      <c r="W7" s="384"/>
      <c r="X7" s="384"/>
      <c r="Y7" s="419"/>
      <c r="Z7" s="84"/>
    </row>
    <row r="8" spans="1:28" ht="22.5" customHeight="1" x14ac:dyDescent="0.4">
      <c r="A8" s="84"/>
      <c r="B8" s="494" t="s">
        <v>313</v>
      </c>
      <c r="C8" s="495"/>
      <c r="D8" s="495"/>
      <c r="E8" s="495"/>
      <c r="F8" s="495"/>
      <c r="G8" s="495"/>
      <c r="H8" s="495"/>
      <c r="I8" s="495"/>
      <c r="J8" s="495"/>
      <c r="K8" s="495"/>
      <c r="L8" s="525"/>
      <c r="M8" s="526"/>
      <c r="N8" s="526"/>
      <c r="O8" s="526"/>
      <c r="P8" s="526"/>
      <c r="Q8" s="526"/>
      <c r="R8" s="122" t="s">
        <v>49</v>
      </c>
      <c r="S8" s="525"/>
      <c r="T8" s="526"/>
      <c r="U8" s="526"/>
      <c r="V8" s="526"/>
      <c r="W8" s="526"/>
      <c r="X8" s="526"/>
      <c r="Y8" s="123" t="s">
        <v>49</v>
      </c>
      <c r="Z8" s="84"/>
    </row>
    <row r="9" spans="1:28" ht="22.5" customHeight="1" x14ac:dyDescent="0.4">
      <c r="A9" s="84"/>
      <c r="B9" s="482" t="s">
        <v>327</v>
      </c>
      <c r="C9" s="483"/>
      <c r="D9" s="483"/>
      <c r="E9" s="483"/>
      <c r="F9" s="483"/>
      <c r="G9" s="483"/>
      <c r="H9" s="483"/>
      <c r="I9" s="483"/>
      <c r="J9" s="483"/>
      <c r="K9" s="483"/>
      <c r="L9" s="523"/>
      <c r="M9" s="524"/>
      <c r="N9" s="524"/>
      <c r="O9" s="524"/>
      <c r="P9" s="524"/>
      <c r="Q9" s="524"/>
      <c r="R9" s="124" t="s">
        <v>49</v>
      </c>
      <c r="S9" s="523"/>
      <c r="T9" s="524"/>
      <c r="U9" s="524"/>
      <c r="V9" s="524"/>
      <c r="W9" s="524"/>
      <c r="X9" s="524"/>
      <c r="Y9" s="125" t="s">
        <v>49</v>
      </c>
      <c r="Z9" s="84"/>
    </row>
    <row r="10" spans="1:28" ht="22.5" customHeight="1" x14ac:dyDescent="0.4">
      <c r="A10" s="84"/>
      <c r="B10" s="482" t="s">
        <v>315</v>
      </c>
      <c r="C10" s="483"/>
      <c r="D10" s="483"/>
      <c r="E10" s="483"/>
      <c r="F10" s="483"/>
      <c r="G10" s="483"/>
      <c r="H10" s="483"/>
      <c r="I10" s="483"/>
      <c r="J10" s="483"/>
      <c r="K10" s="483"/>
      <c r="L10" s="523"/>
      <c r="M10" s="524"/>
      <c r="N10" s="524"/>
      <c r="O10" s="524"/>
      <c r="P10" s="524"/>
      <c r="Q10" s="524"/>
      <c r="R10" s="124" t="s">
        <v>49</v>
      </c>
      <c r="S10" s="523"/>
      <c r="T10" s="524"/>
      <c r="U10" s="524"/>
      <c r="V10" s="524"/>
      <c r="W10" s="524"/>
      <c r="X10" s="524"/>
      <c r="Y10" s="125" t="s">
        <v>49</v>
      </c>
      <c r="Z10" s="84"/>
    </row>
    <row r="11" spans="1:28" ht="22.5" customHeight="1" x14ac:dyDescent="0.4">
      <c r="A11" s="84"/>
      <c r="B11" s="482" t="s">
        <v>329</v>
      </c>
      <c r="C11" s="483"/>
      <c r="D11" s="483"/>
      <c r="E11" s="483"/>
      <c r="F11" s="483"/>
      <c r="G11" s="483"/>
      <c r="H11" s="483"/>
      <c r="I11" s="483"/>
      <c r="J11" s="483"/>
      <c r="K11" s="483"/>
      <c r="L11" s="523"/>
      <c r="M11" s="524"/>
      <c r="N11" s="524"/>
      <c r="O11" s="524"/>
      <c r="P11" s="524"/>
      <c r="Q11" s="524"/>
      <c r="R11" s="124" t="s">
        <v>49</v>
      </c>
      <c r="S11" s="523"/>
      <c r="T11" s="524"/>
      <c r="U11" s="524"/>
      <c r="V11" s="524"/>
      <c r="W11" s="524"/>
      <c r="X11" s="524"/>
      <c r="Y11" s="125" t="s">
        <v>49</v>
      </c>
      <c r="Z11" s="84"/>
    </row>
    <row r="12" spans="1:28" ht="22.5" customHeight="1" x14ac:dyDescent="0.4">
      <c r="A12" s="84"/>
      <c r="B12" s="482" t="s">
        <v>317</v>
      </c>
      <c r="C12" s="483"/>
      <c r="D12" s="483"/>
      <c r="E12" s="483"/>
      <c r="F12" s="483"/>
      <c r="G12" s="483"/>
      <c r="H12" s="483"/>
      <c r="I12" s="483"/>
      <c r="J12" s="483"/>
      <c r="K12" s="483"/>
      <c r="L12" s="523"/>
      <c r="M12" s="524"/>
      <c r="N12" s="524"/>
      <c r="O12" s="524"/>
      <c r="P12" s="524"/>
      <c r="Q12" s="524"/>
      <c r="R12" s="124" t="s">
        <v>49</v>
      </c>
      <c r="S12" s="523"/>
      <c r="T12" s="524"/>
      <c r="U12" s="524"/>
      <c r="V12" s="524"/>
      <c r="W12" s="524"/>
      <c r="X12" s="524"/>
      <c r="Y12" s="125" t="s">
        <v>49</v>
      </c>
      <c r="Z12" s="84"/>
    </row>
    <row r="13" spans="1:28" ht="22.5" customHeight="1" x14ac:dyDescent="0.4">
      <c r="A13" s="84"/>
      <c r="B13" s="482" t="s">
        <v>331</v>
      </c>
      <c r="C13" s="483"/>
      <c r="D13" s="483"/>
      <c r="E13" s="483"/>
      <c r="F13" s="483"/>
      <c r="G13" s="483"/>
      <c r="H13" s="483"/>
      <c r="I13" s="483"/>
      <c r="J13" s="483"/>
      <c r="K13" s="483"/>
      <c r="L13" s="523"/>
      <c r="M13" s="524"/>
      <c r="N13" s="524"/>
      <c r="O13" s="524"/>
      <c r="P13" s="524"/>
      <c r="Q13" s="524"/>
      <c r="R13" s="124" t="s">
        <v>49</v>
      </c>
      <c r="S13" s="523"/>
      <c r="T13" s="524"/>
      <c r="U13" s="524"/>
      <c r="V13" s="524"/>
      <c r="W13" s="524"/>
      <c r="X13" s="524"/>
      <c r="Y13" s="125" t="s">
        <v>49</v>
      </c>
      <c r="Z13" s="84"/>
    </row>
    <row r="14" spans="1:28" ht="22.5" customHeight="1" x14ac:dyDescent="0.4">
      <c r="A14" s="84"/>
      <c r="B14" s="488" t="s">
        <v>319</v>
      </c>
      <c r="C14" s="489"/>
      <c r="D14" s="489"/>
      <c r="E14" s="489"/>
      <c r="F14" s="489"/>
      <c r="G14" s="489"/>
      <c r="H14" s="489"/>
      <c r="I14" s="489"/>
      <c r="J14" s="489"/>
      <c r="K14" s="489"/>
      <c r="L14" s="521"/>
      <c r="M14" s="522"/>
      <c r="N14" s="522"/>
      <c r="O14" s="522"/>
      <c r="P14" s="522"/>
      <c r="Q14" s="522"/>
      <c r="R14" s="126" t="s">
        <v>49</v>
      </c>
      <c r="S14" s="521"/>
      <c r="T14" s="522"/>
      <c r="U14" s="522"/>
      <c r="V14" s="522"/>
      <c r="W14" s="522"/>
      <c r="X14" s="522"/>
      <c r="Y14" s="127" t="s">
        <v>49</v>
      </c>
      <c r="Z14" s="84"/>
    </row>
    <row r="15" spans="1:28" ht="22.5" customHeight="1" x14ac:dyDescent="0.4">
      <c r="A15" s="84"/>
      <c r="B15" s="494" t="s">
        <v>321</v>
      </c>
      <c r="C15" s="495"/>
      <c r="D15" s="495"/>
      <c r="E15" s="495"/>
      <c r="F15" s="495"/>
      <c r="G15" s="495"/>
      <c r="H15" s="495"/>
      <c r="I15" s="495"/>
      <c r="J15" s="495"/>
      <c r="K15" s="495"/>
      <c r="L15" s="525"/>
      <c r="M15" s="526"/>
      <c r="N15" s="526"/>
      <c r="O15" s="526"/>
      <c r="P15" s="526"/>
      <c r="Q15" s="526"/>
      <c r="R15" s="122" t="s">
        <v>49</v>
      </c>
      <c r="S15" s="525"/>
      <c r="T15" s="526"/>
      <c r="U15" s="526"/>
      <c r="V15" s="526"/>
      <c r="W15" s="526"/>
      <c r="X15" s="526"/>
      <c r="Y15" s="123" t="s">
        <v>49</v>
      </c>
      <c r="Z15" s="84"/>
    </row>
    <row r="16" spans="1:28" ht="22.5" customHeight="1" x14ac:dyDescent="0.4">
      <c r="A16" s="84"/>
      <c r="B16" s="482" t="s">
        <v>324</v>
      </c>
      <c r="C16" s="483"/>
      <c r="D16" s="483"/>
      <c r="E16" s="483"/>
      <c r="F16" s="483"/>
      <c r="G16" s="483"/>
      <c r="H16" s="483"/>
      <c r="I16" s="483"/>
      <c r="J16" s="483"/>
      <c r="K16" s="483"/>
      <c r="L16" s="523"/>
      <c r="M16" s="524"/>
      <c r="N16" s="524"/>
      <c r="O16" s="524"/>
      <c r="P16" s="524"/>
      <c r="Q16" s="524"/>
      <c r="R16" s="124" t="s">
        <v>49</v>
      </c>
      <c r="S16" s="523"/>
      <c r="T16" s="524"/>
      <c r="U16" s="524"/>
      <c r="V16" s="524"/>
      <c r="W16" s="524"/>
      <c r="X16" s="524"/>
      <c r="Y16" s="125" t="s">
        <v>49</v>
      </c>
      <c r="Z16" s="84"/>
    </row>
    <row r="17" spans="1:26" ht="22.5" customHeight="1" x14ac:dyDescent="0.4">
      <c r="A17" s="84"/>
      <c r="B17" s="482" t="s">
        <v>333</v>
      </c>
      <c r="C17" s="483"/>
      <c r="D17" s="483"/>
      <c r="E17" s="483"/>
      <c r="F17" s="483"/>
      <c r="G17" s="483"/>
      <c r="H17" s="483"/>
      <c r="I17" s="483"/>
      <c r="J17" s="483"/>
      <c r="K17" s="483"/>
      <c r="L17" s="523"/>
      <c r="M17" s="524"/>
      <c r="N17" s="524"/>
      <c r="O17" s="524"/>
      <c r="P17" s="524"/>
      <c r="Q17" s="524"/>
      <c r="R17" s="124" t="s">
        <v>49</v>
      </c>
      <c r="S17" s="523"/>
      <c r="T17" s="524"/>
      <c r="U17" s="524"/>
      <c r="V17" s="524"/>
      <c r="W17" s="524"/>
      <c r="X17" s="524"/>
      <c r="Y17" s="125" t="s">
        <v>49</v>
      </c>
      <c r="Z17" s="84"/>
    </row>
    <row r="18" spans="1:26" ht="22.5" customHeight="1" x14ac:dyDescent="0.4">
      <c r="A18" s="84"/>
      <c r="B18" s="488" t="s">
        <v>334</v>
      </c>
      <c r="C18" s="489"/>
      <c r="D18" s="489"/>
      <c r="E18" s="489"/>
      <c r="F18" s="489"/>
      <c r="G18" s="489"/>
      <c r="H18" s="489"/>
      <c r="I18" s="489"/>
      <c r="J18" s="489"/>
      <c r="K18" s="489"/>
      <c r="L18" s="521"/>
      <c r="M18" s="522"/>
      <c r="N18" s="522"/>
      <c r="O18" s="522"/>
      <c r="P18" s="522"/>
      <c r="Q18" s="522"/>
      <c r="R18" s="126" t="s">
        <v>49</v>
      </c>
      <c r="S18" s="521"/>
      <c r="T18" s="522"/>
      <c r="U18" s="522"/>
      <c r="V18" s="522"/>
      <c r="W18" s="522"/>
      <c r="X18" s="522"/>
      <c r="Y18" s="127" t="s">
        <v>49</v>
      </c>
      <c r="Z18" s="84"/>
    </row>
    <row r="19" spans="1:26" ht="22.5" customHeight="1" thickBot="1" x14ac:dyDescent="0.45">
      <c r="A19" s="84"/>
      <c r="B19" s="479" t="s">
        <v>468</v>
      </c>
      <c r="C19" s="480"/>
      <c r="D19" s="480"/>
      <c r="E19" s="480"/>
      <c r="F19" s="480"/>
      <c r="G19" s="480"/>
      <c r="H19" s="480"/>
      <c r="I19" s="480"/>
      <c r="J19" s="480"/>
      <c r="K19" s="481"/>
      <c r="L19" s="500">
        <f t="shared" ref="L19" si="0">SUM(L8:Q18)</f>
        <v>0</v>
      </c>
      <c r="M19" s="356"/>
      <c r="N19" s="356"/>
      <c r="O19" s="356"/>
      <c r="P19" s="356"/>
      <c r="Q19" s="356"/>
      <c r="R19" s="142" t="s">
        <v>467</v>
      </c>
      <c r="S19" s="500">
        <f t="shared" ref="S19" si="1">SUM(S8:X18)</f>
        <v>0</v>
      </c>
      <c r="T19" s="501"/>
      <c r="U19" s="501"/>
      <c r="V19" s="501"/>
      <c r="W19" s="501"/>
      <c r="X19" s="501"/>
      <c r="Y19" s="144" t="s">
        <v>49</v>
      </c>
      <c r="Z19" s="84"/>
    </row>
    <row r="20" spans="1:26" ht="18.75" customHeight="1" x14ac:dyDescent="0.4">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18.75" customHeight="1" x14ac:dyDescent="0.4">
      <c r="A21" s="84" t="s">
        <v>466</v>
      </c>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7.5" customHeight="1" thickBot="1" x14ac:dyDescent="0.4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22.5" customHeight="1" x14ac:dyDescent="0.4">
      <c r="A23" s="84"/>
      <c r="B23" s="383" t="s">
        <v>336</v>
      </c>
      <c r="C23" s="384"/>
      <c r="D23" s="384"/>
      <c r="E23" s="384"/>
      <c r="F23" s="384"/>
      <c r="G23" s="384"/>
      <c r="H23" s="384"/>
      <c r="I23" s="384"/>
      <c r="J23" s="384"/>
      <c r="K23" s="384"/>
      <c r="L23" s="384" t="s">
        <v>469</v>
      </c>
      <c r="M23" s="384"/>
      <c r="N23" s="384"/>
      <c r="O23" s="384"/>
      <c r="P23" s="384"/>
      <c r="Q23" s="384"/>
      <c r="R23" s="384"/>
      <c r="S23" s="384" t="s">
        <v>470</v>
      </c>
      <c r="T23" s="384"/>
      <c r="U23" s="384"/>
      <c r="V23" s="384"/>
      <c r="W23" s="384"/>
      <c r="X23" s="384"/>
      <c r="Y23" s="419"/>
      <c r="Z23" s="84"/>
    </row>
    <row r="24" spans="1:26" ht="22.5" customHeight="1" x14ac:dyDescent="0.4">
      <c r="A24" s="84"/>
      <c r="B24" s="494" t="s">
        <v>313</v>
      </c>
      <c r="C24" s="495"/>
      <c r="D24" s="495"/>
      <c r="E24" s="495"/>
      <c r="F24" s="495"/>
      <c r="G24" s="495"/>
      <c r="H24" s="495"/>
      <c r="I24" s="495"/>
      <c r="J24" s="495"/>
      <c r="K24" s="495"/>
      <c r="L24" s="496" t="str">
        <f t="shared" ref="L24" si="2">IF(L8="","",ROUNDDOWN(L8/5,-3))</f>
        <v/>
      </c>
      <c r="M24" s="497"/>
      <c r="N24" s="497"/>
      <c r="O24" s="497"/>
      <c r="P24" s="497"/>
      <c r="Q24" s="497"/>
      <c r="R24" s="122" t="s">
        <v>49</v>
      </c>
      <c r="S24" s="498" t="str">
        <f t="shared" ref="S24:S31" si="3">IF(L24="","",IF(L24&gt;=1000000,1000000,L24))</f>
        <v/>
      </c>
      <c r="T24" s="499"/>
      <c r="U24" s="499"/>
      <c r="V24" s="499"/>
      <c r="W24" s="499"/>
      <c r="X24" s="499"/>
      <c r="Y24" s="123" t="s">
        <v>49</v>
      </c>
      <c r="Z24" s="84"/>
    </row>
    <row r="25" spans="1:26" ht="22.5" customHeight="1" x14ac:dyDescent="0.4">
      <c r="A25" s="84"/>
      <c r="B25" s="482" t="s">
        <v>327</v>
      </c>
      <c r="C25" s="483"/>
      <c r="D25" s="483"/>
      <c r="E25" s="483"/>
      <c r="F25" s="483"/>
      <c r="G25" s="483"/>
      <c r="H25" s="483"/>
      <c r="I25" s="483"/>
      <c r="J25" s="483"/>
      <c r="K25" s="483"/>
      <c r="L25" s="484" t="str">
        <f t="shared" ref="L25:L29" si="4">IF(L9="","",ROUNDDOWN(L9/3,-3))</f>
        <v/>
      </c>
      <c r="M25" s="485"/>
      <c r="N25" s="485"/>
      <c r="O25" s="485"/>
      <c r="P25" s="485"/>
      <c r="Q25" s="485"/>
      <c r="R25" s="124" t="s">
        <v>49</v>
      </c>
      <c r="S25" s="486" t="str">
        <f t="shared" si="3"/>
        <v/>
      </c>
      <c r="T25" s="487"/>
      <c r="U25" s="487"/>
      <c r="V25" s="487"/>
      <c r="W25" s="487"/>
      <c r="X25" s="487"/>
      <c r="Y25" s="125" t="s">
        <v>49</v>
      </c>
      <c r="Z25" s="84"/>
    </row>
    <row r="26" spans="1:26" ht="22.5" customHeight="1" x14ac:dyDescent="0.4">
      <c r="A26" s="84"/>
      <c r="B26" s="482" t="s">
        <v>315</v>
      </c>
      <c r="C26" s="483"/>
      <c r="D26" s="483"/>
      <c r="E26" s="483"/>
      <c r="F26" s="483"/>
      <c r="G26" s="483"/>
      <c r="H26" s="483"/>
      <c r="I26" s="483"/>
      <c r="J26" s="483"/>
      <c r="K26" s="483"/>
      <c r="L26" s="484" t="str">
        <f t="shared" si="4"/>
        <v/>
      </c>
      <c r="M26" s="485"/>
      <c r="N26" s="485"/>
      <c r="O26" s="485"/>
      <c r="P26" s="485"/>
      <c r="Q26" s="485"/>
      <c r="R26" s="124" t="s">
        <v>49</v>
      </c>
      <c r="S26" s="486" t="str">
        <f t="shared" si="3"/>
        <v/>
      </c>
      <c r="T26" s="487"/>
      <c r="U26" s="487"/>
      <c r="V26" s="487"/>
      <c r="W26" s="487"/>
      <c r="X26" s="487"/>
      <c r="Y26" s="125" t="s">
        <v>49</v>
      </c>
      <c r="Z26" s="84"/>
    </row>
    <row r="27" spans="1:26" ht="22.5" customHeight="1" x14ac:dyDescent="0.4">
      <c r="A27" s="84"/>
      <c r="B27" s="482" t="s">
        <v>329</v>
      </c>
      <c r="C27" s="483"/>
      <c r="D27" s="483"/>
      <c r="E27" s="483"/>
      <c r="F27" s="483"/>
      <c r="G27" s="483"/>
      <c r="H27" s="483"/>
      <c r="I27" s="483"/>
      <c r="J27" s="483"/>
      <c r="K27" s="483"/>
      <c r="L27" s="484" t="str">
        <f t="shared" si="4"/>
        <v/>
      </c>
      <c r="M27" s="485"/>
      <c r="N27" s="485"/>
      <c r="O27" s="485"/>
      <c r="P27" s="485"/>
      <c r="Q27" s="485"/>
      <c r="R27" s="124" t="s">
        <v>49</v>
      </c>
      <c r="S27" s="486" t="str">
        <f t="shared" si="3"/>
        <v/>
      </c>
      <c r="T27" s="487"/>
      <c r="U27" s="487"/>
      <c r="V27" s="487"/>
      <c r="W27" s="487"/>
      <c r="X27" s="487"/>
      <c r="Y27" s="125" t="s">
        <v>49</v>
      </c>
      <c r="Z27" s="84"/>
    </row>
    <row r="28" spans="1:26" ht="22.5" customHeight="1" x14ac:dyDescent="0.4">
      <c r="A28" s="84"/>
      <c r="B28" s="482" t="s">
        <v>317</v>
      </c>
      <c r="C28" s="483"/>
      <c r="D28" s="483"/>
      <c r="E28" s="483"/>
      <c r="F28" s="483"/>
      <c r="G28" s="483"/>
      <c r="H28" s="483"/>
      <c r="I28" s="483"/>
      <c r="J28" s="483"/>
      <c r="K28" s="483"/>
      <c r="L28" s="484" t="str">
        <f t="shared" si="4"/>
        <v/>
      </c>
      <c r="M28" s="485"/>
      <c r="N28" s="485"/>
      <c r="O28" s="485"/>
      <c r="P28" s="485"/>
      <c r="Q28" s="485"/>
      <c r="R28" s="124" t="s">
        <v>49</v>
      </c>
      <c r="S28" s="486" t="str">
        <f t="shared" si="3"/>
        <v/>
      </c>
      <c r="T28" s="487"/>
      <c r="U28" s="487"/>
      <c r="V28" s="487"/>
      <c r="W28" s="487"/>
      <c r="X28" s="487"/>
      <c r="Y28" s="125" t="s">
        <v>49</v>
      </c>
      <c r="Z28" s="84"/>
    </row>
    <row r="29" spans="1:26" ht="22.5" customHeight="1" x14ac:dyDescent="0.4">
      <c r="A29" s="84"/>
      <c r="B29" s="482" t="s">
        <v>331</v>
      </c>
      <c r="C29" s="483"/>
      <c r="D29" s="483"/>
      <c r="E29" s="483"/>
      <c r="F29" s="483"/>
      <c r="G29" s="483"/>
      <c r="H29" s="483"/>
      <c r="I29" s="483"/>
      <c r="J29" s="483"/>
      <c r="K29" s="483"/>
      <c r="L29" s="484" t="str">
        <f t="shared" si="4"/>
        <v/>
      </c>
      <c r="M29" s="485"/>
      <c r="N29" s="485"/>
      <c r="O29" s="485"/>
      <c r="P29" s="485"/>
      <c r="Q29" s="485"/>
      <c r="R29" s="124" t="s">
        <v>49</v>
      </c>
      <c r="S29" s="486" t="str">
        <f t="shared" si="3"/>
        <v/>
      </c>
      <c r="T29" s="487"/>
      <c r="U29" s="487"/>
      <c r="V29" s="487"/>
      <c r="W29" s="487"/>
      <c r="X29" s="487"/>
      <c r="Y29" s="125" t="s">
        <v>49</v>
      </c>
      <c r="Z29" s="84"/>
    </row>
    <row r="30" spans="1:26" ht="22.5" customHeight="1" x14ac:dyDescent="0.4">
      <c r="A30" s="84"/>
      <c r="B30" s="488" t="s">
        <v>319</v>
      </c>
      <c r="C30" s="489"/>
      <c r="D30" s="489"/>
      <c r="E30" s="489"/>
      <c r="F30" s="489"/>
      <c r="G30" s="489"/>
      <c r="H30" s="489"/>
      <c r="I30" s="489"/>
      <c r="J30" s="489"/>
      <c r="K30" s="489"/>
      <c r="L30" s="490" t="str">
        <f t="shared" ref="L30:L31" si="5">IF(L14="","",ROUNDDOWN(L14/3,-3))</f>
        <v/>
      </c>
      <c r="M30" s="491"/>
      <c r="N30" s="491"/>
      <c r="O30" s="491"/>
      <c r="P30" s="491"/>
      <c r="Q30" s="491"/>
      <c r="R30" s="126" t="s">
        <v>49</v>
      </c>
      <c r="S30" s="492" t="str">
        <f t="shared" si="3"/>
        <v/>
      </c>
      <c r="T30" s="493"/>
      <c r="U30" s="493"/>
      <c r="V30" s="493"/>
      <c r="W30" s="493"/>
      <c r="X30" s="493"/>
      <c r="Y30" s="127" t="s">
        <v>49</v>
      </c>
      <c r="Z30" s="84"/>
    </row>
    <row r="31" spans="1:26" ht="22.5" customHeight="1" x14ac:dyDescent="0.4">
      <c r="A31" s="84"/>
      <c r="B31" s="494" t="s">
        <v>321</v>
      </c>
      <c r="C31" s="495"/>
      <c r="D31" s="495"/>
      <c r="E31" s="495"/>
      <c r="F31" s="495"/>
      <c r="G31" s="495"/>
      <c r="H31" s="495"/>
      <c r="I31" s="495"/>
      <c r="J31" s="495"/>
      <c r="K31" s="495"/>
      <c r="L31" s="496" t="str">
        <f t="shared" si="5"/>
        <v/>
      </c>
      <c r="M31" s="497"/>
      <c r="N31" s="497"/>
      <c r="O31" s="497"/>
      <c r="P31" s="497"/>
      <c r="Q31" s="497"/>
      <c r="R31" s="122" t="s">
        <v>49</v>
      </c>
      <c r="S31" s="498" t="str">
        <f t="shared" si="3"/>
        <v/>
      </c>
      <c r="T31" s="499"/>
      <c r="U31" s="499"/>
      <c r="V31" s="499"/>
      <c r="W31" s="499"/>
      <c r="X31" s="499"/>
      <c r="Y31" s="123" t="s">
        <v>49</v>
      </c>
      <c r="Z31" s="84"/>
    </row>
    <row r="32" spans="1:26" ht="22.5" customHeight="1" x14ac:dyDescent="0.4">
      <c r="A32" s="84"/>
      <c r="B32" s="482" t="s">
        <v>324</v>
      </c>
      <c r="C32" s="483"/>
      <c r="D32" s="483"/>
      <c r="E32" s="483"/>
      <c r="F32" s="483"/>
      <c r="G32" s="483"/>
      <c r="H32" s="483"/>
      <c r="I32" s="483"/>
      <c r="J32" s="483"/>
      <c r="K32" s="483"/>
      <c r="L32" s="484" t="str">
        <f t="shared" ref="L32:L33" si="6">IF(L16="","",ROUNDDOWN(L16/10,-3))</f>
        <v/>
      </c>
      <c r="M32" s="485"/>
      <c r="N32" s="485"/>
      <c r="O32" s="485"/>
      <c r="P32" s="485"/>
      <c r="Q32" s="485"/>
      <c r="R32" s="124" t="s">
        <v>49</v>
      </c>
      <c r="S32" s="486" t="str">
        <f>IF(L32="","",IF(L32&gt;=30000,30000,L32))</f>
        <v/>
      </c>
      <c r="T32" s="487"/>
      <c r="U32" s="487"/>
      <c r="V32" s="487"/>
      <c r="W32" s="487"/>
      <c r="X32" s="487"/>
      <c r="Y32" s="125" t="s">
        <v>49</v>
      </c>
      <c r="Z32" s="84"/>
    </row>
    <row r="33" spans="1:26" ht="22.5" customHeight="1" x14ac:dyDescent="0.4">
      <c r="A33" s="84"/>
      <c r="B33" s="482" t="s">
        <v>333</v>
      </c>
      <c r="C33" s="483"/>
      <c r="D33" s="483"/>
      <c r="E33" s="483"/>
      <c r="F33" s="483"/>
      <c r="G33" s="483"/>
      <c r="H33" s="483"/>
      <c r="I33" s="483"/>
      <c r="J33" s="483"/>
      <c r="K33" s="483"/>
      <c r="L33" s="484" t="str">
        <f t="shared" si="6"/>
        <v/>
      </c>
      <c r="M33" s="485"/>
      <c r="N33" s="485"/>
      <c r="O33" s="485"/>
      <c r="P33" s="485"/>
      <c r="Q33" s="485"/>
      <c r="R33" s="124" t="s">
        <v>49</v>
      </c>
      <c r="S33" s="486" t="str">
        <f>IF(L33="","",IF(L33&gt;=90000,90000,L33))</f>
        <v/>
      </c>
      <c r="T33" s="487"/>
      <c r="U33" s="487"/>
      <c r="V33" s="487"/>
      <c r="W33" s="487"/>
      <c r="X33" s="487"/>
      <c r="Y33" s="125" t="s">
        <v>49</v>
      </c>
      <c r="Z33" s="84"/>
    </row>
    <row r="34" spans="1:26" ht="22.5" customHeight="1" x14ac:dyDescent="0.4">
      <c r="A34" s="84"/>
      <c r="B34" s="488" t="s">
        <v>334</v>
      </c>
      <c r="C34" s="489"/>
      <c r="D34" s="489"/>
      <c r="E34" s="489"/>
      <c r="F34" s="489"/>
      <c r="G34" s="489"/>
      <c r="H34" s="489"/>
      <c r="I34" s="489"/>
      <c r="J34" s="489"/>
      <c r="K34" s="489"/>
      <c r="L34" s="490" t="str">
        <f>IF(L18="","",ROUNDDOWN(L18/5,-3))</f>
        <v/>
      </c>
      <c r="M34" s="491"/>
      <c r="N34" s="491"/>
      <c r="O34" s="491"/>
      <c r="P34" s="491"/>
      <c r="Q34" s="491"/>
      <c r="R34" s="126" t="s">
        <v>49</v>
      </c>
      <c r="S34" s="492" t="str">
        <f>IF(L34="","",IF(L34&gt;=500000,500000,L34))</f>
        <v/>
      </c>
      <c r="T34" s="493"/>
      <c r="U34" s="493"/>
      <c r="V34" s="493"/>
      <c r="W34" s="493"/>
      <c r="X34" s="493"/>
      <c r="Y34" s="127" t="s">
        <v>49</v>
      </c>
      <c r="Z34" s="84"/>
    </row>
    <row r="35" spans="1:26" ht="22.5" customHeight="1" thickBot="1" x14ac:dyDescent="0.45">
      <c r="A35" s="84"/>
      <c r="B35" s="514" t="s">
        <v>337</v>
      </c>
      <c r="C35" s="515"/>
      <c r="D35" s="515"/>
      <c r="E35" s="515"/>
      <c r="F35" s="515"/>
      <c r="G35" s="515"/>
      <c r="H35" s="515"/>
      <c r="I35" s="515"/>
      <c r="J35" s="515"/>
      <c r="K35" s="515"/>
      <c r="L35" s="515"/>
      <c r="M35" s="515"/>
      <c r="N35" s="515"/>
      <c r="O35" s="515"/>
      <c r="P35" s="515"/>
      <c r="Q35" s="515"/>
      <c r="R35" s="515"/>
      <c r="S35" s="516">
        <f>IF(SUM(S24:X34)&gt;=1000000,1000000,SUM(S24:X34))</f>
        <v>0</v>
      </c>
      <c r="T35" s="517"/>
      <c r="U35" s="517"/>
      <c r="V35" s="517"/>
      <c r="W35" s="517"/>
      <c r="X35" s="517"/>
      <c r="Y35" s="144" t="s">
        <v>49</v>
      </c>
      <c r="Z35" s="84"/>
    </row>
    <row r="36" spans="1:26" ht="22.5" customHeight="1" x14ac:dyDescent="0.4">
      <c r="A36" s="84"/>
      <c r="B36" s="149" t="s">
        <v>472</v>
      </c>
      <c r="C36" s="146"/>
      <c r="D36" s="146"/>
      <c r="E36" s="146"/>
      <c r="F36" s="146"/>
      <c r="G36" s="146"/>
      <c r="H36" s="146"/>
      <c r="I36" s="146"/>
      <c r="J36" s="146"/>
      <c r="K36" s="146"/>
      <c r="L36" s="146"/>
      <c r="M36" s="146"/>
      <c r="N36" s="146"/>
      <c r="O36" s="146"/>
      <c r="P36" s="146"/>
      <c r="Q36" s="146"/>
      <c r="R36" s="146"/>
      <c r="S36" s="147"/>
      <c r="T36" s="147"/>
      <c r="U36" s="147"/>
      <c r="V36" s="147"/>
      <c r="W36" s="147"/>
      <c r="X36" s="147"/>
      <c r="Y36" s="141"/>
      <c r="Z36" s="84"/>
    </row>
    <row r="37" spans="1:26" ht="22.5" customHeight="1" x14ac:dyDescent="0.4">
      <c r="A37" s="84"/>
      <c r="B37" s="146"/>
      <c r="C37" s="146"/>
      <c r="D37" s="146"/>
      <c r="E37" s="146"/>
      <c r="F37" s="146"/>
      <c r="G37" s="146"/>
      <c r="H37" s="146"/>
      <c r="I37" s="146"/>
      <c r="J37" s="146"/>
      <c r="K37" s="146"/>
      <c r="L37" s="146"/>
      <c r="M37" s="146"/>
      <c r="N37" s="146"/>
      <c r="O37" s="146"/>
      <c r="P37" s="146"/>
      <c r="Q37" s="146"/>
      <c r="R37" s="146"/>
      <c r="S37" s="147"/>
      <c r="T37" s="147"/>
      <c r="U37" s="147"/>
      <c r="V37" s="147"/>
      <c r="W37" s="147"/>
      <c r="X37" s="147"/>
      <c r="Y37" s="141"/>
      <c r="Z37" s="84"/>
    </row>
    <row r="38" spans="1:26" ht="22.5" customHeight="1" x14ac:dyDescent="0.4">
      <c r="A38" s="84"/>
      <c r="B38" s="146"/>
      <c r="C38" s="146"/>
      <c r="D38" s="146"/>
      <c r="E38" s="146"/>
      <c r="F38" s="146"/>
      <c r="G38" s="146"/>
      <c r="H38" s="146"/>
      <c r="I38" s="146"/>
      <c r="J38" s="146"/>
      <c r="K38" s="146"/>
      <c r="L38" s="146"/>
      <c r="M38" s="146"/>
      <c r="N38" s="146"/>
      <c r="O38" s="146"/>
      <c r="P38" s="146"/>
      <c r="Q38" s="146"/>
      <c r="R38" s="146"/>
      <c r="S38" s="147"/>
      <c r="T38" s="147"/>
      <c r="U38" s="147"/>
      <c r="V38" s="147"/>
      <c r="W38" s="147"/>
      <c r="X38" s="147"/>
      <c r="Y38" s="141"/>
      <c r="Z38" s="143" t="s">
        <v>471</v>
      </c>
    </row>
    <row r="39" spans="1:26" ht="18.75" customHeight="1" x14ac:dyDescent="0.4">
      <c r="A39" s="84"/>
      <c r="B39" s="308" t="s">
        <v>417</v>
      </c>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84"/>
    </row>
    <row r="40" spans="1:26" ht="18.75" customHeight="1" x14ac:dyDescent="0.4">
      <c r="A40" s="84"/>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84"/>
    </row>
    <row r="41" spans="1:26" ht="18.75" customHeight="1" x14ac:dyDescent="0.4">
      <c r="A41" s="84"/>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84"/>
    </row>
    <row r="42" spans="1:26" ht="18.75" customHeight="1" x14ac:dyDescent="0.4">
      <c r="A42" s="84"/>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84"/>
    </row>
    <row r="43" spans="1:26" ht="7.5" customHeight="1" thickBot="1" x14ac:dyDescent="0.4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22.5" customHeight="1" x14ac:dyDescent="0.4">
      <c r="A44" s="84"/>
      <c r="B44" s="383" t="s">
        <v>336</v>
      </c>
      <c r="C44" s="384"/>
      <c r="D44" s="384"/>
      <c r="E44" s="384"/>
      <c r="F44" s="384"/>
      <c r="G44" s="384"/>
      <c r="H44" s="384"/>
      <c r="I44" s="384"/>
      <c r="J44" s="384"/>
      <c r="K44" s="384"/>
      <c r="L44" s="384" t="s">
        <v>338</v>
      </c>
      <c r="M44" s="384"/>
      <c r="N44" s="384"/>
      <c r="O44" s="384"/>
      <c r="P44" s="384"/>
      <c r="Q44" s="384"/>
      <c r="R44" s="384"/>
      <c r="S44" s="384"/>
      <c r="T44" s="384"/>
      <c r="U44" s="384"/>
      <c r="V44" s="384"/>
      <c r="W44" s="384"/>
      <c r="X44" s="384"/>
      <c r="Y44" s="419"/>
      <c r="Z44" s="84"/>
    </row>
    <row r="45" spans="1:26" ht="22.5" customHeight="1" x14ac:dyDescent="0.4">
      <c r="A45" s="84"/>
      <c r="B45" s="339"/>
      <c r="C45" s="338"/>
      <c r="D45" s="338"/>
      <c r="E45" s="338"/>
      <c r="F45" s="338"/>
      <c r="G45" s="338"/>
      <c r="H45" s="338"/>
      <c r="I45" s="338"/>
      <c r="J45" s="338"/>
      <c r="K45" s="338"/>
      <c r="L45" s="338" t="s">
        <v>339</v>
      </c>
      <c r="M45" s="338"/>
      <c r="N45" s="338"/>
      <c r="O45" s="338"/>
      <c r="P45" s="338"/>
      <c r="Q45" s="338"/>
      <c r="R45" s="338"/>
      <c r="S45" s="338"/>
      <c r="T45" s="338"/>
      <c r="U45" s="338" t="s">
        <v>341</v>
      </c>
      <c r="V45" s="338"/>
      <c r="W45" s="338"/>
      <c r="X45" s="338"/>
      <c r="Y45" s="510"/>
      <c r="Z45" s="84"/>
    </row>
    <row r="46" spans="1:26" ht="22.5" customHeight="1" x14ac:dyDescent="0.4">
      <c r="A46" s="84"/>
      <c r="B46" s="494" t="s">
        <v>313</v>
      </c>
      <c r="C46" s="495"/>
      <c r="D46" s="495"/>
      <c r="E46" s="495"/>
      <c r="F46" s="495"/>
      <c r="G46" s="495"/>
      <c r="H46" s="495"/>
      <c r="I46" s="495"/>
      <c r="J46" s="495"/>
      <c r="K46" s="495"/>
      <c r="L46" s="511" t="s">
        <v>340</v>
      </c>
      <c r="M46" s="511"/>
      <c r="N46" s="511"/>
      <c r="O46" s="511"/>
      <c r="P46" s="511"/>
      <c r="Q46" s="511"/>
      <c r="R46" s="511"/>
      <c r="S46" s="511"/>
      <c r="T46" s="511"/>
      <c r="U46" s="512" t="s">
        <v>344</v>
      </c>
      <c r="V46" s="512"/>
      <c r="W46" s="512"/>
      <c r="X46" s="512"/>
      <c r="Y46" s="513"/>
      <c r="Z46" s="84"/>
    </row>
    <row r="47" spans="1:26" ht="22.5" customHeight="1" x14ac:dyDescent="0.4">
      <c r="A47" s="84"/>
      <c r="B47" s="482" t="s">
        <v>327</v>
      </c>
      <c r="C47" s="483"/>
      <c r="D47" s="483"/>
      <c r="E47" s="483"/>
      <c r="F47" s="483"/>
      <c r="G47" s="483"/>
      <c r="H47" s="483"/>
      <c r="I47" s="483"/>
      <c r="J47" s="483"/>
      <c r="K47" s="483"/>
      <c r="L47" s="504" t="s">
        <v>342</v>
      </c>
      <c r="M47" s="504"/>
      <c r="N47" s="504"/>
      <c r="O47" s="504"/>
      <c r="P47" s="504"/>
      <c r="Q47" s="504"/>
      <c r="R47" s="504"/>
      <c r="S47" s="504"/>
      <c r="T47" s="504"/>
      <c r="U47" s="505" t="s">
        <v>344</v>
      </c>
      <c r="V47" s="505"/>
      <c r="W47" s="505"/>
      <c r="X47" s="505"/>
      <c r="Y47" s="506"/>
      <c r="Z47" s="84"/>
    </row>
    <row r="48" spans="1:26" ht="22.5" customHeight="1" x14ac:dyDescent="0.4">
      <c r="A48" s="84"/>
      <c r="B48" s="482" t="s">
        <v>315</v>
      </c>
      <c r="C48" s="483"/>
      <c r="D48" s="483"/>
      <c r="E48" s="483"/>
      <c r="F48" s="483"/>
      <c r="G48" s="483"/>
      <c r="H48" s="483"/>
      <c r="I48" s="483"/>
      <c r="J48" s="483"/>
      <c r="K48" s="483"/>
      <c r="L48" s="504" t="s">
        <v>342</v>
      </c>
      <c r="M48" s="504"/>
      <c r="N48" s="504"/>
      <c r="O48" s="504"/>
      <c r="P48" s="504"/>
      <c r="Q48" s="504"/>
      <c r="R48" s="504"/>
      <c r="S48" s="504"/>
      <c r="T48" s="504"/>
      <c r="U48" s="505" t="s">
        <v>344</v>
      </c>
      <c r="V48" s="505"/>
      <c r="W48" s="505"/>
      <c r="X48" s="505"/>
      <c r="Y48" s="506"/>
      <c r="Z48" s="84"/>
    </row>
    <row r="49" spans="1:26" ht="22.5" customHeight="1" x14ac:dyDescent="0.4">
      <c r="A49" s="84"/>
      <c r="B49" s="482" t="s">
        <v>329</v>
      </c>
      <c r="C49" s="483"/>
      <c r="D49" s="483"/>
      <c r="E49" s="483"/>
      <c r="F49" s="483"/>
      <c r="G49" s="483"/>
      <c r="H49" s="483"/>
      <c r="I49" s="483"/>
      <c r="J49" s="483"/>
      <c r="K49" s="483"/>
      <c r="L49" s="504" t="s">
        <v>342</v>
      </c>
      <c r="M49" s="504"/>
      <c r="N49" s="504"/>
      <c r="O49" s="504"/>
      <c r="P49" s="504"/>
      <c r="Q49" s="504"/>
      <c r="R49" s="504"/>
      <c r="S49" s="504"/>
      <c r="T49" s="504"/>
      <c r="U49" s="505" t="s">
        <v>344</v>
      </c>
      <c r="V49" s="505"/>
      <c r="W49" s="505"/>
      <c r="X49" s="505"/>
      <c r="Y49" s="506"/>
      <c r="Z49" s="84"/>
    </row>
    <row r="50" spans="1:26" ht="22.5" customHeight="1" x14ac:dyDescent="0.4">
      <c r="A50" s="84"/>
      <c r="B50" s="482" t="s">
        <v>317</v>
      </c>
      <c r="C50" s="483"/>
      <c r="D50" s="483"/>
      <c r="E50" s="483"/>
      <c r="F50" s="483"/>
      <c r="G50" s="483"/>
      <c r="H50" s="483"/>
      <c r="I50" s="483"/>
      <c r="J50" s="483"/>
      <c r="K50" s="483"/>
      <c r="L50" s="504" t="s">
        <v>342</v>
      </c>
      <c r="M50" s="504"/>
      <c r="N50" s="504"/>
      <c r="O50" s="504"/>
      <c r="P50" s="504"/>
      <c r="Q50" s="504"/>
      <c r="R50" s="504"/>
      <c r="S50" s="504"/>
      <c r="T50" s="504"/>
      <c r="U50" s="505" t="s">
        <v>344</v>
      </c>
      <c r="V50" s="505"/>
      <c r="W50" s="505"/>
      <c r="X50" s="505"/>
      <c r="Y50" s="506"/>
      <c r="Z50" s="84"/>
    </row>
    <row r="51" spans="1:26" ht="22.5" customHeight="1" x14ac:dyDescent="0.4">
      <c r="A51" s="84"/>
      <c r="B51" s="482" t="s">
        <v>331</v>
      </c>
      <c r="C51" s="483"/>
      <c r="D51" s="483"/>
      <c r="E51" s="483"/>
      <c r="F51" s="483"/>
      <c r="G51" s="483"/>
      <c r="H51" s="483"/>
      <c r="I51" s="483"/>
      <c r="J51" s="483"/>
      <c r="K51" s="483"/>
      <c r="L51" s="504" t="s">
        <v>342</v>
      </c>
      <c r="M51" s="504"/>
      <c r="N51" s="504"/>
      <c r="O51" s="504"/>
      <c r="P51" s="504"/>
      <c r="Q51" s="504"/>
      <c r="R51" s="504"/>
      <c r="S51" s="504"/>
      <c r="T51" s="504"/>
      <c r="U51" s="505" t="s">
        <v>344</v>
      </c>
      <c r="V51" s="505"/>
      <c r="W51" s="505"/>
      <c r="X51" s="505"/>
      <c r="Y51" s="506"/>
      <c r="Z51" s="84"/>
    </row>
    <row r="52" spans="1:26" ht="22.5" customHeight="1" x14ac:dyDescent="0.4">
      <c r="A52" s="84"/>
      <c r="B52" s="488" t="s">
        <v>319</v>
      </c>
      <c r="C52" s="489"/>
      <c r="D52" s="489"/>
      <c r="E52" s="489"/>
      <c r="F52" s="489"/>
      <c r="G52" s="489"/>
      <c r="H52" s="489"/>
      <c r="I52" s="489"/>
      <c r="J52" s="489"/>
      <c r="K52" s="489"/>
      <c r="L52" s="507" t="s">
        <v>342</v>
      </c>
      <c r="M52" s="507"/>
      <c r="N52" s="507"/>
      <c r="O52" s="507"/>
      <c r="P52" s="507"/>
      <c r="Q52" s="507"/>
      <c r="R52" s="507"/>
      <c r="S52" s="507"/>
      <c r="T52" s="507"/>
      <c r="U52" s="508" t="s">
        <v>344</v>
      </c>
      <c r="V52" s="508"/>
      <c r="W52" s="508"/>
      <c r="X52" s="508"/>
      <c r="Y52" s="509"/>
      <c r="Z52" s="84"/>
    </row>
    <row r="53" spans="1:26" ht="22.5" customHeight="1" x14ac:dyDescent="0.4">
      <c r="A53" s="84"/>
      <c r="B53" s="494" t="s">
        <v>321</v>
      </c>
      <c r="C53" s="495"/>
      <c r="D53" s="495"/>
      <c r="E53" s="495"/>
      <c r="F53" s="495"/>
      <c r="G53" s="495"/>
      <c r="H53" s="495"/>
      <c r="I53" s="495"/>
      <c r="J53" s="495"/>
      <c r="K53" s="495"/>
      <c r="L53" s="511" t="s">
        <v>342</v>
      </c>
      <c r="M53" s="511"/>
      <c r="N53" s="511"/>
      <c r="O53" s="511"/>
      <c r="P53" s="511"/>
      <c r="Q53" s="511"/>
      <c r="R53" s="511"/>
      <c r="S53" s="511"/>
      <c r="T53" s="511"/>
      <c r="U53" s="512" t="s">
        <v>344</v>
      </c>
      <c r="V53" s="512"/>
      <c r="W53" s="512"/>
      <c r="X53" s="512"/>
      <c r="Y53" s="513"/>
      <c r="Z53" s="84"/>
    </row>
    <row r="54" spans="1:26" ht="22.5" customHeight="1" x14ac:dyDescent="0.4">
      <c r="A54" s="84"/>
      <c r="B54" s="482" t="s">
        <v>324</v>
      </c>
      <c r="C54" s="483"/>
      <c r="D54" s="483"/>
      <c r="E54" s="483"/>
      <c r="F54" s="483"/>
      <c r="G54" s="483"/>
      <c r="H54" s="483"/>
      <c r="I54" s="483"/>
      <c r="J54" s="483"/>
      <c r="K54" s="483"/>
      <c r="L54" s="504" t="s">
        <v>343</v>
      </c>
      <c r="M54" s="504"/>
      <c r="N54" s="504"/>
      <c r="O54" s="504"/>
      <c r="P54" s="504"/>
      <c r="Q54" s="504"/>
      <c r="R54" s="504"/>
      <c r="S54" s="504"/>
      <c r="T54" s="504"/>
      <c r="U54" s="505" t="s">
        <v>345</v>
      </c>
      <c r="V54" s="505"/>
      <c r="W54" s="505"/>
      <c r="X54" s="505"/>
      <c r="Y54" s="506"/>
      <c r="Z54" s="84"/>
    </row>
    <row r="55" spans="1:26" ht="22.5" customHeight="1" x14ac:dyDescent="0.4">
      <c r="A55" s="84"/>
      <c r="B55" s="482" t="s">
        <v>333</v>
      </c>
      <c r="C55" s="483"/>
      <c r="D55" s="483"/>
      <c r="E55" s="483"/>
      <c r="F55" s="483"/>
      <c r="G55" s="483"/>
      <c r="H55" s="483"/>
      <c r="I55" s="483"/>
      <c r="J55" s="483"/>
      <c r="K55" s="483"/>
      <c r="L55" s="504" t="s">
        <v>343</v>
      </c>
      <c r="M55" s="504"/>
      <c r="N55" s="504"/>
      <c r="O55" s="504"/>
      <c r="P55" s="504"/>
      <c r="Q55" s="504"/>
      <c r="R55" s="504"/>
      <c r="S55" s="504"/>
      <c r="T55" s="504"/>
      <c r="U55" s="505" t="s">
        <v>346</v>
      </c>
      <c r="V55" s="505"/>
      <c r="W55" s="505"/>
      <c r="X55" s="505"/>
      <c r="Y55" s="506"/>
      <c r="Z55" s="84"/>
    </row>
    <row r="56" spans="1:26" ht="22.5" customHeight="1" thickBot="1" x14ac:dyDescent="0.45">
      <c r="A56" s="84"/>
      <c r="B56" s="502" t="s">
        <v>334</v>
      </c>
      <c r="C56" s="503"/>
      <c r="D56" s="503"/>
      <c r="E56" s="503"/>
      <c r="F56" s="503"/>
      <c r="G56" s="503"/>
      <c r="H56" s="503"/>
      <c r="I56" s="503"/>
      <c r="J56" s="503"/>
      <c r="K56" s="503"/>
      <c r="L56" s="520" t="s">
        <v>340</v>
      </c>
      <c r="M56" s="520"/>
      <c r="N56" s="520"/>
      <c r="O56" s="520"/>
      <c r="P56" s="520"/>
      <c r="Q56" s="520"/>
      <c r="R56" s="520"/>
      <c r="S56" s="520"/>
      <c r="T56" s="520"/>
      <c r="U56" s="518" t="s">
        <v>347</v>
      </c>
      <c r="V56" s="518"/>
      <c r="W56" s="518"/>
      <c r="X56" s="518"/>
      <c r="Y56" s="519"/>
      <c r="Z56" s="84"/>
    </row>
    <row r="57" spans="1:26" ht="18.75" customHeight="1" x14ac:dyDescent="0.4">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8.75" customHeight="1" x14ac:dyDescent="0.4">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8.75" customHeight="1" x14ac:dyDescent="0.4">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8.75" customHeight="1" x14ac:dyDescent="0.4">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8.75" customHeight="1" x14ac:dyDescent="0.4">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8.75" customHeight="1"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sheetData>
  <sheetProtection password="CC6D" sheet="1" objects="1" scenarios="1" selectLockedCells="1"/>
  <mergeCells count="116">
    <mergeCell ref="B7:K7"/>
    <mergeCell ref="A3:Z3"/>
    <mergeCell ref="B18:K18"/>
    <mergeCell ref="B8:K8"/>
    <mergeCell ref="B10:K10"/>
    <mergeCell ref="B12:K12"/>
    <mergeCell ref="B14:K14"/>
    <mergeCell ref="B16:K16"/>
    <mergeCell ref="S7:Y7"/>
    <mergeCell ref="S8:X8"/>
    <mergeCell ref="S10:X10"/>
    <mergeCell ref="S12:X12"/>
    <mergeCell ref="S14:X14"/>
    <mergeCell ref="S16:X16"/>
    <mergeCell ref="S18:X18"/>
    <mergeCell ref="B9:K9"/>
    <mergeCell ref="B11:K11"/>
    <mergeCell ref="B13:K13"/>
    <mergeCell ref="B15:K15"/>
    <mergeCell ref="B17:K17"/>
    <mergeCell ref="L7:R7"/>
    <mergeCell ref="L8:Q8"/>
    <mergeCell ref="L10:Q10"/>
    <mergeCell ref="L12:Q12"/>
    <mergeCell ref="L14:Q14"/>
    <mergeCell ref="L16:Q16"/>
    <mergeCell ref="L18:Q18"/>
    <mergeCell ref="S9:X9"/>
    <mergeCell ref="S11:X11"/>
    <mergeCell ref="S13:X13"/>
    <mergeCell ref="S15:X15"/>
    <mergeCell ref="S17:X17"/>
    <mergeCell ref="L9:Q9"/>
    <mergeCell ref="L11:Q11"/>
    <mergeCell ref="L13:Q13"/>
    <mergeCell ref="L15:Q15"/>
    <mergeCell ref="L17:Q17"/>
    <mergeCell ref="U56:Y56"/>
    <mergeCell ref="S28:X28"/>
    <mergeCell ref="L56:T56"/>
    <mergeCell ref="B49:K49"/>
    <mergeCell ref="L49:T49"/>
    <mergeCell ref="U49:Y49"/>
    <mergeCell ref="B50:K50"/>
    <mergeCell ref="L50:T50"/>
    <mergeCell ref="U50:Y50"/>
    <mergeCell ref="B51:K51"/>
    <mergeCell ref="L51:T51"/>
    <mergeCell ref="U51:Y51"/>
    <mergeCell ref="B52:K52"/>
    <mergeCell ref="B46:K46"/>
    <mergeCell ref="B39:Y42"/>
    <mergeCell ref="B53:K53"/>
    <mergeCell ref="L53:T53"/>
    <mergeCell ref="U53:Y53"/>
    <mergeCell ref="B47:K47"/>
    <mergeCell ref="L47:T47"/>
    <mergeCell ref="U47:Y47"/>
    <mergeCell ref="B48:K48"/>
    <mergeCell ref="L48:T48"/>
    <mergeCell ref="U48:Y48"/>
    <mergeCell ref="L44:Y44"/>
    <mergeCell ref="L45:T45"/>
    <mergeCell ref="U45:Y45"/>
    <mergeCell ref="L46:T46"/>
    <mergeCell ref="U46:Y46"/>
    <mergeCell ref="S30:X30"/>
    <mergeCell ref="B35:R35"/>
    <mergeCell ref="S35:X35"/>
    <mergeCell ref="B44:K45"/>
    <mergeCell ref="B56:K56"/>
    <mergeCell ref="B23:K23"/>
    <mergeCell ref="L23:R23"/>
    <mergeCell ref="S23:Y23"/>
    <mergeCell ref="B25:K25"/>
    <mergeCell ref="S25:X25"/>
    <mergeCell ref="B26:K26"/>
    <mergeCell ref="B27:K27"/>
    <mergeCell ref="S27:X27"/>
    <mergeCell ref="B28:K28"/>
    <mergeCell ref="L28:Q28"/>
    <mergeCell ref="B29:K29"/>
    <mergeCell ref="L29:Q29"/>
    <mergeCell ref="S29:X29"/>
    <mergeCell ref="B30:K30"/>
    <mergeCell ref="L30:Q30"/>
    <mergeCell ref="B54:K54"/>
    <mergeCell ref="L54:T54"/>
    <mergeCell ref="U54:Y54"/>
    <mergeCell ref="B55:K55"/>
    <mergeCell ref="L55:T55"/>
    <mergeCell ref="U55:Y55"/>
    <mergeCell ref="L52:T52"/>
    <mergeCell ref="U52:Y52"/>
    <mergeCell ref="B19:K19"/>
    <mergeCell ref="B33:K33"/>
    <mergeCell ref="L33:Q33"/>
    <mergeCell ref="S33:X33"/>
    <mergeCell ref="B34:K34"/>
    <mergeCell ref="L34:Q34"/>
    <mergeCell ref="S34:X34"/>
    <mergeCell ref="B31:K31"/>
    <mergeCell ref="L31:Q31"/>
    <mergeCell ref="S31:X31"/>
    <mergeCell ref="B32:K32"/>
    <mergeCell ref="L32:Q32"/>
    <mergeCell ref="S32:X32"/>
    <mergeCell ref="S19:X19"/>
    <mergeCell ref="L19:Q19"/>
    <mergeCell ref="B24:K24"/>
    <mergeCell ref="L25:Q25"/>
    <mergeCell ref="L27:Q27"/>
    <mergeCell ref="S26:X26"/>
    <mergeCell ref="L26:Q26"/>
    <mergeCell ref="S24:X24"/>
    <mergeCell ref="L24:Q24"/>
  </mergeCells>
  <phoneticPr fontId="3"/>
  <pageMargins left="0.78740157480314965" right="0.39370078740157483" top="0.59055118110236227" bottom="0.59055118110236227" header="0.31496062992125984" footer="0.31496062992125984"/>
  <pageSetup paperSize="9" orientation="portrait" blackAndWhite="1" r:id="rId1"/>
  <rowBreaks count="2" manualBreakCount="2">
    <brk id="37" max="25" man="1"/>
    <brk id="62" max="2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249977111117893"/>
  </sheetPr>
  <dimension ref="A1:AE36"/>
  <sheetViews>
    <sheetView view="pageBreakPreview" zoomScaleNormal="100" zoomScaleSheetLayoutView="100" workbookViewId="0">
      <pane ySplit="3" topLeftCell="A4" activePane="bottomLeft" state="frozen"/>
      <selection activeCell="I46" sqref="I46"/>
      <selection pane="bottomLeft" activeCell="I10" sqref="I10:N10"/>
    </sheetView>
  </sheetViews>
  <sheetFormatPr defaultColWidth="3.125" defaultRowHeight="18.75" customHeight="1" x14ac:dyDescent="0.4"/>
  <cols>
    <col min="1" max="16384" width="3.125" style="1"/>
  </cols>
  <sheetData>
    <row r="1" spans="1:26" ht="18.75" customHeight="1" x14ac:dyDescent="0.4">
      <c r="A1" s="84" t="s">
        <v>37</v>
      </c>
      <c r="B1" s="84"/>
      <c r="C1" s="84"/>
      <c r="D1" s="84"/>
      <c r="E1" s="84"/>
      <c r="F1" s="84"/>
      <c r="G1" s="84"/>
      <c r="H1" s="84"/>
      <c r="I1" s="84"/>
      <c r="J1" s="84"/>
      <c r="K1" s="84"/>
      <c r="L1" s="84"/>
      <c r="M1" s="84"/>
      <c r="N1" s="84"/>
      <c r="O1" s="84"/>
      <c r="P1" s="84"/>
      <c r="Q1" s="84"/>
      <c r="R1" s="84"/>
      <c r="S1" s="84"/>
      <c r="T1" s="84"/>
      <c r="U1" s="84"/>
      <c r="V1" s="84"/>
      <c r="W1" s="84"/>
      <c r="X1" s="84"/>
      <c r="Y1" s="84"/>
      <c r="Z1" s="84"/>
    </row>
    <row r="2" spans="1:26" ht="7.5" customHeight="1" x14ac:dyDescent="0.4">
      <c r="A2" s="84"/>
      <c r="B2" s="84"/>
      <c r="C2" s="84"/>
      <c r="D2" s="84"/>
      <c r="E2" s="84"/>
      <c r="F2" s="84"/>
      <c r="G2" s="84"/>
      <c r="H2" s="84"/>
      <c r="I2" s="84"/>
      <c r="J2" s="84"/>
      <c r="K2" s="84"/>
      <c r="L2" s="84"/>
      <c r="M2" s="84"/>
      <c r="N2" s="84"/>
      <c r="O2" s="84"/>
      <c r="P2" s="84"/>
      <c r="Q2" s="84"/>
      <c r="R2" s="84"/>
      <c r="S2" s="84"/>
      <c r="T2" s="84"/>
      <c r="U2" s="84"/>
      <c r="V2" s="84"/>
      <c r="W2" s="84"/>
      <c r="X2" s="84"/>
      <c r="Y2" s="84"/>
      <c r="Z2" s="84"/>
    </row>
    <row r="3" spans="1:26" ht="18.75" customHeight="1" x14ac:dyDescent="0.4">
      <c r="A3" s="305" t="s">
        <v>38</v>
      </c>
      <c r="B3" s="305"/>
      <c r="C3" s="305"/>
      <c r="D3" s="305"/>
      <c r="E3" s="305"/>
      <c r="F3" s="305"/>
      <c r="G3" s="305"/>
      <c r="H3" s="305"/>
      <c r="I3" s="305"/>
      <c r="J3" s="305"/>
      <c r="K3" s="305"/>
      <c r="L3" s="305"/>
      <c r="M3" s="305"/>
      <c r="N3" s="305"/>
      <c r="O3" s="305"/>
      <c r="P3" s="305"/>
      <c r="Q3" s="305"/>
      <c r="R3" s="305"/>
      <c r="S3" s="305"/>
      <c r="T3" s="305"/>
      <c r="U3" s="305"/>
      <c r="V3" s="305"/>
      <c r="W3" s="305"/>
      <c r="X3" s="305"/>
      <c r="Y3" s="305"/>
      <c r="Z3" s="305"/>
    </row>
    <row r="4" spans="1:26" ht="7.5" customHeight="1" x14ac:dyDescent="0.4">
      <c r="A4" s="84"/>
      <c r="B4" s="84"/>
      <c r="C4" s="84"/>
      <c r="D4" s="84"/>
      <c r="E4" s="84"/>
      <c r="F4" s="84"/>
      <c r="G4" s="84"/>
      <c r="H4" s="84"/>
      <c r="I4" s="84"/>
      <c r="J4" s="84"/>
      <c r="K4" s="84"/>
      <c r="L4" s="84"/>
      <c r="M4" s="84"/>
      <c r="N4" s="84"/>
      <c r="O4" s="84"/>
      <c r="P4" s="84"/>
      <c r="Q4" s="84"/>
      <c r="R4" s="84"/>
      <c r="S4" s="84"/>
      <c r="T4" s="84"/>
      <c r="U4" s="84"/>
      <c r="V4" s="84"/>
      <c r="W4" s="84"/>
      <c r="X4" s="84"/>
      <c r="Y4" s="84"/>
      <c r="Z4" s="84"/>
    </row>
    <row r="5" spans="1:26" ht="18.75" customHeight="1" x14ac:dyDescent="0.4">
      <c r="A5" s="84" t="s">
        <v>39</v>
      </c>
      <c r="B5" s="84"/>
      <c r="C5" s="84"/>
      <c r="D5" s="84"/>
      <c r="E5" s="84"/>
      <c r="F5" s="84"/>
      <c r="G5" s="84"/>
      <c r="H5" s="84"/>
      <c r="I5" s="84"/>
      <c r="J5" s="84"/>
      <c r="K5" s="84"/>
      <c r="L5" s="84"/>
      <c r="M5" s="84"/>
      <c r="N5" s="84"/>
      <c r="O5" s="84"/>
      <c r="P5" s="84"/>
      <c r="Q5" s="84"/>
      <c r="R5" s="84"/>
      <c r="S5" s="84"/>
      <c r="T5" s="84"/>
      <c r="U5" s="84"/>
      <c r="V5" s="84"/>
      <c r="W5" s="84"/>
      <c r="X5" s="84"/>
      <c r="Y5" s="84"/>
      <c r="Z5" s="84"/>
    </row>
    <row r="6" spans="1:26" ht="7.5" customHeight="1" thickBot="1" x14ac:dyDescent="0.45">
      <c r="A6" s="84"/>
      <c r="B6" s="84"/>
      <c r="C6" s="84"/>
      <c r="D6" s="84"/>
      <c r="E6" s="84"/>
      <c r="F6" s="84"/>
      <c r="G6" s="84"/>
      <c r="H6" s="84"/>
      <c r="I6" s="84"/>
      <c r="J6" s="84"/>
      <c r="K6" s="84"/>
      <c r="L6" s="84"/>
      <c r="M6" s="84"/>
      <c r="N6" s="84"/>
      <c r="O6" s="84"/>
      <c r="P6" s="84"/>
      <c r="Q6" s="84"/>
      <c r="R6" s="84"/>
      <c r="S6" s="84"/>
      <c r="T6" s="84"/>
      <c r="U6" s="84"/>
      <c r="V6" s="84"/>
      <c r="W6" s="84"/>
      <c r="X6" s="84"/>
      <c r="Y6" s="84"/>
      <c r="Z6" s="84"/>
    </row>
    <row r="7" spans="1:26" ht="22.5" customHeight="1" x14ac:dyDescent="0.4">
      <c r="A7" s="383" t="s">
        <v>40</v>
      </c>
      <c r="B7" s="384"/>
      <c r="C7" s="384"/>
      <c r="D7" s="384"/>
      <c r="E7" s="384"/>
      <c r="F7" s="384"/>
      <c r="G7" s="384"/>
      <c r="H7" s="384"/>
      <c r="I7" s="384" t="s">
        <v>48</v>
      </c>
      <c r="J7" s="384"/>
      <c r="K7" s="384"/>
      <c r="L7" s="384"/>
      <c r="M7" s="384"/>
      <c r="N7" s="384"/>
      <c r="O7" s="384"/>
      <c r="P7" s="384" t="s">
        <v>50</v>
      </c>
      <c r="Q7" s="384"/>
      <c r="R7" s="384"/>
      <c r="S7" s="384"/>
      <c r="T7" s="384"/>
      <c r="U7" s="384"/>
      <c r="V7" s="384"/>
      <c r="W7" s="384"/>
      <c r="X7" s="384"/>
      <c r="Y7" s="384"/>
      <c r="Z7" s="419"/>
    </row>
    <row r="8" spans="1:26" ht="22.5" customHeight="1" x14ac:dyDescent="0.4">
      <c r="A8" s="339" t="s">
        <v>41</v>
      </c>
      <c r="B8" s="338"/>
      <c r="C8" s="338"/>
      <c r="D8" s="338"/>
      <c r="E8" s="338"/>
      <c r="F8" s="338"/>
      <c r="G8" s="338"/>
      <c r="H8" s="338"/>
      <c r="I8" s="559" t="str">
        <f>IFERROR(I13-SUM(I9:N12),"")</f>
        <v/>
      </c>
      <c r="J8" s="354"/>
      <c r="K8" s="354"/>
      <c r="L8" s="354"/>
      <c r="M8" s="354"/>
      <c r="N8" s="354"/>
      <c r="O8" s="98" t="s">
        <v>49</v>
      </c>
      <c r="P8" s="560"/>
      <c r="Q8" s="560"/>
      <c r="R8" s="560"/>
      <c r="S8" s="560"/>
      <c r="T8" s="560"/>
      <c r="U8" s="560"/>
      <c r="V8" s="560"/>
      <c r="W8" s="560"/>
      <c r="X8" s="560"/>
      <c r="Y8" s="560"/>
      <c r="Z8" s="561"/>
    </row>
    <row r="9" spans="1:26" ht="22.5" customHeight="1" x14ac:dyDescent="0.4">
      <c r="A9" s="339" t="s">
        <v>42</v>
      </c>
      <c r="B9" s="338"/>
      <c r="C9" s="338"/>
      <c r="D9" s="338"/>
      <c r="E9" s="338"/>
      <c r="F9" s="338"/>
      <c r="G9" s="338"/>
      <c r="H9" s="338"/>
      <c r="I9" s="559" t="str">
        <f>IF(別紙２!S35=0,"",別紙２!S35)</f>
        <v/>
      </c>
      <c r="J9" s="354"/>
      <c r="K9" s="354"/>
      <c r="L9" s="354"/>
      <c r="M9" s="354"/>
      <c r="N9" s="354"/>
      <c r="O9" s="98" t="s">
        <v>49</v>
      </c>
      <c r="P9" s="560" t="s">
        <v>297</v>
      </c>
      <c r="Q9" s="560"/>
      <c r="R9" s="560"/>
      <c r="S9" s="560"/>
      <c r="T9" s="560"/>
      <c r="U9" s="560"/>
      <c r="V9" s="560"/>
      <c r="W9" s="560"/>
      <c r="X9" s="560"/>
      <c r="Y9" s="560"/>
      <c r="Z9" s="561"/>
    </row>
    <row r="10" spans="1:26" ht="22.5" customHeight="1" x14ac:dyDescent="0.4">
      <c r="A10" s="555" t="s">
        <v>47</v>
      </c>
      <c r="B10" s="556"/>
      <c r="C10" s="338" t="s">
        <v>43</v>
      </c>
      <c r="D10" s="338"/>
      <c r="E10" s="338"/>
      <c r="F10" s="338"/>
      <c r="G10" s="338"/>
      <c r="H10" s="338"/>
      <c r="I10" s="531"/>
      <c r="J10" s="532"/>
      <c r="K10" s="532"/>
      <c r="L10" s="532"/>
      <c r="M10" s="532"/>
      <c r="N10" s="532"/>
      <c r="O10" s="98" t="s">
        <v>49</v>
      </c>
      <c r="P10" s="562"/>
      <c r="Q10" s="562"/>
      <c r="R10" s="562"/>
      <c r="S10" s="562"/>
      <c r="T10" s="562"/>
      <c r="U10" s="562"/>
      <c r="V10" s="562"/>
      <c r="W10" s="562"/>
      <c r="X10" s="562"/>
      <c r="Y10" s="562"/>
      <c r="Z10" s="563"/>
    </row>
    <row r="11" spans="1:26" ht="22.5" customHeight="1" x14ac:dyDescent="0.4">
      <c r="A11" s="555"/>
      <c r="B11" s="556"/>
      <c r="C11" s="338" t="s">
        <v>44</v>
      </c>
      <c r="D11" s="338"/>
      <c r="E11" s="338"/>
      <c r="F11" s="338"/>
      <c r="G11" s="338"/>
      <c r="H11" s="338"/>
      <c r="I11" s="531"/>
      <c r="J11" s="532"/>
      <c r="K11" s="532"/>
      <c r="L11" s="532"/>
      <c r="M11" s="532"/>
      <c r="N11" s="532"/>
      <c r="O11" s="98" t="s">
        <v>49</v>
      </c>
      <c r="P11" s="562"/>
      <c r="Q11" s="562"/>
      <c r="R11" s="562"/>
      <c r="S11" s="562"/>
      <c r="T11" s="562"/>
      <c r="U11" s="562"/>
      <c r="V11" s="562"/>
      <c r="W11" s="562"/>
      <c r="X11" s="562"/>
      <c r="Y11" s="562"/>
      <c r="Z11" s="563"/>
    </row>
    <row r="12" spans="1:26" ht="22.5" customHeight="1" thickBot="1" x14ac:dyDescent="0.45">
      <c r="A12" s="557"/>
      <c r="B12" s="558"/>
      <c r="C12" s="392" t="s">
        <v>45</v>
      </c>
      <c r="D12" s="392"/>
      <c r="E12" s="392"/>
      <c r="F12" s="392"/>
      <c r="G12" s="392"/>
      <c r="H12" s="392"/>
      <c r="I12" s="545"/>
      <c r="J12" s="546"/>
      <c r="K12" s="546"/>
      <c r="L12" s="546"/>
      <c r="M12" s="546"/>
      <c r="N12" s="546"/>
      <c r="O12" s="36" t="s">
        <v>49</v>
      </c>
      <c r="P12" s="547"/>
      <c r="Q12" s="547"/>
      <c r="R12" s="547"/>
      <c r="S12" s="547"/>
      <c r="T12" s="547"/>
      <c r="U12" s="547"/>
      <c r="V12" s="547"/>
      <c r="W12" s="547"/>
      <c r="X12" s="547"/>
      <c r="Y12" s="547"/>
      <c r="Z12" s="548"/>
    </row>
    <row r="13" spans="1:26" ht="22.5" customHeight="1" thickTop="1" thickBot="1" x14ac:dyDescent="0.45">
      <c r="A13" s="346" t="s">
        <v>46</v>
      </c>
      <c r="B13" s="347"/>
      <c r="C13" s="347"/>
      <c r="D13" s="347"/>
      <c r="E13" s="347"/>
      <c r="F13" s="347"/>
      <c r="G13" s="347"/>
      <c r="H13" s="347"/>
      <c r="I13" s="537" t="str">
        <f>IF(I26="","",I26)</f>
        <v/>
      </c>
      <c r="J13" s="538"/>
      <c r="K13" s="538"/>
      <c r="L13" s="538"/>
      <c r="M13" s="538"/>
      <c r="N13" s="538"/>
      <c r="O13" s="16" t="s">
        <v>49</v>
      </c>
      <c r="P13" s="549"/>
      <c r="Q13" s="549"/>
      <c r="R13" s="549"/>
      <c r="S13" s="549"/>
      <c r="T13" s="549"/>
      <c r="U13" s="549"/>
      <c r="V13" s="549"/>
      <c r="W13" s="549"/>
      <c r="X13" s="549"/>
      <c r="Y13" s="549"/>
      <c r="Z13" s="550"/>
    </row>
    <row r="14" spans="1:26" ht="18.75" customHeight="1" x14ac:dyDescent="0.4">
      <c r="A14" s="85" t="s">
        <v>51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row>
    <row r="15" spans="1:26" ht="18.75" customHeight="1" x14ac:dyDescent="0.4">
      <c r="A15" s="85" t="s">
        <v>52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row>
    <row r="16" spans="1:26" ht="18.75" customHeight="1" x14ac:dyDescent="0.4">
      <c r="A16" s="85" t="s">
        <v>53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31" ht="18.75" customHeight="1" x14ac:dyDescent="0.4">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31" ht="18.75" customHeight="1" x14ac:dyDescent="0.4">
      <c r="A18" s="84" t="s">
        <v>54</v>
      </c>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31" ht="7.5" customHeight="1" thickBot="1" x14ac:dyDescent="0.4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31" ht="22.5" customHeight="1" x14ac:dyDescent="0.4">
      <c r="A20" s="383" t="s">
        <v>55</v>
      </c>
      <c r="B20" s="384"/>
      <c r="C20" s="384"/>
      <c r="D20" s="384"/>
      <c r="E20" s="384"/>
      <c r="F20" s="384"/>
      <c r="G20" s="384"/>
      <c r="H20" s="384"/>
      <c r="I20" s="384" t="s">
        <v>48</v>
      </c>
      <c r="J20" s="384"/>
      <c r="K20" s="384"/>
      <c r="L20" s="384"/>
      <c r="M20" s="384"/>
      <c r="N20" s="384"/>
      <c r="O20" s="384"/>
      <c r="P20" s="384" t="s">
        <v>50</v>
      </c>
      <c r="Q20" s="384"/>
      <c r="R20" s="384"/>
      <c r="S20" s="384"/>
      <c r="T20" s="384"/>
      <c r="U20" s="384"/>
      <c r="V20" s="384"/>
      <c r="W20" s="384"/>
      <c r="X20" s="384"/>
      <c r="Y20" s="384"/>
      <c r="Z20" s="419"/>
    </row>
    <row r="21" spans="1:31" ht="45" customHeight="1" x14ac:dyDescent="0.4">
      <c r="A21" s="539" t="s">
        <v>298</v>
      </c>
      <c r="B21" s="542" t="s">
        <v>300</v>
      </c>
      <c r="C21" s="543"/>
      <c r="D21" s="543"/>
      <c r="E21" s="543"/>
      <c r="F21" s="543"/>
      <c r="G21" s="543"/>
      <c r="H21" s="544"/>
      <c r="I21" s="531"/>
      <c r="J21" s="532"/>
      <c r="K21" s="532"/>
      <c r="L21" s="532"/>
      <c r="M21" s="532"/>
      <c r="N21" s="532"/>
      <c r="O21" s="111" t="s">
        <v>49</v>
      </c>
      <c r="P21" s="551"/>
      <c r="Q21" s="551"/>
      <c r="R21" s="551"/>
      <c r="S21" s="551"/>
      <c r="T21" s="551"/>
      <c r="U21" s="551"/>
      <c r="V21" s="551"/>
      <c r="W21" s="551"/>
      <c r="X21" s="551"/>
      <c r="Y21" s="551"/>
      <c r="Z21" s="552"/>
    </row>
    <row r="22" spans="1:31" ht="45" customHeight="1" x14ac:dyDescent="0.4">
      <c r="A22" s="540"/>
      <c r="B22" s="542" t="s">
        <v>301</v>
      </c>
      <c r="C22" s="543"/>
      <c r="D22" s="543"/>
      <c r="E22" s="543"/>
      <c r="F22" s="543"/>
      <c r="G22" s="543"/>
      <c r="H22" s="544"/>
      <c r="I22" s="531"/>
      <c r="J22" s="532"/>
      <c r="K22" s="532"/>
      <c r="L22" s="532"/>
      <c r="M22" s="532"/>
      <c r="N22" s="532"/>
      <c r="O22" s="111" t="s">
        <v>49</v>
      </c>
      <c r="P22" s="551"/>
      <c r="Q22" s="551"/>
      <c r="R22" s="551"/>
      <c r="S22" s="551"/>
      <c r="T22" s="551"/>
      <c r="U22" s="551"/>
      <c r="V22" s="551"/>
      <c r="W22" s="551"/>
      <c r="X22" s="551"/>
      <c r="Y22" s="551"/>
      <c r="Z22" s="552"/>
    </row>
    <row r="23" spans="1:31" ht="45" customHeight="1" x14ac:dyDescent="0.4">
      <c r="A23" s="541"/>
      <c r="B23" s="542" t="s">
        <v>302</v>
      </c>
      <c r="C23" s="543"/>
      <c r="D23" s="543"/>
      <c r="E23" s="543"/>
      <c r="F23" s="543"/>
      <c r="G23" s="543"/>
      <c r="H23" s="544"/>
      <c r="I23" s="531"/>
      <c r="J23" s="532"/>
      <c r="K23" s="532"/>
      <c r="L23" s="532"/>
      <c r="M23" s="532"/>
      <c r="N23" s="532"/>
      <c r="O23" s="111" t="s">
        <v>49</v>
      </c>
      <c r="P23" s="551"/>
      <c r="Q23" s="551"/>
      <c r="R23" s="551"/>
      <c r="S23" s="551"/>
      <c r="T23" s="551"/>
      <c r="U23" s="551"/>
      <c r="V23" s="551"/>
      <c r="W23" s="551"/>
      <c r="X23" s="551"/>
      <c r="Y23" s="551"/>
      <c r="Z23" s="552"/>
    </row>
    <row r="24" spans="1:31" ht="22.5" customHeight="1" x14ac:dyDescent="0.4">
      <c r="A24" s="339" t="s">
        <v>56</v>
      </c>
      <c r="B24" s="338"/>
      <c r="C24" s="338"/>
      <c r="D24" s="338"/>
      <c r="E24" s="338"/>
      <c r="F24" s="338"/>
      <c r="G24" s="338"/>
      <c r="H24" s="338"/>
      <c r="I24" s="533" t="str">
        <f>IF(SUM(I21:N23)=0,"",SUM(I21:N23))</f>
        <v/>
      </c>
      <c r="J24" s="534"/>
      <c r="K24" s="534"/>
      <c r="L24" s="534"/>
      <c r="M24" s="534"/>
      <c r="N24" s="534"/>
      <c r="O24" s="98" t="s">
        <v>49</v>
      </c>
      <c r="P24" s="553"/>
      <c r="Q24" s="553"/>
      <c r="R24" s="553"/>
      <c r="S24" s="553"/>
      <c r="T24" s="553"/>
      <c r="U24" s="553"/>
      <c r="V24" s="553"/>
      <c r="W24" s="553"/>
      <c r="X24" s="553"/>
      <c r="Y24" s="553"/>
      <c r="Z24" s="554"/>
      <c r="AA24" s="132"/>
      <c r="AB24" s="132"/>
      <c r="AC24" s="132"/>
      <c r="AD24" s="132"/>
      <c r="AE24" s="132"/>
    </row>
    <row r="25" spans="1:31" ht="22.5" customHeight="1" thickBot="1" x14ac:dyDescent="0.45">
      <c r="A25" s="391" t="s">
        <v>57</v>
      </c>
      <c r="B25" s="392"/>
      <c r="C25" s="392"/>
      <c r="D25" s="392"/>
      <c r="E25" s="392"/>
      <c r="F25" s="392"/>
      <c r="G25" s="392"/>
      <c r="H25" s="392"/>
      <c r="I25" s="535" t="str">
        <f>IF(I24="","",IF(DB!H16=TRUE,ROUNDUP(I24*0.1,0),ROUNDDOWN(I24*0.1,0)))</f>
        <v/>
      </c>
      <c r="J25" s="536"/>
      <c r="K25" s="536"/>
      <c r="L25" s="536"/>
      <c r="M25" s="536"/>
      <c r="N25" s="536"/>
      <c r="O25" s="36" t="s">
        <v>49</v>
      </c>
      <c r="P25" s="527" t="s">
        <v>59</v>
      </c>
      <c r="Q25" s="527"/>
      <c r="R25" s="527"/>
      <c r="S25" s="527"/>
      <c r="T25" s="527"/>
      <c r="U25" s="527"/>
      <c r="V25" s="527"/>
      <c r="W25" s="527"/>
      <c r="X25" s="527"/>
      <c r="Y25" s="527"/>
      <c r="Z25" s="528"/>
      <c r="AA25" s="132"/>
      <c r="AB25" s="174"/>
      <c r="AC25" s="175" t="s">
        <v>525</v>
      </c>
      <c r="AD25" s="132"/>
      <c r="AE25" s="132"/>
    </row>
    <row r="26" spans="1:31" ht="22.5" customHeight="1" thickTop="1" thickBot="1" x14ac:dyDescent="0.45">
      <c r="A26" s="346" t="s">
        <v>46</v>
      </c>
      <c r="B26" s="347"/>
      <c r="C26" s="347"/>
      <c r="D26" s="347"/>
      <c r="E26" s="347"/>
      <c r="F26" s="347"/>
      <c r="G26" s="347"/>
      <c r="H26" s="347"/>
      <c r="I26" s="537" t="str">
        <f>IF(I25="","",SUM(I24:N25))</f>
        <v/>
      </c>
      <c r="J26" s="538"/>
      <c r="K26" s="538"/>
      <c r="L26" s="538"/>
      <c r="M26" s="538"/>
      <c r="N26" s="538"/>
      <c r="O26" s="16" t="s">
        <v>49</v>
      </c>
      <c r="P26" s="529"/>
      <c r="Q26" s="529"/>
      <c r="R26" s="529"/>
      <c r="S26" s="529"/>
      <c r="T26" s="529"/>
      <c r="U26" s="529"/>
      <c r="V26" s="529"/>
      <c r="W26" s="529"/>
      <c r="X26" s="529"/>
      <c r="Y26" s="529"/>
      <c r="Z26" s="530"/>
      <c r="AA26" s="132"/>
      <c r="AB26" s="132"/>
      <c r="AC26" s="132"/>
      <c r="AD26" s="132"/>
      <c r="AE26" s="132"/>
    </row>
    <row r="27" spans="1:31" ht="18.75" customHeight="1" x14ac:dyDescent="0.4">
      <c r="A27" s="85" t="s">
        <v>58</v>
      </c>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31" ht="18.75" customHeight="1" x14ac:dyDescent="0.4">
      <c r="A28" s="85" t="s">
        <v>575</v>
      </c>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31" ht="18.75" customHeight="1" x14ac:dyDescent="0.4">
      <c r="A29" s="85" t="s">
        <v>576</v>
      </c>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31" ht="18.75" customHeight="1" x14ac:dyDescent="0.4">
      <c r="A30" s="85" t="s">
        <v>133</v>
      </c>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31" ht="18.75" customHeight="1" x14ac:dyDescent="0.4">
      <c r="A31" s="85" t="s">
        <v>299</v>
      </c>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31" ht="18.75" customHeight="1" x14ac:dyDescent="0.4">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8.75" customHeight="1" x14ac:dyDescent="0.4">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8.75" customHeight="1" x14ac:dyDescent="0.4">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8.75" customHeight="1" x14ac:dyDescent="0.4">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8.75" customHeight="1" x14ac:dyDescent="0.4">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sheetData>
  <sheetProtection password="CC6D" sheet="1" selectLockedCells="1"/>
  <mergeCells count="45">
    <mergeCell ref="A3:Z3"/>
    <mergeCell ref="A8:H8"/>
    <mergeCell ref="A9:H9"/>
    <mergeCell ref="A10:B12"/>
    <mergeCell ref="C10:H10"/>
    <mergeCell ref="A7:H7"/>
    <mergeCell ref="I8:N8"/>
    <mergeCell ref="I9:N9"/>
    <mergeCell ref="I10:N10"/>
    <mergeCell ref="I11:N11"/>
    <mergeCell ref="I7:O7"/>
    <mergeCell ref="P7:Z7"/>
    <mergeCell ref="P8:Z8"/>
    <mergeCell ref="P9:Z9"/>
    <mergeCell ref="P10:Z10"/>
    <mergeCell ref="P11:Z11"/>
    <mergeCell ref="P12:Z12"/>
    <mergeCell ref="P13:Z13"/>
    <mergeCell ref="A24:H24"/>
    <mergeCell ref="P20:Z20"/>
    <mergeCell ref="P21:Z21"/>
    <mergeCell ref="P22:Z22"/>
    <mergeCell ref="P23:Z23"/>
    <mergeCell ref="P24:Z24"/>
    <mergeCell ref="C11:H11"/>
    <mergeCell ref="C12:H12"/>
    <mergeCell ref="A13:H13"/>
    <mergeCell ref="I12:N12"/>
    <mergeCell ref="I13:N13"/>
    <mergeCell ref="P25:Z25"/>
    <mergeCell ref="P26:Z26"/>
    <mergeCell ref="A26:H26"/>
    <mergeCell ref="A20:H20"/>
    <mergeCell ref="I20:O20"/>
    <mergeCell ref="I21:N21"/>
    <mergeCell ref="I22:N22"/>
    <mergeCell ref="I23:N23"/>
    <mergeCell ref="I24:N24"/>
    <mergeCell ref="I25:N25"/>
    <mergeCell ref="I26:N26"/>
    <mergeCell ref="A25:H25"/>
    <mergeCell ref="A21:A23"/>
    <mergeCell ref="B21:H21"/>
    <mergeCell ref="B22:H22"/>
    <mergeCell ref="B23:H23"/>
  </mergeCells>
  <phoneticPr fontId="3"/>
  <pageMargins left="0.78740157480314965" right="0.39370078740157483"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27</xdr:col>
                    <xdr:colOff>0</xdr:colOff>
                    <xdr:row>24</xdr:row>
                    <xdr:rowOff>0</xdr:rowOff>
                  </from>
                  <to>
                    <xdr:col>28</xdr:col>
                    <xdr:colOff>0</xdr:colOff>
                    <xdr:row>25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Z37"/>
  <sheetViews>
    <sheetView view="pageBreakPreview" zoomScaleNormal="100" zoomScaleSheetLayoutView="100" workbookViewId="0">
      <pane ySplit="3" topLeftCell="A4" activePane="bottomLeft" state="frozen"/>
      <selection activeCell="I46" sqref="I46"/>
      <selection pane="bottomLeft" activeCell="N11" sqref="N11:Y11"/>
    </sheetView>
  </sheetViews>
  <sheetFormatPr defaultColWidth="3.125" defaultRowHeight="18.75" customHeight="1" x14ac:dyDescent="0.4"/>
  <cols>
    <col min="1" max="16384" width="3.125" style="1"/>
  </cols>
  <sheetData>
    <row r="1" spans="1:26" ht="18.75" customHeight="1" x14ac:dyDescent="0.4">
      <c r="A1" s="84" t="s">
        <v>60</v>
      </c>
      <c r="B1" s="84"/>
      <c r="C1" s="84"/>
      <c r="D1" s="84"/>
      <c r="E1" s="84"/>
      <c r="F1" s="84"/>
      <c r="G1" s="84"/>
      <c r="H1" s="84"/>
      <c r="I1" s="84"/>
      <c r="J1" s="84"/>
      <c r="K1" s="84"/>
      <c r="L1" s="84"/>
      <c r="M1" s="84"/>
      <c r="N1" s="84"/>
      <c r="O1" s="84"/>
      <c r="P1" s="84"/>
      <c r="Q1" s="84"/>
      <c r="R1" s="84"/>
      <c r="S1" s="84"/>
      <c r="T1" s="84"/>
      <c r="U1" s="84"/>
      <c r="V1" s="84"/>
      <c r="W1" s="84"/>
      <c r="X1" s="84"/>
      <c r="Y1" s="84"/>
      <c r="Z1" s="84"/>
    </row>
    <row r="2" spans="1:26" ht="7.5" customHeight="1" x14ac:dyDescent="0.4">
      <c r="A2" s="84"/>
      <c r="B2" s="84"/>
      <c r="C2" s="84"/>
      <c r="D2" s="84"/>
      <c r="E2" s="84"/>
      <c r="F2" s="84"/>
      <c r="G2" s="84"/>
      <c r="H2" s="84"/>
      <c r="I2" s="84"/>
      <c r="J2" s="84"/>
      <c r="K2" s="84"/>
      <c r="L2" s="84"/>
      <c r="M2" s="84"/>
      <c r="N2" s="84"/>
      <c r="O2" s="84"/>
      <c r="P2" s="84"/>
      <c r="Q2" s="84"/>
      <c r="R2" s="84"/>
      <c r="S2" s="84"/>
      <c r="T2" s="84"/>
      <c r="U2" s="84"/>
      <c r="V2" s="84"/>
      <c r="W2" s="84"/>
      <c r="X2" s="84"/>
      <c r="Y2" s="84"/>
      <c r="Z2" s="84"/>
    </row>
    <row r="3" spans="1:26" ht="18.75" customHeight="1" x14ac:dyDescent="0.4">
      <c r="A3" s="305" t="s">
        <v>312</v>
      </c>
      <c r="B3" s="305"/>
      <c r="C3" s="305"/>
      <c r="D3" s="305"/>
      <c r="E3" s="305"/>
      <c r="F3" s="305"/>
      <c r="G3" s="305"/>
      <c r="H3" s="305"/>
      <c r="I3" s="305"/>
      <c r="J3" s="305"/>
      <c r="K3" s="305"/>
      <c r="L3" s="305"/>
      <c r="M3" s="305"/>
      <c r="N3" s="305"/>
      <c r="O3" s="305"/>
      <c r="P3" s="305"/>
      <c r="Q3" s="305"/>
      <c r="R3" s="305"/>
      <c r="S3" s="305"/>
      <c r="T3" s="305"/>
      <c r="U3" s="305"/>
      <c r="V3" s="305"/>
      <c r="W3" s="305"/>
      <c r="X3" s="305"/>
      <c r="Y3" s="305"/>
      <c r="Z3" s="305"/>
    </row>
    <row r="4" spans="1:26" ht="7.5" customHeight="1" x14ac:dyDescent="0.4">
      <c r="A4" s="84"/>
      <c r="B4" s="84"/>
      <c r="C4" s="84"/>
      <c r="D4" s="84"/>
      <c r="E4" s="84"/>
      <c r="F4" s="84"/>
      <c r="G4" s="84"/>
      <c r="H4" s="84"/>
      <c r="I4" s="84"/>
      <c r="J4" s="84"/>
      <c r="K4" s="84"/>
      <c r="L4" s="84"/>
      <c r="M4" s="84"/>
      <c r="N4" s="84"/>
      <c r="O4" s="84"/>
      <c r="P4" s="84"/>
      <c r="Q4" s="84"/>
      <c r="R4" s="84"/>
      <c r="S4" s="84"/>
      <c r="T4" s="84"/>
      <c r="U4" s="84"/>
      <c r="V4" s="84"/>
      <c r="W4" s="84"/>
      <c r="X4" s="84"/>
      <c r="Y4" s="84"/>
      <c r="Z4" s="84"/>
    </row>
    <row r="5" spans="1:26" ht="22.5" customHeight="1" x14ac:dyDescent="0.4">
      <c r="A5" s="84"/>
      <c r="B5" s="84"/>
      <c r="C5" s="84"/>
      <c r="D5" s="84"/>
      <c r="E5" s="84"/>
      <c r="F5" s="84"/>
      <c r="G5" s="84"/>
      <c r="H5" s="84"/>
      <c r="I5" s="84"/>
      <c r="J5" s="84"/>
      <c r="K5" s="84"/>
      <c r="L5" s="84"/>
      <c r="M5" s="84"/>
      <c r="N5" s="84"/>
      <c r="O5" s="84"/>
      <c r="P5" s="84"/>
      <c r="Q5" s="84"/>
      <c r="R5" s="84"/>
      <c r="S5" s="579" t="str">
        <f>IF(第１号!Y5="","令和    年    月    日",DATE(第１号!U5+2018,第１号!W5,第１号!Y5))</f>
        <v>令和    年    月    日</v>
      </c>
      <c r="T5" s="579"/>
      <c r="U5" s="579"/>
      <c r="V5" s="579"/>
      <c r="W5" s="579"/>
      <c r="X5" s="579"/>
      <c r="Y5" s="579"/>
      <c r="Z5" s="579"/>
    </row>
    <row r="6" spans="1:26" ht="18.75" customHeight="1" x14ac:dyDescent="0.4">
      <c r="A6" s="84" t="s">
        <v>1</v>
      </c>
      <c r="B6" s="84"/>
      <c r="C6" s="84"/>
      <c r="D6" s="84"/>
      <c r="E6" s="84"/>
      <c r="F6" s="84"/>
      <c r="G6" s="84"/>
      <c r="H6" s="84"/>
      <c r="I6" s="84"/>
      <c r="J6" s="84"/>
      <c r="K6" s="84"/>
      <c r="L6" s="84"/>
      <c r="M6" s="84"/>
      <c r="N6" s="84"/>
      <c r="O6" s="84"/>
      <c r="P6" s="84"/>
      <c r="Q6" s="84"/>
      <c r="R6" s="84"/>
      <c r="S6" s="84"/>
      <c r="T6" s="84"/>
      <c r="U6" s="84"/>
      <c r="V6" s="84"/>
      <c r="W6" s="84"/>
      <c r="X6" s="84"/>
      <c r="Y6" s="84"/>
      <c r="Z6" s="84"/>
    </row>
    <row r="7" spans="1:26" ht="18.75" customHeight="1" thickBot="1" x14ac:dyDescent="0.45">
      <c r="A7" s="84"/>
      <c r="B7" s="84"/>
      <c r="C7" s="84"/>
      <c r="D7" s="84"/>
      <c r="E7" s="84"/>
      <c r="F7" s="84"/>
      <c r="G7" s="84"/>
      <c r="H7" s="84"/>
      <c r="I7" s="84" t="s">
        <v>303</v>
      </c>
      <c r="J7" s="84"/>
      <c r="K7" s="84"/>
      <c r="L7" s="84"/>
      <c r="M7" s="84"/>
      <c r="N7" s="84"/>
      <c r="O7" s="84"/>
      <c r="P7" s="84"/>
      <c r="Q7" s="84"/>
      <c r="R7" s="84"/>
      <c r="S7" s="84"/>
      <c r="T7" s="84"/>
      <c r="U7" s="84"/>
      <c r="V7" s="84"/>
      <c r="W7" s="84"/>
      <c r="X7" s="84"/>
      <c r="Y7" s="84"/>
      <c r="Z7" s="84"/>
    </row>
    <row r="8" spans="1:26" ht="15" customHeight="1" x14ac:dyDescent="0.4">
      <c r="A8" s="84"/>
      <c r="B8" s="84"/>
      <c r="C8" s="84"/>
      <c r="D8" s="84"/>
      <c r="E8" s="84"/>
      <c r="F8" s="84"/>
      <c r="G8" s="84"/>
      <c r="H8" s="84"/>
      <c r="I8" s="580" t="s">
        <v>304</v>
      </c>
      <c r="J8" s="581"/>
      <c r="K8" s="581"/>
      <c r="L8" s="581"/>
      <c r="M8" s="582" t="s">
        <v>151</v>
      </c>
      <c r="N8" s="582"/>
      <c r="O8" s="582"/>
      <c r="P8" s="582"/>
      <c r="Q8" s="582"/>
      <c r="R8" s="582"/>
      <c r="S8" s="582"/>
      <c r="T8" s="582"/>
      <c r="U8" s="582"/>
      <c r="V8" s="582"/>
      <c r="W8" s="583" t="s">
        <v>7</v>
      </c>
      <c r="X8" s="583"/>
      <c r="Y8" s="583"/>
      <c r="Z8" s="584"/>
    </row>
    <row r="9" spans="1:26" ht="60" customHeight="1" x14ac:dyDescent="0.4">
      <c r="A9" s="84"/>
      <c r="B9" s="84"/>
      <c r="C9" s="84"/>
      <c r="D9" s="84"/>
      <c r="E9" s="84"/>
      <c r="F9" s="84"/>
      <c r="G9" s="84"/>
      <c r="H9" s="84"/>
      <c r="I9" s="587" t="s">
        <v>305</v>
      </c>
      <c r="J9" s="588"/>
      <c r="K9" s="588"/>
      <c r="L9" s="588"/>
      <c r="M9" s="589"/>
      <c r="N9" s="589"/>
      <c r="O9" s="589"/>
      <c r="P9" s="589"/>
      <c r="Q9" s="589"/>
      <c r="R9" s="589"/>
      <c r="S9" s="589"/>
      <c r="T9" s="589"/>
      <c r="U9" s="589"/>
      <c r="V9" s="589"/>
      <c r="W9" s="585"/>
      <c r="X9" s="585"/>
      <c r="Y9" s="585"/>
      <c r="Z9" s="586"/>
    </row>
    <row r="10" spans="1:26" ht="22.5" customHeight="1" x14ac:dyDescent="0.4">
      <c r="A10" s="84"/>
      <c r="B10" s="84"/>
      <c r="C10" s="84"/>
      <c r="D10" s="84"/>
      <c r="E10" s="84"/>
      <c r="F10" s="84"/>
      <c r="G10" s="84"/>
      <c r="H10" s="84"/>
      <c r="I10" s="339" t="s">
        <v>306</v>
      </c>
      <c r="J10" s="338"/>
      <c r="K10" s="338"/>
      <c r="L10" s="338"/>
      <c r="M10" s="112" t="s">
        <v>9</v>
      </c>
      <c r="N10" s="572"/>
      <c r="O10" s="572"/>
      <c r="P10" s="572"/>
      <c r="Q10" s="113" t="s">
        <v>10</v>
      </c>
      <c r="R10" s="573"/>
      <c r="S10" s="573"/>
      <c r="T10" s="573"/>
      <c r="U10" s="573"/>
      <c r="V10" s="114"/>
      <c r="W10" s="114"/>
      <c r="X10" s="114"/>
      <c r="Y10" s="114"/>
      <c r="Z10" s="115"/>
    </row>
    <row r="11" spans="1:26" ht="26.25" customHeight="1" x14ac:dyDescent="0.4">
      <c r="A11" s="84"/>
      <c r="B11" s="84"/>
      <c r="C11" s="84"/>
      <c r="D11" s="84"/>
      <c r="E11" s="84"/>
      <c r="F11" s="84"/>
      <c r="G11" s="84"/>
      <c r="H11" s="84"/>
      <c r="I11" s="339"/>
      <c r="J11" s="338"/>
      <c r="K11" s="338"/>
      <c r="L11" s="338"/>
      <c r="M11" s="116"/>
      <c r="N11" s="574"/>
      <c r="O11" s="574"/>
      <c r="P11" s="574"/>
      <c r="Q11" s="574"/>
      <c r="R11" s="574"/>
      <c r="S11" s="574"/>
      <c r="T11" s="574"/>
      <c r="U11" s="574"/>
      <c r="V11" s="574"/>
      <c r="W11" s="574"/>
      <c r="X11" s="574"/>
      <c r="Y11" s="574"/>
      <c r="Z11" s="117"/>
    </row>
    <row r="12" spans="1:26" ht="26.25" customHeight="1" thickBot="1" x14ac:dyDescent="0.45">
      <c r="A12" s="84"/>
      <c r="B12" s="84"/>
      <c r="C12" s="84"/>
      <c r="D12" s="84"/>
      <c r="E12" s="84"/>
      <c r="F12" s="84"/>
      <c r="G12" s="84"/>
      <c r="H12" s="84"/>
      <c r="I12" s="340" t="s">
        <v>307</v>
      </c>
      <c r="J12" s="341"/>
      <c r="K12" s="341"/>
      <c r="L12" s="341"/>
      <c r="M12" s="575"/>
      <c r="N12" s="576"/>
      <c r="O12" s="576"/>
      <c r="P12" s="576"/>
      <c r="Q12" s="118" t="s">
        <v>10</v>
      </c>
      <c r="R12" s="577"/>
      <c r="S12" s="577"/>
      <c r="T12" s="577"/>
      <c r="U12" s="577"/>
      <c r="V12" s="119" t="s">
        <v>10</v>
      </c>
      <c r="W12" s="577"/>
      <c r="X12" s="577"/>
      <c r="Y12" s="577"/>
      <c r="Z12" s="578"/>
    </row>
    <row r="13" spans="1:26" ht="18.75" customHeight="1" x14ac:dyDescent="0.4">
      <c r="A13" s="84"/>
      <c r="B13" s="84"/>
      <c r="C13" s="84"/>
      <c r="D13" s="84"/>
      <c r="E13" s="84"/>
      <c r="F13" s="84"/>
      <c r="G13" s="84"/>
      <c r="H13" s="84"/>
      <c r="I13" s="85" t="s">
        <v>308</v>
      </c>
      <c r="J13" s="91"/>
      <c r="K13" s="91"/>
      <c r="L13" s="91"/>
      <c r="M13" s="91"/>
      <c r="N13" s="91"/>
      <c r="O13" s="91"/>
      <c r="P13" s="91"/>
      <c r="Q13" s="91"/>
      <c r="R13" s="120"/>
      <c r="S13" s="120"/>
      <c r="T13" s="120"/>
      <c r="U13" s="120"/>
      <c r="V13" s="120"/>
      <c r="W13" s="120"/>
      <c r="X13" s="120"/>
      <c r="Y13" s="120"/>
      <c r="Z13" s="120"/>
    </row>
    <row r="14" spans="1:26" ht="7.5" customHeight="1" x14ac:dyDescent="0.4">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row>
    <row r="15" spans="1:26" ht="18.75" customHeight="1" x14ac:dyDescent="0.4">
      <c r="A15" s="308" t="s">
        <v>311</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row>
    <row r="16" spans="1:26" ht="18.75" customHeight="1" x14ac:dyDescent="0.4">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row>
    <row r="17" spans="1:26" ht="7.5" customHeight="1" x14ac:dyDescent="0.4">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6" ht="18.75" customHeight="1" x14ac:dyDescent="0.4">
      <c r="A18" s="305" t="s">
        <v>8</v>
      </c>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row>
    <row r="19" spans="1:26" ht="7.5" customHeight="1" thickBot="1" x14ac:dyDescent="0.4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45" customHeight="1" x14ac:dyDescent="0.4">
      <c r="A20" s="566" t="s">
        <v>459</v>
      </c>
      <c r="B20" s="567"/>
      <c r="C20" s="567"/>
      <c r="D20" s="567"/>
      <c r="E20" s="567"/>
      <c r="F20" s="567"/>
      <c r="G20" s="567"/>
      <c r="H20" s="567"/>
      <c r="I20" s="11"/>
      <c r="J20" s="568" t="str">
        <f>IF(第１号!Q9="","",第１号!Q9&amp;"　"&amp;第１号!Q10)</f>
        <v/>
      </c>
      <c r="K20" s="568"/>
      <c r="L20" s="568"/>
      <c r="M20" s="568"/>
      <c r="N20" s="568"/>
      <c r="O20" s="568"/>
      <c r="P20" s="568"/>
      <c r="Q20" s="568"/>
      <c r="R20" s="568"/>
      <c r="S20" s="568"/>
      <c r="T20" s="568"/>
      <c r="U20" s="568"/>
      <c r="V20" s="568"/>
      <c r="W20" s="568"/>
      <c r="X20" s="568"/>
      <c r="Y20" s="568"/>
      <c r="Z20" s="5"/>
    </row>
    <row r="21" spans="1:26" ht="22.5" customHeight="1" x14ac:dyDescent="0.4">
      <c r="A21" s="314" t="s">
        <v>458</v>
      </c>
      <c r="B21" s="315"/>
      <c r="C21" s="315"/>
      <c r="D21" s="315"/>
      <c r="E21" s="315"/>
      <c r="F21" s="315"/>
      <c r="G21" s="315"/>
      <c r="H21" s="315"/>
      <c r="I21" s="121" t="s">
        <v>309</v>
      </c>
      <c r="J21" s="569" t="str">
        <f>IF(第１号!R7="","",第１号!R7)</f>
        <v/>
      </c>
      <c r="K21" s="569"/>
      <c r="L21" s="569"/>
      <c r="M21" s="129" t="s">
        <v>310</v>
      </c>
      <c r="N21" s="570" t="str">
        <f>IF(第１号!V7="","",第１号!V7)</f>
        <v/>
      </c>
      <c r="O21" s="570"/>
      <c r="P21" s="570"/>
      <c r="Q21" s="570"/>
      <c r="R21" s="129"/>
      <c r="S21" s="129"/>
      <c r="T21" s="129"/>
      <c r="U21" s="129"/>
      <c r="V21" s="129"/>
      <c r="W21" s="129"/>
      <c r="X21" s="129"/>
      <c r="Y21" s="129"/>
      <c r="Z21" s="94"/>
    </row>
    <row r="22" spans="1:26" ht="22.5" customHeight="1" x14ac:dyDescent="0.4">
      <c r="A22" s="314"/>
      <c r="B22" s="315"/>
      <c r="C22" s="315"/>
      <c r="D22" s="315"/>
      <c r="E22" s="315"/>
      <c r="F22" s="315"/>
      <c r="G22" s="315"/>
      <c r="H22" s="315"/>
      <c r="I22" s="110"/>
      <c r="J22" s="571" t="str">
        <f>IF(第１号!Q8="","",第１号!Q8)</f>
        <v/>
      </c>
      <c r="K22" s="571"/>
      <c r="L22" s="571"/>
      <c r="M22" s="571"/>
      <c r="N22" s="571"/>
      <c r="O22" s="571"/>
      <c r="P22" s="571"/>
      <c r="Q22" s="571"/>
      <c r="R22" s="571"/>
      <c r="S22" s="571"/>
      <c r="T22" s="571"/>
      <c r="U22" s="571"/>
      <c r="V22" s="571"/>
      <c r="W22" s="571"/>
      <c r="X22" s="571"/>
      <c r="Y22" s="571"/>
      <c r="Z22" s="14"/>
    </row>
    <row r="23" spans="1:26" ht="45" customHeight="1" x14ac:dyDescent="0.4">
      <c r="A23" s="564" t="s">
        <v>457</v>
      </c>
      <c r="B23" s="315"/>
      <c r="C23" s="315"/>
      <c r="D23" s="315"/>
      <c r="E23" s="315"/>
      <c r="F23" s="315"/>
      <c r="G23" s="315"/>
      <c r="H23" s="315"/>
      <c r="I23" s="6"/>
      <c r="J23" s="565" t="str">
        <f>IF(第２号!F19="","",第２号!F19)</f>
        <v/>
      </c>
      <c r="K23" s="565"/>
      <c r="L23" s="565"/>
      <c r="M23" s="565"/>
      <c r="N23" s="565"/>
      <c r="O23" s="565"/>
      <c r="P23" s="565"/>
      <c r="Q23" s="565"/>
      <c r="R23" s="565"/>
      <c r="S23" s="565"/>
      <c r="T23" s="565"/>
      <c r="U23" s="565"/>
      <c r="V23" s="565"/>
      <c r="W23" s="565"/>
      <c r="X23" s="565"/>
      <c r="Y23" s="565"/>
      <c r="Z23" s="7"/>
    </row>
    <row r="24" spans="1:26" ht="22.5" customHeight="1" x14ac:dyDescent="0.4">
      <c r="A24" s="306" t="s">
        <v>460</v>
      </c>
      <c r="B24" s="307"/>
      <c r="C24" s="307"/>
      <c r="D24" s="307"/>
      <c r="E24" s="307"/>
      <c r="F24" s="307"/>
      <c r="G24" s="307"/>
      <c r="H24" s="307"/>
      <c r="I24" s="92"/>
      <c r="J24" s="93" t="s">
        <v>314</v>
      </c>
      <c r="K24" s="93"/>
      <c r="L24" s="93"/>
      <c r="M24" s="93"/>
      <c r="N24" s="93"/>
      <c r="O24" s="93"/>
      <c r="P24" s="93"/>
      <c r="Q24" s="93"/>
      <c r="R24" s="93" t="s">
        <v>328</v>
      </c>
      <c r="S24" s="93"/>
      <c r="T24" s="93"/>
      <c r="U24" s="93"/>
      <c r="V24" s="93"/>
      <c r="W24" s="93"/>
      <c r="X24" s="93"/>
      <c r="Y24" s="93"/>
      <c r="Z24" s="94"/>
    </row>
    <row r="25" spans="1:26" ht="22.5" customHeight="1" x14ac:dyDescent="0.4">
      <c r="A25" s="299"/>
      <c r="B25" s="300"/>
      <c r="C25" s="300"/>
      <c r="D25" s="300"/>
      <c r="E25" s="300"/>
      <c r="F25" s="300"/>
      <c r="G25" s="300"/>
      <c r="H25" s="300"/>
      <c r="I25" s="95"/>
      <c r="J25" s="96" t="s">
        <v>316</v>
      </c>
      <c r="K25" s="96"/>
      <c r="L25" s="96"/>
      <c r="M25" s="96"/>
      <c r="N25" s="96"/>
      <c r="O25" s="96"/>
      <c r="P25" s="96"/>
      <c r="Q25" s="96"/>
      <c r="R25" s="96" t="s">
        <v>330</v>
      </c>
      <c r="S25" s="96"/>
      <c r="T25" s="96"/>
      <c r="U25" s="96"/>
      <c r="V25" s="96"/>
      <c r="W25" s="96"/>
      <c r="X25" s="96"/>
      <c r="Y25" s="96"/>
      <c r="Z25" s="97"/>
    </row>
    <row r="26" spans="1:26" ht="22.5" customHeight="1" x14ac:dyDescent="0.4">
      <c r="A26" s="299"/>
      <c r="B26" s="300"/>
      <c r="C26" s="300"/>
      <c r="D26" s="300"/>
      <c r="E26" s="300"/>
      <c r="F26" s="300"/>
      <c r="G26" s="300"/>
      <c r="H26" s="300"/>
      <c r="I26" s="95"/>
      <c r="J26" s="96" t="s">
        <v>318</v>
      </c>
      <c r="K26" s="96"/>
      <c r="L26" s="96"/>
      <c r="M26" s="96"/>
      <c r="N26" s="96"/>
      <c r="O26" s="96"/>
      <c r="P26" s="96"/>
      <c r="Q26" s="96"/>
      <c r="R26" s="96" t="s">
        <v>332</v>
      </c>
      <c r="S26" s="96"/>
      <c r="T26" s="96"/>
      <c r="U26" s="96"/>
      <c r="V26" s="96"/>
      <c r="W26" s="96"/>
      <c r="X26" s="96"/>
      <c r="Y26" s="96"/>
      <c r="Z26" s="97"/>
    </row>
    <row r="27" spans="1:26" ht="22.5" customHeight="1" x14ac:dyDescent="0.4">
      <c r="A27" s="299"/>
      <c r="B27" s="300"/>
      <c r="C27" s="300"/>
      <c r="D27" s="300"/>
      <c r="E27" s="300"/>
      <c r="F27" s="300"/>
      <c r="G27" s="300"/>
      <c r="H27" s="300"/>
      <c r="I27" s="95"/>
      <c r="J27" s="96" t="s">
        <v>320</v>
      </c>
      <c r="K27" s="96"/>
      <c r="L27" s="96"/>
      <c r="M27" s="96"/>
      <c r="N27" s="96"/>
      <c r="O27" s="96"/>
      <c r="P27" s="96"/>
      <c r="Q27" s="96"/>
      <c r="R27" s="96"/>
      <c r="S27" s="96"/>
      <c r="T27" s="96"/>
      <c r="U27" s="96"/>
      <c r="V27" s="96"/>
      <c r="W27" s="96"/>
      <c r="X27" s="96"/>
      <c r="Y27" s="96"/>
      <c r="Z27" s="97"/>
    </row>
    <row r="28" spans="1:26" ht="22.5" customHeight="1" x14ac:dyDescent="0.4">
      <c r="A28" s="299"/>
      <c r="B28" s="300"/>
      <c r="C28" s="300"/>
      <c r="D28" s="300"/>
      <c r="E28" s="300"/>
      <c r="F28" s="300"/>
      <c r="G28" s="300"/>
      <c r="H28" s="300"/>
      <c r="I28" s="95"/>
      <c r="J28" s="96" t="s">
        <v>322</v>
      </c>
      <c r="K28" s="96"/>
      <c r="L28" s="96"/>
      <c r="M28" s="96"/>
      <c r="N28" s="96"/>
      <c r="O28" s="96"/>
      <c r="P28" s="96"/>
      <c r="Q28" s="96"/>
      <c r="R28" s="96" t="s">
        <v>325</v>
      </c>
      <c r="S28" s="96"/>
      <c r="T28" s="96"/>
      <c r="U28" s="96"/>
      <c r="V28" s="96"/>
      <c r="W28" s="96"/>
      <c r="X28" s="96"/>
      <c r="Y28" s="96"/>
      <c r="Z28" s="97"/>
    </row>
    <row r="29" spans="1:26" ht="22.5" customHeight="1" thickBot="1" x14ac:dyDescent="0.45">
      <c r="A29" s="331"/>
      <c r="B29" s="332"/>
      <c r="C29" s="332"/>
      <c r="D29" s="332"/>
      <c r="E29" s="332"/>
      <c r="F29" s="332"/>
      <c r="G29" s="332"/>
      <c r="H29" s="332"/>
      <c r="I29" s="9"/>
      <c r="J29" s="37" t="s">
        <v>326</v>
      </c>
      <c r="K29" s="37"/>
      <c r="L29" s="37"/>
      <c r="M29" s="37"/>
      <c r="N29" s="37"/>
      <c r="O29" s="37"/>
      <c r="P29" s="37"/>
      <c r="Q29" s="37"/>
      <c r="R29" s="37" t="s">
        <v>323</v>
      </c>
      <c r="S29" s="37"/>
      <c r="T29" s="37"/>
      <c r="U29" s="37"/>
      <c r="V29" s="37"/>
      <c r="W29" s="37"/>
      <c r="X29" s="37"/>
      <c r="Y29" s="37"/>
      <c r="Z29" s="63"/>
    </row>
    <row r="30" spans="1:26" ht="18.75" customHeight="1" x14ac:dyDescent="0.4">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8.75" customHeight="1" x14ac:dyDescent="0.4">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8.75" customHeight="1" x14ac:dyDescent="0.4">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8.75" customHeight="1" x14ac:dyDescent="0.4">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8.75" customHeight="1" x14ac:dyDescent="0.4">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8.75" customHeight="1" x14ac:dyDescent="0.4">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8.75" customHeight="1" x14ac:dyDescent="0.4">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8.75" customHeight="1" x14ac:dyDescent="0.4">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row>
  </sheetData>
  <sheetProtection password="CC6D" sheet="1" selectLockedCells="1"/>
  <mergeCells count="26">
    <mergeCell ref="A3:Z3"/>
    <mergeCell ref="S5:Z5"/>
    <mergeCell ref="I8:L8"/>
    <mergeCell ref="M8:V8"/>
    <mergeCell ref="W8:Z9"/>
    <mergeCell ref="I9:L9"/>
    <mergeCell ref="M9:V9"/>
    <mergeCell ref="I10:L11"/>
    <mergeCell ref="N10:P10"/>
    <mergeCell ref="R10:U10"/>
    <mergeCell ref="N11:Y11"/>
    <mergeCell ref="I12:L12"/>
    <mergeCell ref="M12:P12"/>
    <mergeCell ref="R12:U12"/>
    <mergeCell ref="W12:Z12"/>
    <mergeCell ref="A23:H23"/>
    <mergeCell ref="J23:Y23"/>
    <mergeCell ref="A24:H29"/>
    <mergeCell ref="A15:Z16"/>
    <mergeCell ref="A18:Z18"/>
    <mergeCell ref="A20:H20"/>
    <mergeCell ref="J20:Y20"/>
    <mergeCell ref="A21:H22"/>
    <mergeCell ref="J21:L21"/>
    <mergeCell ref="N21:Q21"/>
    <mergeCell ref="J22:Y22"/>
  </mergeCells>
  <phoneticPr fontId="3"/>
  <dataValidations count="1">
    <dataValidation imeMode="fullAlpha" allowBlank="1" showInputMessage="1" showErrorMessage="1" sqref="R12:U12"/>
  </dataValidations>
  <pageMargins left="0.78740157480314965" right="0.39370078740157483" top="0.59055118110236227" bottom="0.59055118110236227" header="0.31496062992125984" footer="0.31496062992125984"/>
  <pageSetup paperSize="9" orientation="portrait" blackAndWhite="1" r:id="rId1"/>
  <rowBreaks count="1" manualBreakCount="1">
    <brk id="3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8</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8</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8</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8</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8</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16</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16</xdr:col>
                    <xdr:colOff>0</xdr:colOff>
                    <xdr:row>24</xdr:row>
                    <xdr:rowOff>0</xdr:rowOff>
                  </from>
                  <to>
                    <xdr:col>17</xdr:col>
                    <xdr:colOff>0</xdr:colOff>
                    <xdr:row>25</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16</xdr:col>
                    <xdr:colOff>0</xdr:colOff>
                    <xdr:row>25</xdr:row>
                    <xdr:rowOff>0</xdr:rowOff>
                  </from>
                  <to>
                    <xdr:col>17</xdr:col>
                    <xdr:colOff>0</xdr:colOff>
                    <xdr:row>26</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16</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16</xdr:col>
                    <xdr:colOff>0</xdr:colOff>
                    <xdr:row>28</xdr:row>
                    <xdr:rowOff>0</xdr:rowOff>
                  </from>
                  <to>
                    <xdr:col>17</xdr:col>
                    <xdr:colOff>0</xdr:colOff>
                    <xdr:row>29</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sheetPr>
  <dimension ref="A1:AB68"/>
  <sheetViews>
    <sheetView view="pageBreakPreview" zoomScale="70" zoomScaleNormal="100" zoomScaleSheetLayoutView="70" workbookViewId="0">
      <pane ySplit="3" topLeftCell="A4" activePane="bottomLeft" state="frozen"/>
      <selection activeCell="I46" sqref="I46"/>
      <selection pane="bottomLeft" activeCell="Q39" sqref="Q39:Z39"/>
    </sheetView>
  </sheetViews>
  <sheetFormatPr defaultColWidth="3.125" defaultRowHeight="18.75" customHeight="1" x14ac:dyDescent="0.4"/>
  <cols>
    <col min="1" max="16384" width="3.125" style="1"/>
  </cols>
  <sheetData>
    <row r="1" spans="1:26" ht="18.75" customHeight="1" x14ac:dyDescent="0.4">
      <c r="A1" s="22" t="s">
        <v>69</v>
      </c>
      <c r="B1" s="22"/>
      <c r="C1" s="22"/>
      <c r="D1" s="22"/>
      <c r="E1" s="22"/>
      <c r="F1" s="22"/>
      <c r="G1" s="22"/>
      <c r="H1" s="22"/>
      <c r="I1" s="22"/>
      <c r="J1" s="22"/>
      <c r="K1" s="22"/>
      <c r="L1" s="22"/>
      <c r="M1" s="22"/>
      <c r="N1" s="22"/>
      <c r="O1" s="22"/>
      <c r="P1" s="22"/>
      <c r="Q1" s="22"/>
      <c r="R1" s="22"/>
      <c r="S1" s="22"/>
      <c r="T1" s="22"/>
      <c r="U1" s="22"/>
      <c r="V1" s="22"/>
      <c r="W1" s="22"/>
      <c r="X1" s="22"/>
      <c r="Y1" s="22"/>
      <c r="Z1" s="22"/>
    </row>
    <row r="2" spans="1:26" ht="7.5" customHeight="1" x14ac:dyDescent="0.4">
      <c r="A2" s="22"/>
      <c r="B2" s="22"/>
      <c r="C2" s="22"/>
      <c r="D2" s="22"/>
      <c r="E2" s="22"/>
      <c r="F2" s="22"/>
      <c r="G2" s="22"/>
      <c r="H2" s="22"/>
      <c r="I2" s="22"/>
      <c r="J2" s="22"/>
      <c r="K2" s="22"/>
      <c r="L2" s="22"/>
      <c r="M2" s="22"/>
      <c r="N2" s="22"/>
      <c r="O2" s="22"/>
      <c r="P2" s="22"/>
      <c r="Q2" s="22"/>
      <c r="R2" s="22"/>
      <c r="S2" s="22"/>
      <c r="T2" s="22"/>
      <c r="U2" s="22"/>
      <c r="V2" s="22"/>
      <c r="W2" s="22"/>
      <c r="X2" s="22"/>
      <c r="Y2" s="22"/>
      <c r="Z2" s="22"/>
    </row>
    <row r="3" spans="1:26" ht="37.5" customHeight="1" x14ac:dyDescent="0.4">
      <c r="A3" s="592" t="s">
        <v>62</v>
      </c>
      <c r="B3" s="592"/>
      <c r="C3" s="592"/>
      <c r="D3" s="592"/>
      <c r="E3" s="592"/>
      <c r="F3" s="592"/>
      <c r="G3" s="592"/>
      <c r="H3" s="592"/>
      <c r="I3" s="592"/>
      <c r="J3" s="592"/>
      <c r="K3" s="592"/>
      <c r="L3" s="592"/>
      <c r="M3" s="592"/>
      <c r="N3" s="592"/>
      <c r="O3" s="592"/>
      <c r="P3" s="592"/>
      <c r="Q3" s="592"/>
      <c r="R3" s="592"/>
      <c r="S3" s="592"/>
      <c r="T3" s="592"/>
      <c r="U3" s="592"/>
      <c r="V3" s="592"/>
      <c r="W3" s="592"/>
      <c r="X3" s="592"/>
      <c r="Y3" s="592"/>
      <c r="Z3" s="592"/>
    </row>
    <row r="4" spans="1:26" ht="18.75" customHeight="1" x14ac:dyDescent="0.4">
      <c r="A4" s="22"/>
      <c r="B4" s="22"/>
      <c r="C4" s="22"/>
      <c r="D4" s="22"/>
      <c r="E4" s="22"/>
      <c r="F4" s="22"/>
      <c r="G4" s="22"/>
      <c r="H4" s="22"/>
      <c r="I4" s="22"/>
      <c r="J4" s="22"/>
      <c r="K4" s="22"/>
      <c r="L4" s="22"/>
      <c r="M4" s="22"/>
      <c r="N4" s="22"/>
      <c r="O4" s="22"/>
      <c r="P4" s="22"/>
      <c r="Q4" s="22"/>
      <c r="R4" s="22"/>
      <c r="S4" s="22"/>
      <c r="T4" s="22"/>
      <c r="U4" s="22"/>
      <c r="V4" s="22"/>
      <c r="W4" s="22"/>
      <c r="X4" s="22"/>
      <c r="Y4" s="22"/>
      <c r="Z4" s="22"/>
    </row>
    <row r="5" spans="1:26" ht="22.5" customHeight="1" x14ac:dyDescent="0.4">
      <c r="A5" s="22"/>
      <c r="B5" s="22"/>
      <c r="C5" s="22"/>
      <c r="D5" s="22"/>
      <c r="E5" s="22"/>
      <c r="F5" s="22"/>
      <c r="G5" s="22"/>
      <c r="H5" s="22"/>
      <c r="I5" s="22"/>
      <c r="J5" s="22"/>
      <c r="K5" s="22"/>
      <c r="L5" s="22"/>
      <c r="M5" s="22"/>
      <c r="N5" s="22"/>
      <c r="O5" s="22"/>
      <c r="P5" s="22"/>
      <c r="Q5" s="22"/>
      <c r="R5" s="22"/>
      <c r="S5" s="579" t="str">
        <f>IF(第１号!Y5="","令和    年    月    日",DATE(第１号!U5+2018,第１号!W5,第１号!Y5))</f>
        <v>令和    年    月    日</v>
      </c>
      <c r="T5" s="579"/>
      <c r="U5" s="579"/>
      <c r="V5" s="579"/>
      <c r="W5" s="579"/>
      <c r="X5" s="579"/>
      <c r="Y5" s="579"/>
      <c r="Z5" s="579"/>
    </row>
    <row r="6" spans="1:26" ht="18.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row>
    <row r="7" spans="1:26" ht="18.75" customHeight="1" x14ac:dyDescent="0.4">
      <c r="A7" s="22" t="s">
        <v>63</v>
      </c>
      <c r="B7" s="22"/>
      <c r="C7" s="22"/>
      <c r="D7" s="22"/>
      <c r="E7" s="22"/>
      <c r="F7" s="22"/>
      <c r="G7" s="22"/>
      <c r="H7" s="22"/>
      <c r="I7" s="22"/>
      <c r="J7" s="22"/>
      <c r="K7" s="22"/>
      <c r="L7" s="22"/>
      <c r="M7" s="22"/>
      <c r="N7" s="22"/>
      <c r="O7" s="22"/>
      <c r="P7" s="22"/>
      <c r="Q7" s="22"/>
      <c r="R7" s="22"/>
      <c r="S7" s="22"/>
      <c r="T7" s="22"/>
      <c r="U7" s="22"/>
      <c r="V7" s="22"/>
      <c r="W7" s="22"/>
      <c r="X7" s="22"/>
      <c r="Y7" s="22"/>
      <c r="Z7" s="22"/>
    </row>
    <row r="8" spans="1:26" ht="18.75" customHeight="1" x14ac:dyDescent="0.4">
      <c r="A8" s="22"/>
      <c r="B8" s="22"/>
      <c r="C8" s="22"/>
      <c r="D8" s="22"/>
      <c r="E8" s="22"/>
      <c r="F8" s="22"/>
      <c r="G8" s="22"/>
      <c r="H8" s="22"/>
      <c r="I8" s="22"/>
      <c r="J8" s="22"/>
      <c r="K8" s="22"/>
      <c r="L8" s="22"/>
      <c r="M8" s="22"/>
      <c r="N8" s="22"/>
      <c r="O8" s="22"/>
      <c r="P8" s="22"/>
      <c r="Q8" s="22"/>
      <c r="R8" s="22"/>
      <c r="S8" s="22"/>
      <c r="T8" s="22"/>
      <c r="U8" s="22"/>
      <c r="V8" s="22"/>
      <c r="W8" s="22"/>
      <c r="X8" s="22"/>
      <c r="Y8" s="22"/>
      <c r="Z8" s="22"/>
    </row>
    <row r="9" spans="1:26" ht="26.25" customHeight="1" x14ac:dyDescent="0.4">
      <c r="A9" s="22"/>
      <c r="B9" s="22"/>
      <c r="C9" s="22"/>
      <c r="D9" s="22"/>
      <c r="E9" s="22"/>
      <c r="F9" s="22"/>
      <c r="G9" s="22"/>
      <c r="H9" s="22"/>
      <c r="I9" s="22"/>
      <c r="J9" s="22"/>
      <c r="K9" s="22"/>
      <c r="L9" s="22"/>
      <c r="M9" s="22"/>
      <c r="N9" s="22"/>
      <c r="O9" s="22"/>
      <c r="P9" s="4" t="s">
        <v>64</v>
      </c>
      <c r="Q9" s="591" t="str">
        <f>IF(第１号!Q8="","",第１号!Q8)</f>
        <v/>
      </c>
      <c r="R9" s="591"/>
      <c r="S9" s="591"/>
      <c r="T9" s="591"/>
      <c r="U9" s="591"/>
      <c r="V9" s="591"/>
      <c r="W9" s="591"/>
      <c r="X9" s="591"/>
      <c r="Y9" s="591"/>
      <c r="Z9" s="591"/>
    </row>
    <row r="10" spans="1:26" ht="26.25" customHeight="1" x14ac:dyDescent="0.15">
      <c r="A10" s="22"/>
      <c r="B10" s="22"/>
      <c r="C10" s="22"/>
      <c r="D10" s="22"/>
      <c r="E10" s="22"/>
      <c r="F10" s="22"/>
      <c r="G10" s="22"/>
      <c r="H10" s="22"/>
      <c r="I10" s="22"/>
      <c r="J10" s="22"/>
      <c r="K10" s="22"/>
      <c r="L10" s="22"/>
      <c r="M10" s="22"/>
      <c r="N10" s="22"/>
      <c r="O10" s="22"/>
      <c r="P10" s="4" t="s">
        <v>65</v>
      </c>
      <c r="Q10" s="591" t="str">
        <f>IF(第１号!Q9="","",第１号!Q9)</f>
        <v/>
      </c>
      <c r="R10" s="591" ph="1"/>
      <c r="S10" s="591" ph="1"/>
      <c r="T10" s="591" ph="1"/>
      <c r="U10" s="591" ph="1"/>
      <c r="V10" s="591" ph="1"/>
      <c r="W10" s="591" ph="1"/>
      <c r="X10" s="591" ph="1"/>
      <c r="Y10" s="591" ph="1"/>
      <c r="Z10" s="591" ph="1"/>
    </row>
    <row r="11" spans="1:26" ht="26.25" customHeight="1" x14ac:dyDescent="0.15">
      <c r="A11" s="22"/>
      <c r="B11" s="22"/>
      <c r="C11" s="22"/>
      <c r="D11" s="22"/>
      <c r="E11" s="22"/>
      <c r="F11" s="22"/>
      <c r="G11" s="22"/>
      <c r="H11" s="22"/>
      <c r="I11" s="22"/>
      <c r="J11" s="22"/>
      <c r="K11" s="22"/>
      <c r="L11" s="22"/>
      <c r="M11" s="22"/>
      <c r="N11" s="22"/>
      <c r="O11" s="22"/>
      <c r="P11" s="22"/>
      <c r="Q11" s="591" t="str">
        <f>IF(第１号!Q10="","",第１号!Q10)</f>
        <v/>
      </c>
      <c r="R11" s="591" ph="1"/>
      <c r="S11" s="591" ph="1"/>
      <c r="T11" s="591" ph="1"/>
      <c r="U11" s="591" ph="1"/>
      <c r="V11" s="591" ph="1"/>
      <c r="W11" s="591" ph="1"/>
      <c r="X11" s="591" ph="1"/>
      <c r="Y11" s="591" ph="1"/>
      <c r="Z11" s="22"/>
    </row>
    <row r="12" spans="1:26" ht="18.75" customHeight="1" x14ac:dyDescent="0.4">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8.75" customHeight="1" x14ac:dyDescent="0.4">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8.75" customHeight="1" x14ac:dyDescent="0.4">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8.75" customHeight="1" x14ac:dyDescent="0.4">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22.5" customHeight="1" x14ac:dyDescent="0.4">
      <c r="A16" s="590" t="str">
        <f>"　仙台市補助金等交付規則施行要領"&amp;DBCS(DB!H18)&amp;"の規定に基づき、暴力団等と"</f>
        <v>　仙台市補助金等交付規則施行要領第３条第２項の規定に基づき、暴力団等と</v>
      </c>
      <c r="B16" s="590"/>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row>
    <row r="17" spans="1:26" ht="22.5" customHeight="1" x14ac:dyDescent="0.4">
      <c r="A17" s="590" t="s">
        <v>66</v>
      </c>
      <c r="B17" s="590"/>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row>
    <row r="18" spans="1:26" ht="22.5" customHeight="1" x14ac:dyDescent="0.4">
      <c r="A18" s="590" t="s">
        <v>67</v>
      </c>
      <c r="B18" s="590"/>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row>
    <row r="19" spans="1:26" ht="18.75" customHeight="1" x14ac:dyDescent="0.4">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8.75" customHeight="1" x14ac:dyDescent="0.4">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8.75" customHeight="1" x14ac:dyDescent="0.4">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8.75" customHeight="1" x14ac:dyDescent="0.4">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8.75" customHeight="1" x14ac:dyDescent="0.4">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8.75" customHeight="1" x14ac:dyDescent="0.4">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8.75" customHeight="1" x14ac:dyDescent="0.4">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8.75" customHeight="1" x14ac:dyDescent="0.4">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8.75" customHeight="1" x14ac:dyDescent="0.4">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8.75" customHeight="1" x14ac:dyDescent="0.4">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8.75" customHeight="1" x14ac:dyDescent="0.4">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8.75" customHeight="1" x14ac:dyDescent="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8.75" customHeight="1" x14ac:dyDescent="0.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8.75" customHeight="1" x14ac:dyDescent="0.4">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8" ht="18.75" customHeight="1" x14ac:dyDescent="0.4">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8" ht="18.75" customHeight="1" x14ac:dyDescent="0.4">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8" ht="18.75" customHeight="1" x14ac:dyDescent="0.4">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8" ht="18.75" customHeight="1" x14ac:dyDescent="0.4">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8" ht="18.75" customHeight="1" x14ac:dyDescent="0.4">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8" ht="18.75" customHeight="1" x14ac:dyDescent="0.4">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8" ht="26.25" customHeight="1" x14ac:dyDescent="0.4">
      <c r="A39" s="84"/>
      <c r="B39" s="84"/>
      <c r="C39" s="84"/>
      <c r="D39" s="84"/>
      <c r="E39" s="84"/>
      <c r="F39" s="84"/>
      <c r="G39" s="84"/>
      <c r="H39" s="84"/>
      <c r="I39" s="84"/>
      <c r="J39" s="84"/>
      <c r="K39" s="84"/>
      <c r="L39" s="84"/>
      <c r="M39" s="84"/>
      <c r="N39" s="84"/>
      <c r="O39" s="84"/>
      <c r="P39" s="244" t="s">
        <v>568</v>
      </c>
      <c r="Q39" s="310"/>
      <c r="R39" s="310"/>
      <c r="S39" s="310"/>
      <c r="T39" s="310"/>
      <c r="U39" s="310"/>
      <c r="V39" s="310"/>
      <c r="W39" s="310"/>
      <c r="X39" s="310"/>
      <c r="Y39" s="310"/>
      <c r="Z39" s="310"/>
      <c r="AB39" s="171" t="s">
        <v>570</v>
      </c>
    </row>
    <row r="40" spans="1:28" ht="26.25" customHeight="1" x14ac:dyDescent="0.15">
      <c r="A40" s="84"/>
      <c r="B40" s="84"/>
      <c r="C40" s="84"/>
      <c r="D40" s="84"/>
      <c r="E40" s="84"/>
      <c r="F40" s="84"/>
      <c r="G40" s="84"/>
      <c r="H40" s="84"/>
      <c r="I40" s="84"/>
      <c r="J40" s="84"/>
      <c r="K40" s="84"/>
      <c r="L40" s="84"/>
      <c r="M40" s="84"/>
      <c r="N40" s="84"/>
      <c r="O40" s="84"/>
      <c r="P40" s="244" t="s">
        <v>569</v>
      </c>
      <c r="Q40" s="310"/>
      <c r="R40" s="310" ph="1"/>
      <c r="S40" s="310" ph="1"/>
      <c r="T40" s="310" ph="1"/>
      <c r="U40" s="310" ph="1"/>
      <c r="V40" s="310" ph="1"/>
      <c r="W40" s="310" ph="1"/>
      <c r="X40" s="310" ph="1"/>
      <c r="Y40" s="310" ph="1"/>
      <c r="Z40" s="310" ph="1"/>
    </row>
    <row r="41" spans="1:28" ht="26.25" customHeight="1" x14ac:dyDescent="0.15">
      <c r="A41" s="84"/>
      <c r="B41" s="84"/>
      <c r="C41" s="84"/>
      <c r="D41" s="84"/>
      <c r="E41" s="84"/>
      <c r="F41" s="84"/>
      <c r="G41" s="84"/>
      <c r="H41" s="84"/>
      <c r="I41" s="84"/>
      <c r="J41" s="84"/>
      <c r="K41" s="84"/>
      <c r="L41" s="84"/>
      <c r="M41" s="84"/>
      <c r="N41" s="84"/>
      <c r="O41" s="84"/>
      <c r="P41" s="84"/>
      <c r="Q41" s="310"/>
      <c r="R41" s="310" ph="1"/>
      <c r="S41" s="310" ph="1"/>
      <c r="T41" s="310" ph="1"/>
      <c r="U41" s="310" ph="1"/>
      <c r="V41" s="310" ph="1"/>
      <c r="W41" s="310" ph="1"/>
      <c r="X41" s="310" ph="1"/>
      <c r="Y41" s="310" ph="1"/>
      <c r="Z41" s="84"/>
    </row>
    <row r="42" spans="1:28" ht="18.75" customHeight="1" x14ac:dyDescent="0.4">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8" ht="18.75" customHeight="1" x14ac:dyDescent="0.4">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8" ht="18.75" customHeight="1" x14ac:dyDescent="0.4">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8" ht="18.75" customHeight="1" x14ac:dyDescent="0.4">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8" ht="22.5" customHeight="1" x14ac:dyDescent="0.4">
      <c r="A46" s="590" t="str">
        <f>"　仙台市補助金等交付規則施行要領"&amp;DBCS(DB!H18)&amp;"の規定に基づき、暴力団等と"</f>
        <v>　仙台市補助金等交付規則施行要領第３条第２項の規定に基づき、暴力団等と</v>
      </c>
      <c r="B46" s="590"/>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row>
    <row r="47" spans="1:28" ht="22.5" customHeight="1" x14ac:dyDescent="0.4">
      <c r="A47" s="590" t="s">
        <v>66</v>
      </c>
      <c r="B47" s="590"/>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row>
    <row r="48" spans="1:28" ht="22.5" customHeight="1" x14ac:dyDescent="0.4">
      <c r="A48" s="590" t="s">
        <v>67</v>
      </c>
      <c r="B48" s="590"/>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row>
    <row r="49" spans="1:26" ht="18.75" customHeight="1" x14ac:dyDescent="0.4">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8.75" customHeight="1" x14ac:dyDescent="0.4">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8.75" customHeight="1" x14ac:dyDescent="0.4">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8.75" customHeight="1" x14ac:dyDescent="0.4">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8.75" customHeight="1" x14ac:dyDescent="0.4">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8.75" customHeight="1" x14ac:dyDescent="0.4">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8.75" customHeight="1" x14ac:dyDescent="0.4">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8.75" customHeight="1" x14ac:dyDescent="0.4">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8.75" customHeight="1" x14ac:dyDescent="0.4">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8.75" customHeight="1" x14ac:dyDescent="0.4">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8.75" customHeight="1" x14ac:dyDescent="0.4">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8.75" customHeight="1" x14ac:dyDescent="0.4">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8.75" customHeight="1" x14ac:dyDescent="0.4">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8.75" customHeight="1"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8.75" customHeight="1" x14ac:dyDescent="0.4">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8.75" customHeight="1" x14ac:dyDescent="0.4">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8.75" customHeight="1" x14ac:dyDescent="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8.75" customHeight="1" x14ac:dyDescent="0.4">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8.75" customHeight="1" x14ac:dyDescent="0.4">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8.75" customHeight="1" x14ac:dyDescent="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sheetData>
  <sheetProtection algorithmName="SHA-512" hashValue="b9Tmtk6X8JHW1fAItUhxHz8JY3kTtmHGNnNwAh0BoNv+m/eEvlIyMxHSqKjQK9IBT38nA4Ma/gqg1AQc5BMbZQ==" saltValue="bU6cJ9cwaFzf4+OU5IxKEw==" spinCount="100000" sheet="1" selectLockedCells="1"/>
  <mergeCells count="14">
    <mergeCell ref="Q11:Y11"/>
    <mergeCell ref="A16:Z16"/>
    <mergeCell ref="A17:Z17"/>
    <mergeCell ref="A18:Z18"/>
    <mergeCell ref="A3:Z3"/>
    <mergeCell ref="S5:Z5"/>
    <mergeCell ref="Q9:Z9"/>
    <mergeCell ref="Q10:Z10"/>
    <mergeCell ref="A48:Z48"/>
    <mergeCell ref="Q39:Z39"/>
    <mergeCell ref="Q40:Z40"/>
    <mergeCell ref="Q41:Y41"/>
    <mergeCell ref="A46:Z46"/>
    <mergeCell ref="A47:Z47"/>
  </mergeCells>
  <phoneticPr fontId="3"/>
  <pageMargins left="0.78740157480314965" right="0.39370078740157483" top="0.59055118110236227" bottom="0.59055118110236227" header="0.31496062992125984" footer="0.31496062992125984"/>
  <pageSetup paperSize="9" scale="83" orientation="portrait" blackAndWhite="1" r:id="rId1"/>
  <rowBreaks count="1" manualBreakCount="1">
    <brk id="38"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B210"/>
  <sheetViews>
    <sheetView view="pageBreakPreview" zoomScaleNormal="100" zoomScaleSheetLayoutView="100" workbookViewId="0">
      <pane ySplit="3" topLeftCell="A4" activePane="bottomLeft" state="frozen"/>
      <selection activeCell="I46" sqref="I46"/>
      <selection pane="bottomLeft" activeCell="C8" sqref="C8:X23"/>
    </sheetView>
  </sheetViews>
  <sheetFormatPr defaultColWidth="3.125" defaultRowHeight="18.75" customHeight="1" x14ac:dyDescent="0.4"/>
  <cols>
    <col min="1" max="16384" width="3.125" style="1"/>
  </cols>
  <sheetData>
    <row r="1" spans="1:28" ht="18.75" customHeight="1" x14ac:dyDescent="0.4">
      <c r="A1" s="49" t="s">
        <v>348</v>
      </c>
      <c r="B1" s="49"/>
      <c r="C1" s="49"/>
      <c r="D1" s="49"/>
      <c r="E1" s="49"/>
      <c r="F1" s="49"/>
      <c r="G1" s="49"/>
      <c r="H1" s="49"/>
      <c r="I1" s="49"/>
      <c r="J1" s="49"/>
      <c r="K1" s="49"/>
      <c r="L1" s="49"/>
      <c r="M1" s="49"/>
      <c r="N1" s="49"/>
      <c r="O1" s="49"/>
      <c r="P1" s="49"/>
      <c r="Q1" s="49"/>
      <c r="R1" s="49"/>
      <c r="S1" s="49"/>
      <c r="T1" s="49"/>
      <c r="U1" s="49"/>
      <c r="V1" s="49"/>
      <c r="W1" s="49"/>
      <c r="X1" s="49"/>
      <c r="Y1" s="49"/>
      <c r="Z1" s="49"/>
    </row>
    <row r="2" spans="1:28" ht="7.5" customHeight="1" x14ac:dyDescent="0.4">
      <c r="A2" s="49"/>
      <c r="B2" s="49"/>
      <c r="C2" s="49"/>
      <c r="D2" s="49"/>
      <c r="E2" s="49"/>
      <c r="F2" s="49"/>
      <c r="G2" s="49"/>
      <c r="H2" s="49"/>
      <c r="I2" s="49"/>
      <c r="J2" s="49"/>
      <c r="K2" s="49"/>
      <c r="L2" s="49"/>
      <c r="M2" s="49"/>
      <c r="N2" s="49"/>
      <c r="O2" s="49"/>
      <c r="P2" s="49"/>
      <c r="Q2" s="49"/>
      <c r="R2" s="49"/>
      <c r="S2" s="49"/>
      <c r="T2" s="49"/>
      <c r="U2" s="49"/>
      <c r="V2" s="49"/>
      <c r="W2" s="49"/>
      <c r="X2" s="49"/>
      <c r="Y2" s="49"/>
      <c r="Z2" s="49"/>
    </row>
    <row r="3" spans="1:28" ht="18.75" customHeight="1" x14ac:dyDescent="0.4">
      <c r="A3" s="610" t="s">
        <v>349</v>
      </c>
      <c r="B3" s="610"/>
      <c r="C3" s="610"/>
      <c r="D3" s="610"/>
      <c r="E3" s="610"/>
      <c r="F3" s="610"/>
      <c r="G3" s="610"/>
      <c r="H3" s="610"/>
      <c r="I3" s="610"/>
      <c r="J3" s="610"/>
      <c r="K3" s="610"/>
      <c r="L3" s="610"/>
      <c r="M3" s="610"/>
      <c r="N3" s="610"/>
      <c r="O3" s="610"/>
      <c r="P3" s="610"/>
      <c r="Q3" s="610"/>
      <c r="R3" s="610"/>
      <c r="S3" s="610"/>
      <c r="T3" s="610"/>
      <c r="U3" s="610"/>
      <c r="V3" s="610"/>
      <c r="W3" s="610"/>
      <c r="X3" s="610"/>
      <c r="Y3" s="610"/>
      <c r="Z3" s="610"/>
    </row>
    <row r="4" spans="1:28" ht="7.5" customHeight="1" thickBot="1" x14ac:dyDescent="0.45">
      <c r="A4" s="49"/>
      <c r="B4" s="49"/>
      <c r="C4" s="49"/>
      <c r="D4" s="49"/>
      <c r="E4" s="49"/>
      <c r="F4" s="49"/>
      <c r="G4" s="49"/>
      <c r="H4" s="49"/>
      <c r="I4" s="49"/>
      <c r="J4" s="49"/>
      <c r="K4" s="49"/>
      <c r="L4" s="49"/>
      <c r="M4" s="49"/>
      <c r="N4" s="49"/>
      <c r="O4" s="49"/>
      <c r="P4" s="49"/>
      <c r="Q4" s="49"/>
      <c r="R4" s="49"/>
      <c r="S4" s="49"/>
      <c r="T4" s="49"/>
      <c r="U4" s="49"/>
      <c r="V4" s="49"/>
      <c r="W4" s="49"/>
      <c r="X4" s="49"/>
      <c r="Y4" s="49"/>
      <c r="Z4" s="49"/>
    </row>
    <row r="5" spans="1:28" ht="22.5" customHeight="1" x14ac:dyDescent="0.4">
      <c r="A5" s="49"/>
      <c r="B5" s="611" t="s">
        <v>6</v>
      </c>
      <c r="C5" s="612"/>
      <c r="D5" s="612"/>
      <c r="E5" s="615" t="s">
        <v>4</v>
      </c>
      <c r="F5" s="615"/>
      <c r="G5" s="615"/>
      <c r="H5" s="615"/>
      <c r="I5" s="616" t="str">
        <f>IF(第１号!$Q$9="","",第１号!$Q$9)</f>
        <v/>
      </c>
      <c r="J5" s="617"/>
      <c r="K5" s="617"/>
      <c r="L5" s="617"/>
      <c r="M5" s="617"/>
      <c r="N5" s="617"/>
      <c r="O5" s="617"/>
      <c r="P5" s="617"/>
      <c r="Q5" s="617"/>
      <c r="R5" s="617"/>
      <c r="S5" s="617"/>
      <c r="T5" s="617"/>
      <c r="U5" s="617"/>
      <c r="V5" s="617"/>
      <c r="W5" s="617"/>
      <c r="X5" s="617"/>
      <c r="Y5" s="618"/>
      <c r="Z5" s="49"/>
    </row>
    <row r="6" spans="1:28" ht="22.5" customHeight="1" thickBot="1" x14ac:dyDescent="0.45">
      <c r="A6" s="49"/>
      <c r="B6" s="613"/>
      <c r="C6" s="614"/>
      <c r="D6" s="614"/>
      <c r="E6" s="619" t="s">
        <v>5</v>
      </c>
      <c r="F6" s="619"/>
      <c r="G6" s="619"/>
      <c r="H6" s="619"/>
      <c r="I6" s="620" t="str">
        <f>IF(第１号!$Q$10="","",第１号!$Q$10)</f>
        <v/>
      </c>
      <c r="J6" s="621"/>
      <c r="K6" s="621"/>
      <c r="L6" s="621"/>
      <c r="M6" s="621"/>
      <c r="N6" s="621"/>
      <c r="O6" s="621"/>
      <c r="P6" s="621"/>
      <c r="Q6" s="621"/>
      <c r="R6" s="621"/>
      <c r="S6" s="621"/>
      <c r="T6" s="621"/>
      <c r="U6" s="621"/>
      <c r="V6" s="621"/>
      <c r="W6" s="621"/>
      <c r="X6" s="621"/>
      <c r="Y6" s="622"/>
      <c r="Z6" s="49"/>
      <c r="AB6" s="171" t="s">
        <v>582</v>
      </c>
    </row>
    <row r="7" spans="1:28" ht="7.5" customHeight="1" thickBot="1" x14ac:dyDescent="0.45">
      <c r="A7" s="49"/>
      <c r="B7" s="49"/>
      <c r="C7" s="49"/>
      <c r="D7" s="49"/>
      <c r="E7" s="49"/>
      <c r="F7" s="49"/>
      <c r="G7" s="49"/>
      <c r="H7" s="49"/>
      <c r="I7" s="49"/>
      <c r="J7" s="49"/>
      <c r="K7" s="49"/>
      <c r="L7" s="49"/>
      <c r="M7" s="49"/>
      <c r="N7" s="49"/>
      <c r="O7" s="49"/>
      <c r="P7" s="49"/>
      <c r="Q7" s="49"/>
      <c r="R7" s="49"/>
      <c r="S7" s="49"/>
      <c r="T7" s="49"/>
      <c r="U7" s="49"/>
      <c r="V7" s="49"/>
      <c r="W7" s="49"/>
      <c r="X7" s="49"/>
      <c r="Y7" s="49"/>
      <c r="Z7" s="49"/>
    </row>
    <row r="8" spans="1:28" ht="18.75" customHeight="1" x14ac:dyDescent="0.4">
      <c r="A8" s="49"/>
      <c r="B8" s="49"/>
      <c r="C8" s="593" t="s">
        <v>350</v>
      </c>
      <c r="D8" s="594"/>
      <c r="E8" s="594"/>
      <c r="F8" s="594"/>
      <c r="G8" s="594"/>
      <c r="H8" s="594"/>
      <c r="I8" s="594"/>
      <c r="J8" s="594"/>
      <c r="K8" s="594"/>
      <c r="L8" s="594"/>
      <c r="M8" s="594"/>
      <c r="N8" s="594"/>
      <c r="O8" s="594"/>
      <c r="P8" s="594"/>
      <c r="Q8" s="594"/>
      <c r="R8" s="594"/>
      <c r="S8" s="594"/>
      <c r="T8" s="594"/>
      <c r="U8" s="594"/>
      <c r="V8" s="594"/>
      <c r="W8" s="594"/>
      <c r="X8" s="595"/>
      <c r="Y8" s="49"/>
      <c r="Z8" s="49"/>
    </row>
    <row r="9" spans="1:28" ht="18.75" customHeight="1" x14ac:dyDescent="0.4">
      <c r="A9" s="49"/>
      <c r="B9" s="49"/>
      <c r="C9" s="596"/>
      <c r="D9" s="597"/>
      <c r="E9" s="597"/>
      <c r="F9" s="597"/>
      <c r="G9" s="597"/>
      <c r="H9" s="597"/>
      <c r="I9" s="597"/>
      <c r="J9" s="597"/>
      <c r="K9" s="597"/>
      <c r="L9" s="597"/>
      <c r="M9" s="597"/>
      <c r="N9" s="597"/>
      <c r="O9" s="597"/>
      <c r="P9" s="597"/>
      <c r="Q9" s="597"/>
      <c r="R9" s="597"/>
      <c r="S9" s="597"/>
      <c r="T9" s="597"/>
      <c r="U9" s="597"/>
      <c r="V9" s="597"/>
      <c r="W9" s="597"/>
      <c r="X9" s="598"/>
      <c r="Y9" s="49"/>
      <c r="Z9" s="49"/>
    </row>
    <row r="10" spans="1:28" ht="18.75" customHeight="1" x14ac:dyDescent="0.4">
      <c r="A10" s="49"/>
      <c r="B10" s="49"/>
      <c r="C10" s="596"/>
      <c r="D10" s="597"/>
      <c r="E10" s="597"/>
      <c r="F10" s="597"/>
      <c r="G10" s="597"/>
      <c r="H10" s="597"/>
      <c r="I10" s="597"/>
      <c r="J10" s="597"/>
      <c r="K10" s="597"/>
      <c r="L10" s="597"/>
      <c r="M10" s="597"/>
      <c r="N10" s="597"/>
      <c r="O10" s="597"/>
      <c r="P10" s="597"/>
      <c r="Q10" s="597"/>
      <c r="R10" s="597"/>
      <c r="S10" s="597"/>
      <c r="T10" s="597"/>
      <c r="U10" s="597"/>
      <c r="V10" s="597"/>
      <c r="W10" s="597"/>
      <c r="X10" s="598"/>
      <c r="Y10" s="49"/>
      <c r="Z10" s="49"/>
    </row>
    <row r="11" spans="1:28" ht="18.75" customHeight="1" x14ac:dyDescent="0.4">
      <c r="A11" s="49"/>
      <c r="B11" s="49"/>
      <c r="C11" s="596"/>
      <c r="D11" s="597"/>
      <c r="E11" s="597"/>
      <c r="F11" s="597"/>
      <c r="G11" s="597"/>
      <c r="H11" s="597"/>
      <c r="I11" s="597"/>
      <c r="J11" s="597"/>
      <c r="K11" s="597"/>
      <c r="L11" s="597"/>
      <c r="M11" s="597"/>
      <c r="N11" s="597"/>
      <c r="O11" s="597"/>
      <c r="P11" s="597"/>
      <c r="Q11" s="597"/>
      <c r="R11" s="597"/>
      <c r="S11" s="597"/>
      <c r="T11" s="597"/>
      <c r="U11" s="597"/>
      <c r="V11" s="597"/>
      <c r="W11" s="597"/>
      <c r="X11" s="598"/>
      <c r="Y11" s="49"/>
      <c r="Z11" s="49"/>
    </row>
    <row r="12" spans="1:28" ht="18.75" customHeight="1" x14ac:dyDescent="0.4">
      <c r="A12" s="49"/>
      <c r="B12" s="49"/>
      <c r="C12" s="596"/>
      <c r="D12" s="597"/>
      <c r="E12" s="597"/>
      <c r="F12" s="597"/>
      <c r="G12" s="597"/>
      <c r="H12" s="597"/>
      <c r="I12" s="597"/>
      <c r="J12" s="597"/>
      <c r="K12" s="597"/>
      <c r="L12" s="597"/>
      <c r="M12" s="597"/>
      <c r="N12" s="597"/>
      <c r="O12" s="597"/>
      <c r="P12" s="597"/>
      <c r="Q12" s="597"/>
      <c r="R12" s="597"/>
      <c r="S12" s="597"/>
      <c r="T12" s="597"/>
      <c r="U12" s="597"/>
      <c r="V12" s="597"/>
      <c r="W12" s="597"/>
      <c r="X12" s="598"/>
      <c r="Y12" s="49"/>
      <c r="Z12" s="49"/>
    </row>
    <row r="13" spans="1:28" ht="18.75" customHeight="1" x14ac:dyDescent="0.4">
      <c r="A13" s="49"/>
      <c r="B13" s="49"/>
      <c r="C13" s="596"/>
      <c r="D13" s="597"/>
      <c r="E13" s="597"/>
      <c r="F13" s="597"/>
      <c r="G13" s="597"/>
      <c r="H13" s="597"/>
      <c r="I13" s="597"/>
      <c r="J13" s="597"/>
      <c r="K13" s="597"/>
      <c r="L13" s="597"/>
      <c r="M13" s="597"/>
      <c r="N13" s="597"/>
      <c r="O13" s="597"/>
      <c r="P13" s="597"/>
      <c r="Q13" s="597"/>
      <c r="R13" s="597"/>
      <c r="S13" s="597"/>
      <c r="T13" s="597"/>
      <c r="U13" s="597"/>
      <c r="V13" s="597"/>
      <c r="W13" s="597"/>
      <c r="X13" s="598"/>
      <c r="Y13" s="49"/>
      <c r="Z13" s="49"/>
    </row>
    <row r="14" spans="1:28" ht="18.75" customHeight="1" x14ac:dyDescent="0.4">
      <c r="A14" s="49"/>
      <c r="B14" s="49"/>
      <c r="C14" s="596"/>
      <c r="D14" s="597"/>
      <c r="E14" s="597"/>
      <c r="F14" s="597"/>
      <c r="G14" s="597"/>
      <c r="H14" s="597"/>
      <c r="I14" s="597"/>
      <c r="J14" s="597"/>
      <c r="K14" s="597"/>
      <c r="L14" s="597"/>
      <c r="M14" s="597"/>
      <c r="N14" s="597"/>
      <c r="O14" s="597"/>
      <c r="P14" s="597"/>
      <c r="Q14" s="597"/>
      <c r="R14" s="597"/>
      <c r="S14" s="597"/>
      <c r="T14" s="597"/>
      <c r="U14" s="597"/>
      <c r="V14" s="597"/>
      <c r="W14" s="597"/>
      <c r="X14" s="598"/>
      <c r="Y14" s="49"/>
      <c r="Z14" s="49"/>
    </row>
    <row r="15" spans="1:28" ht="18.75" customHeight="1" x14ac:dyDescent="0.4">
      <c r="A15" s="49"/>
      <c r="B15" s="49"/>
      <c r="C15" s="596"/>
      <c r="D15" s="597"/>
      <c r="E15" s="597"/>
      <c r="F15" s="597"/>
      <c r="G15" s="597"/>
      <c r="H15" s="597"/>
      <c r="I15" s="597"/>
      <c r="J15" s="597"/>
      <c r="K15" s="597"/>
      <c r="L15" s="597"/>
      <c r="M15" s="597"/>
      <c r="N15" s="597"/>
      <c r="O15" s="597"/>
      <c r="P15" s="597"/>
      <c r="Q15" s="597"/>
      <c r="R15" s="597"/>
      <c r="S15" s="597"/>
      <c r="T15" s="597"/>
      <c r="U15" s="597"/>
      <c r="V15" s="597"/>
      <c r="W15" s="597"/>
      <c r="X15" s="598"/>
      <c r="Y15" s="49"/>
      <c r="Z15" s="49"/>
    </row>
    <row r="16" spans="1:28" ht="18.75" customHeight="1" x14ac:dyDescent="0.4">
      <c r="A16" s="49"/>
      <c r="B16" s="49"/>
      <c r="C16" s="596"/>
      <c r="D16" s="597"/>
      <c r="E16" s="597"/>
      <c r="F16" s="597"/>
      <c r="G16" s="597"/>
      <c r="H16" s="597"/>
      <c r="I16" s="597"/>
      <c r="J16" s="597"/>
      <c r="K16" s="597"/>
      <c r="L16" s="597"/>
      <c r="M16" s="597"/>
      <c r="N16" s="597"/>
      <c r="O16" s="597"/>
      <c r="P16" s="597"/>
      <c r="Q16" s="597"/>
      <c r="R16" s="597"/>
      <c r="S16" s="597"/>
      <c r="T16" s="597"/>
      <c r="U16" s="597"/>
      <c r="V16" s="597"/>
      <c r="W16" s="597"/>
      <c r="X16" s="598"/>
      <c r="Y16" s="49"/>
      <c r="Z16" s="49"/>
    </row>
    <row r="17" spans="1:26" ht="18.75" customHeight="1" x14ac:dyDescent="0.4">
      <c r="A17" s="49"/>
      <c r="B17" s="49"/>
      <c r="C17" s="596"/>
      <c r="D17" s="597"/>
      <c r="E17" s="597"/>
      <c r="F17" s="597"/>
      <c r="G17" s="597"/>
      <c r="H17" s="597"/>
      <c r="I17" s="597"/>
      <c r="J17" s="597"/>
      <c r="K17" s="597"/>
      <c r="L17" s="597"/>
      <c r="M17" s="597"/>
      <c r="N17" s="597"/>
      <c r="O17" s="597"/>
      <c r="P17" s="597"/>
      <c r="Q17" s="597"/>
      <c r="R17" s="597"/>
      <c r="S17" s="597"/>
      <c r="T17" s="597"/>
      <c r="U17" s="597"/>
      <c r="V17" s="597"/>
      <c r="W17" s="597"/>
      <c r="X17" s="598"/>
      <c r="Y17" s="49"/>
      <c r="Z17" s="49"/>
    </row>
    <row r="18" spans="1:26" ht="18.75" customHeight="1" x14ac:dyDescent="0.4">
      <c r="A18" s="49"/>
      <c r="B18" s="49"/>
      <c r="C18" s="596"/>
      <c r="D18" s="597"/>
      <c r="E18" s="597"/>
      <c r="F18" s="597"/>
      <c r="G18" s="597"/>
      <c r="H18" s="597"/>
      <c r="I18" s="597"/>
      <c r="J18" s="597"/>
      <c r="K18" s="597"/>
      <c r="L18" s="597"/>
      <c r="M18" s="597"/>
      <c r="N18" s="597"/>
      <c r="O18" s="597"/>
      <c r="P18" s="597"/>
      <c r="Q18" s="597"/>
      <c r="R18" s="597"/>
      <c r="S18" s="597"/>
      <c r="T18" s="597"/>
      <c r="U18" s="597"/>
      <c r="V18" s="597"/>
      <c r="W18" s="597"/>
      <c r="X18" s="598"/>
      <c r="Y18" s="49"/>
      <c r="Z18" s="49"/>
    </row>
    <row r="19" spans="1:26" ht="18.75" customHeight="1" x14ac:dyDescent="0.4">
      <c r="A19" s="49"/>
      <c r="B19" s="49"/>
      <c r="C19" s="596"/>
      <c r="D19" s="597"/>
      <c r="E19" s="597"/>
      <c r="F19" s="597"/>
      <c r="G19" s="597"/>
      <c r="H19" s="597"/>
      <c r="I19" s="597"/>
      <c r="J19" s="597"/>
      <c r="K19" s="597"/>
      <c r="L19" s="597"/>
      <c r="M19" s="597"/>
      <c r="N19" s="597"/>
      <c r="O19" s="597"/>
      <c r="P19" s="597"/>
      <c r="Q19" s="597"/>
      <c r="R19" s="597"/>
      <c r="S19" s="597"/>
      <c r="T19" s="597"/>
      <c r="U19" s="597"/>
      <c r="V19" s="597"/>
      <c r="W19" s="597"/>
      <c r="X19" s="598"/>
      <c r="Y19" s="49"/>
      <c r="Z19" s="49"/>
    </row>
    <row r="20" spans="1:26" ht="18.75" customHeight="1" x14ac:dyDescent="0.4">
      <c r="A20" s="49"/>
      <c r="B20" s="49"/>
      <c r="C20" s="596"/>
      <c r="D20" s="597"/>
      <c r="E20" s="597"/>
      <c r="F20" s="597"/>
      <c r="G20" s="597"/>
      <c r="H20" s="597"/>
      <c r="I20" s="597"/>
      <c r="J20" s="597"/>
      <c r="K20" s="597"/>
      <c r="L20" s="597"/>
      <c r="M20" s="597"/>
      <c r="N20" s="597"/>
      <c r="O20" s="597"/>
      <c r="P20" s="597"/>
      <c r="Q20" s="597"/>
      <c r="R20" s="597"/>
      <c r="S20" s="597"/>
      <c r="T20" s="597"/>
      <c r="U20" s="597"/>
      <c r="V20" s="597"/>
      <c r="W20" s="597"/>
      <c r="X20" s="598"/>
      <c r="Y20" s="49"/>
      <c r="Z20" s="49"/>
    </row>
    <row r="21" spans="1:26" ht="18.75" customHeight="1" x14ac:dyDescent="0.4">
      <c r="A21" s="49"/>
      <c r="B21" s="49"/>
      <c r="C21" s="596"/>
      <c r="D21" s="597"/>
      <c r="E21" s="597"/>
      <c r="F21" s="597"/>
      <c r="G21" s="597"/>
      <c r="H21" s="597"/>
      <c r="I21" s="597"/>
      <c r="J21" s="597"/>
      <c r="K21" s="597"/>
      <c r="L21" s="597"/>
      <c r="M21" s="597"/>
      <c r="N21" s="597"/>
      <c r="O21" s="597"/>
      <c r="P21" s="597"/>
      <c r="Q21" s="597"/>
      <c r="R21" s="597"/>
      <c r="S21" s="597"/>
      <c r="T21" s="597"/>
      <c r="U21" s="597"/>
      <c r="V21" s="597"/>
      <c r="W21" s="597"/>
      <c r="X21" s="598"/>
      <c r="Y21" s="49"/>
      <c r="Z21" s="49"/>
    </row>
    <row r="22" spans="1:26" ht="18.75" customHeight="1" x14ac:dyDescent="0.4">
      <c r="A22" s="49"/>
      <c r="B22" s="49"/>
      <c r="C22" s="596"/>
      <c r="D22" s="597"/>
      <c r="E22" s="597"/>
      <c r="F22" s="597"/>
      <c r="G22" s="597"/>
      <c r="H22" s="597"/>
      <c r="I22" s="597"/>
      <c r="J22" s="597"/>
      <c r="K22" s="597"/>
      <c r="L22" s="597"/>
      <c r="M22" s="597"/>
      <c r="N22" s="597"/>
      <c r="O22" s="597"/>
      <c r="P22" s="597"/>
      <c r="Q22" s="597"/>
      <c r="R22" s="597"/>
      <c r="S22" s="597"/>
      <c r="T22" s="597"/>
      <c r="U22" s="597"/>
      <c r="V22" s="597"/>
      <c r="W22" s="597"/>
      <c r="X22" s="598"/>
      <c r="Y22" s="49"/>
      <c r="Z22" s="49"/>
    </row>
    <row r="23" spans="1:26" ht="18.75" customHeight="1" thickBot="1" x14ac:dyDescent="0.45">
      <c r="A23" s="49"/>
      <c r="B23" s="49"/>
      <c r="C23" s="599"/>
      <c r="D23" s="600"/>
      <c r="E23" s="600"/>
      <c r="F23" s="600"/>
      <c r="G23" s="600"/>
      <c r="H23" s="600"/>
      <c r="I23" s="600"/>
      <c r="J23" s="600"/>
      <c r="K23" s="600"/>
      <c r="L23" s="600"/>
      <c r="M23" s="600"/>
      <c r="N23" s="600"/>
      <c r="O23" s="600"/>
      <c r="P23" s="600"/>
      <c r="Q23" s="600"/>
      <c r="R23" s="600"/>
      <c r="S23" s="600"/>
      <c r="T23" s="600"/>
      <c r="U23" s="600"/>
      <c r="V23" s="600"/>
      <c r="W23" s="600"/>
      <c r="X23" s="601"/>
      <c r="Y23" s="49"/>
      <c r="Z23" s="49"/>
    </row>
    <row r="24" spans="1:26" ht="18.75" customHeight="1" x14ac:dyDescent="0.4">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8.75" customHeight="1" thickBot="1" x14ac:dyDescent="0.4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8.75" customHeight="1" x14ac:dyDescent="0.4">
      <c r="A26" s="49"/>
      <c r="B26" s="49"/>
      <c r="C26" s="593" t="s">
        <v>351</v>
      </c>
      <c r="D26" s="602"/>
      <c r="E26" s="602"/>
      <c r="F26" s="602"/>
      <c r="G26" s="602"/>
      <c r="H26" s="602"/>
      <c r="I26" s="602"/>
      <c r="J26" s="602"/>
      <c r="K26" s="602"/>
      <c r="L26" s="602"/>
      <c r="M26" s="602"/>
      <c r="N26" s="602"/>
      <c r="O26" s="602"/>
      <c r="P26" s="602"/>
      <c r="Q26" s="602"/>
      <c r="R26" s="602"/>
      <c r="S26" s="602"/>
      <c r="T26" s="602"/>
      <c r="U26" s="602"/>
      <c r="V26" s="602"/>
      <c r="W26" s="602"/>
      <c r="X26" s="603"/>
      <c r="Y26" s="49"/>
      <c r="Z26" s="49"/>
    </row>
    <row r="27" spans="1:26" ht="18.75" customHeight="1" x14ac:dyDescent="0.4">
      <c r="A27" s="49"/>
      <c r="B27" s="49"/>
      <c r="C27" s="604"/>
      <c r="D27" s="605"/>
      <c r="E27" s="605"/>
      <c r="F27" s="605"/>
      <c r="G27" s="605"/>
      <c r="H27" s="605"/>
      <c r="I27" s="605"/>
      <c r="J27" s="605"/>
      <c r="K27" s="605"/>
      <c r="L27" s="605"/>
      <c r="M27" s="605"/>
      <c r="N27" s="605"/>
      <c r="O27" s="605"/>
      <c r="P27" s="605"/>
      <c r="Q27" s="605"/>
      <c r="R27" s="605"/>
      <c r="S27" s="605"/>
      <c r="T27" s="605"/>
      <c r="U27" s="605"/>
      <c r="V27" s="605"/>
      <c r="W27" s="605"/>
      <c r="X27" s="606"/>
      <c r="Y27" s="49"/>
      <c r="Z27" s="49"/>
    </row>
    <row r="28" spans="1:26" ht="18.75" customHeight="1" x14ac:dyDescent="0.4">
      <c r="A28" s="49"/>
      <c r="B28" s="49"/>
      <c r="C28" s="604"/>
      <c r="D28" s="605"/>
      <c r="E28" s="605"/>
      <c r="F28" s="605"/>
      <c r="G28" s="605"/>
      <c r="H28" s="605"/>
      <c r="I28" s="605"/>
      <c r="J28" s="605"/>
      <c r="K28" s="605"/>
      <c r="L28" s="605"/>
      <c r="M28" s="605"/>
      <c r="N28" s="605"/>
      <c r="O28" s="605"/>
      <c r="P28" s="605"/>
      <c r="Q28" s="605"/>
      <c r="R28" s="605"/>
      <c r="S28" s="605"/>
      <c r="T28" s="605"/>
      <c r="U28" s="605"/>
      <c r="V28" s="605"/>
      <c r="W28" s="605"/>
      <c r="X28" s="606"/>
      <c r="Y28" s="49"/>
      <c r="Z28" s="49"/>
    </row>
    <row r="29" spans="1:26" ht="18.75" customHeight="1" x14ac:dyDescent="0.4">
      <c r="A29" s="49"/>
      <c r="B29" s="49"/>
      <c r="C29" s="604"/>
      <c r="D29" s="605"/>
      <c r="E29" s="605"/>
      <c r="F29" s="605"/>
      <c r="G29" s="605"/>
      <c r="H29" s="605"/>
      <c r="I29" s="605"/>
      <c r="J29" s="605"/>
      <c r="K29" s="605"/>
      <c r="L29" s="605"/>
      <c r="M29" s="605"/>
      <c r="N29" s="605"/>
      <c r="O29" s="605"/>
      <c r="P29" s="605"/>
      <c r="Q29" s="605"/>
      <c r="R29" s="605"/>
      <c r="S29" s="605"/>
      <c r="T29" s="605"/>
      <c r="U29" s="605"/>
      <c r="V29" s="605"/>
      <c r="W29" s="605"/>
      <c r="X29" s="606"/>
      <c r="Y29" s="49"/>
      <c r="Z29" s="49"/>
    </row>
    <row r="30" spans="1:26" ht="18.75" customHeight="1" x14ac:dyDescent="0.4">
      <c r="A30" s="49"/>
      <c r="B30" s="49"/>
      <c r="C30" s="604"/>
      <c r="D30" s="605"/>
      <c r="E30" s="605"/>
      <c r="F30" s="605"/>
      <c r="G30" s="605"/>
      <c r="H30" s="605"/>
      <c r="I30" s="605"/>
      <c r="J30" s="605"/>
      <c r="K30" s="605"/>
      <c r="L30" s="605"/>
      <c r="M30" s="605"/>
      <c r="N30" s="605"/>
      <c r="O30" s="605"/>
      <c r="P30" s="605"/>
      <c r="Q30" s="605"/>
      <c r="R30" s="605"/>
      <c r="S30" s="605"/>
      <c r="T30" s="605"/>
      <c r="U30" s="605"/>
      <c r="V30" s="605"/>
      <c r="W30" s="605"/>
      <c r="X30" s="606"/>
      <c r="Y30" s="49"/>
      <c r="Z30" s="49"/>
    </row>
    <row r="31" spans="1:26" ht="18.75" customHeight="1" x14ac:dyDescent="0.4">
      <c r="A31" s="49"/>
      <c r="B31" s="49"/>
      <c r="C31" s="604"/>
      <c r="D31" s="605"/>
      <c r="E31" s="605"/>
      <c r="F31" s="605"/>
      <c r="G31" s="605"/>
      <c r="H31" s="605"/>
      <c r="I31" s="605"/>
      <c r="J31" s="605"/>
      <c r="K31" s="605"/>
      <c r="L31" s="605"/>
      <c r="M31" s="605"/>
      <c r="N31" s="605"/>
      <c r="O31" s="605"/>
      <c r="P31" s="605"/>
      <c r="Q31" s="605"/>
      <c r="R31" s="605"/>
      <c r="S31" s="605"/>
      <c r="T31" s="605"/>
      <c r="U31" s="605"/>
      <c r="V31" s="605"/>
      <c r="W31" s="605"/>
      <c r="X31" s="606"/>
      <c r="Y31" s="49"/>
      <c r="Z31" s="49"/>
    </row>
    <row r="32" spans="1:26" ht="18.75" customHeight="1" x14ac:dyDescent="0.4">
      <c r="A32" s="49"/>
      <c r="B32" s="49"/>
      <c r="C32" s="604"/>
      <c r="D32" s="605"/>
      <c r="E32" s="605"/>
      <c r="F32" s="605"/>
      <c r="G32" s="605"/>
      <c r="H32" s="605"/>
      <c r="I32" s="605"/>
      <c r="J32" s="605"/>
      <c r="K32" s="605"/>
      <c r="L32" s="605"/>
      <c r="M32" s="605"/>
      <c r="N32" s="605"/>
      <c r="O32" s="605"/>
      <c r="P32" s="605"/>
      <c r="Q32" s="605"/>
      <c r="R32" s="605"/>
      <c r="S32" s="605"/>
      <c r="T32" s="605"/>
      <c r="U32" s="605"/>
      <c r="V32" s="605"/>
      <c r="W32" s="605"/>
      <c r="X32" s="606"/>
      <c r="Y32" s="49"/>
      <c r="Z32" s="49"/>
    </row>
    <row r="33" spans="1:26" ht="18.75" customHeight="1" x14ac:dyDescent="0.4">
      <c r="A33" s="49"/>
      <c r="B33" s="49"/>
      <c r="C33" s="604"/>
      <c r="D33" s="605"/>
      <c r="E33" s="605"/>
      <c r="F33" s="605"/>
      <c r="G33" s="605"/>
      <c r="H33" s="605"/>
      <c r="I33" s="605"/>
      <c r="J33" s="605"/>
      <c r="K33" s="605"/>
      <c r="L33" s="605"/>
      <c r="M33" s="605"/>
      <c r="N33" s="605"/>
      <c r="O33" s="605"/>
      <c r="P33" s="605"/>
      <c r="Q33" s="605"/>
      <c r="R33" s="605"/>
      <c r="S33" s="605"/>
      <c r="T33" s="605"/>
      <c r="U33" s="605"/>
      <c r="V33" s="605"/>
      <c r="W33" s="605"/>
      <c r="X33" s="606"/>
      <c r="Y33" s="49"/>
      <c r="Z33" s="49"/>
    </row>
    <row r="34" spans="1:26" ht="18.75" customHeight="1" x14ac:dyDescent="0.4">
      <c r="A34" s="49"/>
      <c r="B34" s="49"/>
      <c r="C34" s="604"/>
      <c r="D34" s="605"/>
      <c r="E34" s="605"/>
      <c r="F34" s="605"/>
      <c r="G34" s="605"/>
      <c r="H34" s="605"/>
      <c r="I34" s="605"/>
      <c r="J34" s="605"/>
      <c r="K34" s="605"/>
      <c r="L34" s="605"/>
      <c r="M34" s="605"/>
      <c r="N34" s="605"/>
      <c r="O34" s="605"/>
      <c r="P34" s="605"/>
      <c r="Q34" s="605"/>
      <c r="R34" s="605"/>
      <c r="S34" s="605"/>
      <c r="T34" s="605"/>
      <c r="U34" s="605"/>
      <c r="V34" s="605"/>
      <c r="W34" s="605"/>
      <c r="X34" s="606"/>
      <c r="Y34" s="49"/>
      <c r="Z34" s="49"/>
    </row>
    <row r="35" spans="1:26" ht="18.75" customHeight="1" x14ac:dyDescent="0.4">
      <c r="A35" s="49"/>
      <c r="B35" s="49"/>
      <c r="C35" s="604"/>
      <c r="D35" s="605"/>
      <c r="E35" s="605"/>
      <c r="F35" s="605"/>
      <c r="G35" s="605"/>
      <c r="H35" s="605"/>
      <c r="I35" s="605"/>
      <c r="J35" s="605"/>
      <c r="K35" s="605"/>
      <c r="L35" s="605"/>
      <c r="M35" s="605"/>
      <c r="N35" s="605"/>
      <c r="O35" s="605"/>
      <c r="P35" s="605"/>
      <c r="Q35" s="605"/>
      <c r="R35" s="605"/>
      <c r="S35" s="605"/>
      <c r="T35" s="605"/>
      <c r="U35" s="605"/>
      <c r="V35" s="605"/>
      <c r="W35" s="605"/>
      <c r="X35" s="606"/>
      <c r="Y35" s="49"/>
      <c r="Z35" s="49"/>
    </row>
    <row r="36" spans="1:26" ht="18.75" customHeight="1" x14ac:dyDescent="0.4">
      <c r="A36" s="49"/>
      <c r="B36" s="49"/>
      <c r="C36" s="604"/>
      <c r="D36" s="605"/>
      <c r="E36" s="605"/>
      <c r="F36" s="605"/>
      <c r="G36" s="605"/>
      <c r="H36" s="605"/>
      <c r="I36" s="605"/>
      <c r="J36" s="605"/>
      <c r="K36" s="605"/>
      <c r="L36" s="605"/>
      <c r="M36" s="605"/>
      <c r="N36" s="605"/>
      <c r="O36" s="605"/>
      <c r="P36" s="605"/>
      <c r="Q36" s="605"/>
      <c r="R36" s="605"/>
      <c r="S36" s="605"/>
      <c r="T36" s="605"/>
      <c r="U36" s="605"/>
      <c r="V36" s="605"/>
      <c r="W36" s="605"/>
      <c r="X36" s="606"/>
      <c r="Y36" s="49"/>
      <c r="Z36" s="49"/>
    </row>
    <row r="37" spans="1:26" ht="18.75" customHeight="1" x14ac:dyDescent="0.4">
      <c r="A37" s="49"/>
      <c r="B37" s="49"/>
      <c r="C37" s="604"/>
      <c r="D37" s="605"/>
      <c r="E37" s="605"/>
      <c r="F37" s="605"/>
      <c r="G37" s="605"/>
      <c r="H37" s="605"/>
      <c r="I37" s="605"/>
      <c r="J37" s="605"/>
      <c r="K37" s="605"/>
      <c r="L37" s="605"/>
      <c r="M37" s="605"/>
      <c r="N37" s="605"/>
      <c r="O37" s="605"/>
      <c r="P37" s="605"/>
      <c r="Q37" s="605"/>
      <c r="R37" s="605"/>
      <c r="S37" s="605"/>
      <c r="T37" s="605"/>
      <c r="U37" s="605"/>
      <c r="V37" s="605"/>
      <c r="W37" s="605"/>
      <c r="X37" s="606"/>
      <c r="Y37" s="49"/>
      <c r="Z37" s="49"/>
    </row>
    <row r="38" spans="1:26" ht="18.75" customHeight="1" x14ac:dyDescent="0.4">
      <c r="A38" s="49"/>
      <c r="B38" s="49"/>
      <c r="C38" s="604"/>
      <c r="D38" s="605"/>
      <c r="E38" s="605"/>
      <c r="F38" s="605"/>
      <c r="G38" s="605"/>
      <c r="H38" s="605"/>
      <c r="I38" s="605"/>
      <c r="J38" s="605"/>
      <c r="K38" s="605"/>
      <c r="L38" s="605"/>
      <c r="M38" s="605"/>
      <c r="N38" s="605"/>
      <c r="O38" s="605"/>
      <c r="P38" s="605"/>
      <c r="Q38" s="605"/>
      <c r="R38" s="605"/>
      <c r="S38" s="605"/>
      <c r="T38" s="605"/>
      <c r="U38" s="605"/>
      <c r="V38" s="605"/>
      <c r="W38" s="605"/>
      <c r="X38" s="606"/>
      <c r="Y38" s="49"/>
      <c r="Z38" s="49"/>
    </row>
    <row r="39" spans="1:26" ht="18.75" customHeight="1" x14ac:dyDescent="0.4">
      <c r="A39" s="49"/>
      <c r="B39" s="49"/>
      <c r="C39" s="604"/>
      <c r="D39" s="605"/>
      <c r="E39" s="605"/>
      <c r="F39" s="605"/>
      <c r="G39" s="605"/>
      <c r="H39" s="605"/>
      <c r="I39" s="605"/>
      <c r="J39" s="605"/>
      <c r="K39" s="605"/>
      <c r="L39" s="605"/>
      <c r="M39" s="605"/>
      <c r="N39" s="605"/>
      <c r="O39" s="605"/>
      <c r="P39" s="605"/>
      <c r="Q39" s="605"/>
      <c r="R39" s="605"/>
      <c r="S39" s="605"/>
      <c r="T39" s="605"/>
      <c r="U39" s="605"/>
      <c r="V39" s="605"/>
      <c r="W39" s="605"/>
      <c r="X39" s="606"/>
      <c r="Y39" s="49"/>
      <c r="Z39" s="49"/>
    </row>
    <row r="40" spans="1:26" ht="18.75" customHeight="1" x14ac:dyDescent="0.4">
      <c r="A40" s="49"/>
      <c r="B40" s="49"/>
      <c r="C40" s="604"/>
      <c r="D40" s="605"/>
      <c r="E40" s="605"/>
      <c r="F40" s="605"/>
      <c r="G40" s="605"/>
      <c r="H40" s="605"/>
      <c r="I40" s="605"/>
      <c r="J40" s="605"/>
      <c r="K40" s="605"/>
      <c r="L40" s="605"/>
      <c r="M40" s="605"/>
      <c r="N40" s="605"/>
      <c r="O40" s="605"/>
      <c r="P40" s="605"/>
      <c r="Q40" s="605"/>
      <c r="R40" s="605"/>
      <c r="S40" s="605"/>
      <c r="T40" s="605"/>
      <c r="U40" s="605"/>
      <c r="V40" s="605"/>
      <c r="W40" s="605"/>
      <c r="X40" s="606"/>
      <c r="Y40" s="49"/>
      <c r="Z40" s="49"/>
    </row>
    <row r="41" spans="1:26" ht="18.75" customHeight="1" thickBot="1" x14ac:dyDescent="0.45">
      <c r="A41" s="49"/>
      <c r="B41" s="49"/>
      <c r="C41" s="607"/>
      <c r="D41" s="608"/>
      <c r="E41" s="608"/>
      <c r="F41" s="608"/>
      <c r="G41" s="608"/>
      <c r="H41" s="608"/>
      <c r="I41" s="608"/>
      <c r="J41" s="608"/>
      <c r="K41" s="608"/>
      <c r="L41" s="608"/>
      <c r="M41" s="608"/>
      <c r="N41" s="608"/>
      <c r="O41" s="608"/>
      <c r="P41" s="608"/>
      <c r="Q41" s="608"/>
      <c r="R41" s="608"/>
      <c r="S41" s="608"/>
      <c r="T41" s="608"/>
      <c r="U41" s="608"/>
      <c r="V41" s="608"/>
      <c r="W41" s="608"/>
      <c r="X41" s="609"/>
      <c r="Y41" s="49"/>
      <c r="Z41" s="49"/>
    </row>
    <row r="42" spans="1:26" ht="18.75" customHeight="1" x14ac:dyDescent="0.4">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8.75" customHeight="1" x14ac:dyDescent="0.4">
      <c r="A43" s="49" t="s">
        <v>348</v>
      </c>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7.5" customHeight="1" x14ac:dyDescent="0.4">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8.75" customHeight="1" x14ac:dyDescent="0.4">
      <c r="A45" s="610" t="s">
        <v>349</v>
      </c>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row>
    <row r="46" spans="1:26" ht="7.5" customHeight="1" thickBot="1" x14ac:dyDescent="0.4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22.5" customHeight="1" x14ac:dyDescent="0.4">
      <c r="A47" s="49"/>
      <c r="B47" s="611" t="s">
        <v>6</v>
      </c>
      <c r="C47" s="612"/>
      <c r="D47" s="612"/>
      <c r="E47" s="615" t="s">
        <v>4</v>
      </c>
      <c r="F47" s="615"/>
      <c r="G47" s="615"/>
      <c r="H47" s="615"/>
      <c r="I47" s="616" t="str">
        <f>IF(第１号!$Q$9="","",第１号!$Q$9)</f>
        <v/>
      </c>
      <c r="J47" s="617"/>
      <c r="K47" s="617"/>
      <c r="L47" s="617"/>
      <c r="M47" s="617"/>
      <c r="N47" s="617"/>
      <c r="O47" s="617"/>
      <c r="P47" s="617"/>
      <c r="Q47" s="617"/>
      <c r="R47" s="617"/>
      <c r="S47" s="617"/>
      <c r="T47" s="617"/>
      <c r="U47" s="617"/>
      <c r="V47" s="617"/>
      <c r="W47" s="617"/>
      <c r="X47" s="617"/>
      <c r="Y47" s="618"/>
      <c r="Z47" s="49"/>
    </row>
    <row r="48" spans="1:26" ht="22.5" customHeight="1" thickBot="1" x14ac:dyDescent="0.45">
      <c r="A48" s="49"/>
      <c r="B48" s="613"/>
      <c r="C48" s="614"/>
      <c r="D48" s="614"/>
      <c r="E48" s="619" t="s">
        <v>5</v>
      </c>
      <c r="F48" s="619"/>
      <c r="G48" s="619"/>
      <c r="H48" s="619"/>
      <c r="I48" s="620" t="str">
        <f>IF(第１号!$Q$10="","",第１号!$Q$10)</f>
        <v/>
      </c>
      <c r="J48" s="621"/>
      <c r="K48" s="621"/>
      <c r="L48" s="621"/>
      <c r="M48" s="621"/>
      <c r="N48" s="621"/>
      <c r="O48" s="621"/>
      <c r="P48" s="621"/>
      <c r="Q48" s="621"/>
      <c r="R48" s="621"/>
      <c r="S48" s="621"/>
      <c r="T48" s="621"/>
      <c r="U48" s="621"/>
      <c r="V48" s="621"/>
      <c r="W48" s="621"/>
      <c r="X48" s="621"/>
      <c r="Y48" s="622"/>
      <c r="Z48" s="49"/>
    </row>
    <row r="49" spans="1:26" ht="7.5" customHeight="1" thickBot="1" x14ac:dyDescent="0.4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8.75" customHeight="1" x14ac:dyDescent="0.4">
      <c r="A50" s="49"/>
      <c r="B50" s="49"/>
      <c r="C50" s="593" t="s">
        <v>350</v>
      </c>
      <c r="D50" s="594"/>
      <c r="E50" s="594"/>
      <c r="F50" s="594"/>
      <c r="G50" s="594"/>
      <c r="H50" s="594"/>
      <c r="I50" s="594"/>
      <c r="J50" s="594"/>
      <c r="K50" s="594"/>
      <c r="L50" s="594"/>
      <c r="M50" s="594"/>
      <c r="N50" s="594"/>
      <c r="O50" s="594"/>
      <c r="P50" s="594"/>
      <c r="Q50" s="594"/>
      <c r="R50" s="594"/>
      <c r="S50" s="594"/>
      <c r="T50" s="594"/>
      <c r="U50" s="594"/>
      <c r="V50" s="594"/>
      <c r="W50" s="594"/>
      <c r="X50" s="595"/>
      <c r="Y50" s="49"/>
      <c r="Z50" s="49"/>
    </row>
    <row r="51" spans="1:26" ht="18.75" customHeight="1" x14ac:dyDescent="0.4">
      <c r="A51" s="49"/>
      <c r="B51" s="49"/>
      <c r="C51" s="596"/>
      <c r="D51" s="597"/>
      <c r="E51" s="597"/>
      <c r="F51" s="597"/>
      <c r="G51" s="597"/>
      <c r="H51" s="597"/>
      <c r="I51" s="597"/>
      <c r="J51" s="597"/>
      <c r="K51" s="597"/>
      <c r="L51" s="597"/>
      <c r="M51" s="597"/>
      <c r="N51" s="597"/>
      <c r="O51" s="597"/>
      <c r="P51" s="597"/>
      <c r="Q51" s="597"/>
      <c r="R51" s="597"/>
      <c r="S51" s="597"/>
      <c r="T51" s="597"/>
      <c r="U51" s="597"/>
      <c r="V51" s="597"/>
      <c r="W51" s="597"/>
      <c r="X51" s="598"/>
      <c r="Y51" s="49"/>
      <c r="Z51" s="49"/>
    </row>
    <row r="52" spans="1:26" ht="18.75" customHeight="1" x14ac:dyDescent="0.4">
      <c r="A52" s="49"/>
      <c r="B52" s="49"/>
      <c r="C52" s="596"/>
      <c r="D52" s="597"/>
      <c r="E52" s="597"/>
      <c r="F52" s="597"/>
      <c r="G52" s="597"/>
      <c r="H52" s="597"/>
      <c r="I52" s="597"/>
      <c r="J52" s="597"/>
      <c r="K52" s="597"/>
      <c r="L52" s="597"/>
      <c r="M52" s="597"/>
      <c r="N52" s="597"/>
      <c r="O52" s="597"/>
      <c r="P52" s="597"/>
      <c r="Q52" s="597"/>
      <c r="R52" s="597"/>
      <c r="S52" s="597"/>
      <c r="T52" s="597"/>
      <c r="U52" s="597"/>
      <c r="V52" s="597"/>
      <c r="W52" s="597"/>
      <c r="X52" s="598"/>
      <c r="Y52" s="49"/>
      <c r="Z52" s="49"/>
    </row>
    <row r="53" spans="1:26" ht="18.75" customHeight="1" x14ac:dyDescent="0.4">
      <c r="A53" s="49"/>
      <c r="B53" s="49"/>
      <c r="C53" s="596"/>
      <c r="D53" s="597"/>
      <c r="E53" s="597"/>
      <c r="F53" s="597"/>
      <c r="G53" s="597"/>
      <c r="H53" s="597"/>
      <c r="I53" s="597"/>
      <c r="J53" s="597"/>
      <c r="K53" s="597"/>
      <c r="L53" s="597"/>
      <c r="M53" s="597"/>
      <c r="N53" s="597"/>
      <c r="O53" s="597"/>
      <c r="P53" s="597"/>
      <c r="Q53" s="597"/>
      <c r="R53" s="597"/>
      <c r="S53" s="597"/>
      <c r="T53" s="597"/>
      <c r="U53" s="597"/>
      <c r="V53" s="597"/>
      <c r="W53" s="597"/>
      <c r="X53" s="598"/>
      <c r="Y53" s="49"/>
      <c r="Z53" s="49"/>
    </row>
    <row r="54" spans="1:26" ht="18.75" customHeight="1" x14ac:dyDescent="0.4">
      <c r="A54" s="49"/>
      <c r="B54" s="49"/>
      <c r="C54" s="596"/>
      <c r="D54" s="597"/>
      <c r="E54" s="597"/>
      <c r="F54" s="597"/>
      <c r="G54" s="597"/>
      <c r="H54" s="597"/>
      <c r="I54" s="597"/>
      <c r="J54" s="597"/>
      <c r="K54" s="597"/>
      <c r="L54" s="597"/>
      <c r="M54" s="597"/>
      <c r="N54" s="597"/>
      <c r="O54" s="597"/>
      <c r="P54" s="597"/>
      <c r="Q54" s="597"/>
      <c r="R54" s="597"/>
      <c r="S54" s="597"/>
      <c r="T54" s="597"/>
      <c r="U54" s="597"/>
      <c r="V54" s="597"/>
      <c r="W54" s="597"/>
      <c r="X54" s="598"/>
      <c r="Y54" s="49"/>
      <c r="Z54" s="49"/>
    </row>
    <row r="55" spans="1:26" ht="18.75" customHeight="1" x14ac:dyDescent="0.4">
      <c r="A55" s="49"/>
      <c r="B55" s="49"/>
      <c r="C55" s="596"/>
      <c r="D55" s="597"/>
      <c r="E55" s="597"/>
      <c r="F55" s="597"/>
      <c r="G55" s="597"/>
      <c r="H55" s="597"/>
      <c r="I55" s="597"/>
      <c r="J55" s="597"/>
      <c r="K55" s="597"/>
      <c r="L55" s="597"/>
      <c r="M55" s="597"/>
      <c r="N55" s="597"/>
      <c r="O55" s="597"/>
      <c r="P55" s="597"/>
      <c r="Q55" s="597"/>
      <c r="R55" s="597"/>
      <c r="S55" s="597"/>
      <c r="T55" s="597"/>
      <c r="U55" s="597"/>
      <c r="V55" s="597"/>
      <c r="W55" s="597"/>
      <c r="X55" s="598"/>
      <c r="Y55" s="49"/>
      <c r="Z55" s="49"/>
    </row>
    <row r="56" spans="1:26" ht="18.75" customHeight="1" x14ac:dyDescent="0.4">
      <c r="A56" s="49"/>
      <c r="B56" s="49"/>
      <c r="C56" s="596"/>
      <c r="D56" s="597"/>
      <c r="E56" s="597"/>
      <c r="F56" s="597"/>
      <c r="G56" s="597"/>
      <c r="H56" s="597"/>
      <c r="I56" s="597"/>
      <c r="J56" s="597"/>
      <c r="K56" s="597"/>
      <c r="L56" s="597"/>
      <c r="M56" s="597"/>
      <c r="N56" s="597"/>
      <c r="O56" s="597"/>
      <c r="P56" s="597"/>
      <c r="Q56" s="597"/>
      <c r="R56" s="597"/>
      <c r="S56" s="597"/>
      <c r="T56" s="597"/>
      <c r="U56" s="597"/>
      <c r="V56" s="597"/>
      <c r="W56" s="597"/>
      <c r="X56" s="598"/>
      <c r="Y56" s="49"/>
      <c r="Z56" s="49"/>
    </row>
    <row r="57" spans="1:26" ht="18.75" customHeight="1" x14ac:dyDescent="0.4">
      <c r="A57" s="49"/>
      <c r="B57" s="49"/>
      <c r="C57" s="596"/>
      <c r="D57" s="597"/>
      <c r="E57" s="597"/>
      <c r="F57" s="597"/>
      <c r="G57" s="597"/>
      <c r="H57" s="597"/>
      <c r="I57" s="597"/>
      <c r="J57" s="597"/>
      <c r="K57" s="597"/>
      <c r="L57" s="597"/>
      <c r="M57" s="597"/>
      <c r="N57" s="597"/>
      <c r="O57" s="597"/>
      <c r="P57" s="597"/>
      <c r="Q57" s="597"/>
      <c r="R57" s="597"/>
      <c r="S57" s="597"/>
      <c r="T57" s="597"/>
      <c r="U57" s="597"/>
      <c r="V57" s="597"/>
      <c r="W57" s="597"/>
      <c r="X57" s="598"/>
      <c r="Y57" s="49"/>
      <c r="Z57" s="49"/>
    </row>
    <row r="58" spans="1:26" ht="18.75" customHeight="1" x14ac:dyDescent="0.4">
      <c r="A58" s="49"/>
      <c r="B58" s="49"/>
      <c r="C58" s="596"/>
      <c r="D58" s="597"/>
      <c r="E58" s="597"/>
      <c r="F58" s="597"/>
      <c r="G58" s="597"/>
      <c r="H58" s="597"/>
      <c r="I58" s="597"/>
      <c r="J58" s="597"/>
      <c r="K58" s="597"/>
      <c r="L58" s="597"/>
      <c r="M58" s="597"/>
      <c r="N58" s="597"/>
      <c r="O58" s="597"/>
      <c r="P58" s="597"/>
      <c r="Q58" s="597"/>
      <c r="R58" s="597"/>
      <c r="S58" s="597"/>
      <c r="T58" s="597"/>
      <c r="U58" s="597"/>
      <c r="V58" s="597"/>
      <c r="W58" s="597"/>
      <c r="X58" s="598"/>
      <c r="Y58" s="49"/>
      <c r="Z58" s="49"/>
    </row>
    <row r="59" spans="1:26" ht="18.75" customHeight="1" x14ac:dyDescent="0.4">
      <c r="A59" s="49"/>
      <c r="B59" s="49"/>
      <c r="C59" s="596"/>
      <c r="D59" s="597"/>
      <c r="E59" s="597"/>
      <c r="F59" s="597"/>
      <c r="G59" s="597"/>
      <c r="H59" s="597"/>
      <c r="I59" s="597"/>
      <c r="J59" s="597"/>
      <c r="K59" s="597"/>
      <c r="L59" s="597"/>
      <c r="M59" s="597"/>
      <c r="N59" s="597"/>
      <c r="O59" s="597"/>
      <c r="P59" s="597"/>
      <c r="Q59" s="597"/>
      <c r="R59" s="597"/>
      <c r="S59" s="597"/>
      <c r="T59" s="597"/>
      <c r="U59" s="597"/>
      <c r="V59" s="597"/>
      <c r="W59" s="597"/>
      <c r="X59" s="598"/>
      <c r="Y59" s="49"/>
      <c r="Z59" s="49"/>
    </row>
    <row r="60" spans="1:26" ht="18.75" customHeight="1" x14ac:dyDescent="0.4">
      <c r="A60" s="49"/>
      <c r="B60" s="49"/>
      <c r="C60" s="596"/>
      <c r="D60" s="597"/>
      <c r="E60" s="597"/>
      <c r="F60" s="597"/>
      <c r="G60" s="597"/>
      <c r="H60" s="597"/>
      <c r="I60" s="597"/>
      <c r="J60" s="597"/>
      <c r="K60" s="597"/>
      <c r="L60" s="597"/>
      <c r="M60" s="597"/>
      <c r="N60" s="597"/>
      <c r="O60" s="597"/>
      <c r="P60" s="597"/>
      <c r="Q60" s="597"/>
      <c r="R60" s="597"/>
      <c r="S60" s="597"/>
      <c r="T60" s="597"/>
      <c r="U60" s="597"/>
      <c r="V60" s="597"/>
      <c r="W60" s="597"/>
      <c r="X60" s="598"/>
      <c r="Y60" s="49"/>
      <c r="Z60" s="49"/>
    </row>
    <row r="61" spans="1:26" ht="18.75" customHeight="1" x14ac:dyDescent="0.4">
      <c r="A61" s="49"/>
      <c r="B61" s="49"/>
      <c r="C61" s="596"/>
      <c r="D61" s="597"/>
      <c r="E61" s="597"/>
      <c r="F61" s="597"/>
      <c r="G61" s="597"/>
      <c r="H61" s="597"/>
      <c r="I61" s="597"/>
      <c r="J61" s="597"/>
      <c r="K61" s="597"/>
      <c r="L61" s="597"/>
      <c r="M61" s="597"/>
      <c r="N61" s="597"/>
      <c r="O61" s="597"/>
      <c r="P61" s="597"/>
      <c r="Q61" s="597"/>
      <c r="R61" s="597"/>
      <c r="S61" s="597"/>
      <c r="T61" s="597"/>
      <c r="U61" s="597"/>
      <c r="V61" s="597"/>
      <c r="W61" s="597"/>
      <c r="X61" s="598"/>
      <c r="Y61" s="49"/>
      <c r="Z61" s="49"/>
    </row>
    <row r="62" spans="1:26" ht="18.75" customHeight="1" x14ac:dyDescent="0.4">
      <c r="A62" s="49"/>
      <c r="B62" s="49"/>
      <c r="C62" s="596"/>
      <c r="D62" s="597"/>
      <c r="E62" s="597"/>
      <c r="F62" s="597"/>
      <c r="G62" s="597"/>
      <c r="H62" s="597"/>
      <c r="I62" s="597"/>
      <c r="J62" s="597"/>
      <c r="K62" s="597"/>
      <c r="L62" s="597"/>
      <c r="M62" s="597"/>
      <c r="N62" s="597"/>
      <c r="O62" s="597"/>
      <c r="P62" s="597"/>
      <c r="Q62" s="597"/>
      <c r="R62" s="597"/>
      <c r="S62" s="597"/>
      <c r="T62" s="597"/>
      <c r="U62" s="597"/>
      <c r="V62" s="597"/>
      <c r="W62" s="597"/>
      <c r="X62" s="598"/>
      <c r="Y62" s="49"/>
      <c r="Z62" s="49"/>
    </row>
    <row r="63" spans="1:26" ht="18.75" customHeight="1" x14ac:dyDescent="0.4">
      <c r="A63" s="49"/>
      <c r="B63" s="49"/>
      <c r="C63" s="596"/>
      <c r="D63" s="597"/>
      <c r="E63" s="597"/>
      <c r="F63" s="597"/>
      <c r="G63" s="597"/>
      <c r="H63" s="597"/>
      <c r="I63" s="597"/>
      <c r="J63" s="597"/>
      <c r="K63" s="597"/>
      <c r="L63" s="597"/>
      <c r="M63" s="597"/>
      <c r="N63" s="597"/>
      <c r="O63" s="597"/>
      <c r="P63" s="597"/>
      <c r="Q63" s="597"/>
      <c r="R63" s="597"/>
      <c r="S63" s="597"/>
      <c r="T63" s="597"/>
      <c r="U63" s="597"/>
      <c r="V63" s="597"/>
      <c r="W63" s="597"/>
      <c r="X63" s="598"/>
      <c r="Y63" s="49"/>
      <c r="Z63" s="49"/>
    </row>
    <row r="64" spans="1:26" ht="18.75" customHeight="1" x14ac:dyDescent="0.4">
      <c r="A64" s="49"/>
      <c r="B64" s="49"/>
      <c r="C64" s="596"/>
      <c r="D64" s="597"/>
      <c r="E64" s="597"/>
      <c r="F64" s="597"/>
      <c r="G64" s="597"/>
      <c r="H64" s="597"/>
      <c r="I64" s="597"/>
      <c r="J64" s="597"/>
      <c r="K64" s="597"/>
      <c r="L64" s="597"/>
      <c r="M64" s="597"/>
      <c r="N64" s="597"/>
      <c r="O64" s="597"/>
      <c r="P64" s="597"/>
      <c r="Q64" s="597"/>
      <c r="R64" s="597"/>
      <c r="S64" s="597"/>
      <c r="T64" s="597"/>
      <c r="U64" s="597"/>
      <c r="V64" s="597"/>
      <c r="W64" s="597"/>
      <c r="X64" s="598"/>
      <c r="Y64" s="49"/>
      <c r="Z64" s="49"/>
    </row>
    <row r="65" spans="1:26" ht="18.75" customHeight="1" thickBot="1" x14ac:dyDescent="0.45">
      <c r="A65" s="49"/>
      <c r="B65" s="49"/>
      <c r="C65" s="599"/>
      <c r="D65" s="600"/>
      <c r="E65" s="600"/>
      <c r="F65" s="600"/>
      <c r="G65" s="600"/>
      <c r="H65" s="600"/>
      <c r="I65" s="600"/>
      <c r="J65" s="600"/>
      <c r="K65" s="600"/>
      <c r="L65" s="600"/>
      <c r="M65" s="600"/>
      <c r="N65" s="600"/>
      <c r="O65" s="600"/>
      <c r="P65" s="600"/>
      <c r="Q65" s="600"/>
      <c r="R65" s="600"/>
      <c r="S65" s="600"/>
      <c r="T65" s="600"/>
      <c r="U65" s="600"/>
      <c r="V65" s="600"/>
      <c r="W65" s="600"/>
      <c r="X65" s="601"/>
      <c r="Y65" s="49"/>
      <c r="Z65" s="49"/>
    </row>
    <row r="66" spans="1:26" ht="18.75" customHeight="1" x14ac:dyDescent="0.4">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8.75" customHeight="1" thickBot="1" x14ac:dyDescent="0.4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8.75" customHeight="1" x14ac:dyDescent="0.4">
      <c r="A68" s="49"/>
      <c r="B68" s="49"/>
      <c r="C68" s="593" t="s">
        <v>351</v>
      </c>
      <c r="D68" s="602"/>
      <c r="E68" s="602"/>
      <c r="F68" s="602"/>
      <c r="G68" s="602"/>
      <c r="H68" s="602"/>
      <c r="I68" s="602"/>
      <c r="J68" s="602"/>
      <c r="K68" s="602"/>
      <c r="L68" s="602"/>
      <c r="M68" s="602"/>
      <c r="N68" s="602"/>
      <c r="O68" s="602"/>
      <c r="P68" s="602"/>
      <c r="Q68" s="602"/>
      <c r="R68" s="602"/>
      <c r="S68" s="602"/>
      <c r="T68" s="602"/>
      <c r="U68" s="602"/>
      <c r="V68" s="602"/>
      <c r="W68" s="602"/>
      <c r="X68" s="603"/>
      <c r="Y68" s="49"/>
      <c r="Z68" s="49"/>
    </row>
    <row r="69" spans="1:26" ht="18.75" customHeight="1" x14ac:dyDescent="0.4">
      <c r="A69" s="49"/>
      <c r="B69" s="49"/>
      <c r="C69" s="604"/>
      <c r="D69" s="605"/>
      <c r="E69" s="605"/>
      <c r="F69" s="605"/>
      <c r="G69" s="605"/>
      <c r="H69" s="605"/>
      <c r="I69" s="605"/>
      <c r="J69" s="605"/>
      <c r="K69" s="605"/>
      <c r="L69" s="605"/>
      <c r="M69" s="605"/>
      <c r="N69" s="605"/>
      <c r="O69" s="605"/>
      <c r="P69" s="605"/>
      <c r="Q69" s="605"/>
      <c r="R69" s="605"/>
      <c r="S69" s="605"/>
      <c r="T69" s="605"/>
      <c r="U69" s="605"/>
      <c r="V69" s="605"/>
      <c r="W69" s="605"/>
      <c r="X69" s="606"/>
      <c r="Y69" s="49"/>
      <c r="Z69" s="49"/>
    </row>
    <row r="70" spans="1:26" ht="18.75" customHeight="1" x14ac:dyDescent="0.4">
      <c r="A70" s="49"/>
      <c r="B70" s="49"/>
      <c r="C70" s="604"/>
      <c r="D70" s="605"/>
      <c r="E70" s="605"/>
      <c r="F70" s="605"/>
      <c r="G70" s="605"/>
      <c r="H70" s="605"/>
      <c r="I70" s="605"/>
      <c r="J70" s="605"/>
      <c r="K70" s="605"/>
      <c r="L70" s="605"/>
      <c r="M70" s="605"/>
      <c r="N70" s="605"/>
      <c r="O70" s="605"/>
      <c r="P70" s="605"/>
      <c r="Q70" s="605"/>
      <c r="R70" s="605"/>
      <c r="S70" s="605"/>
      <c r="T70" s="605"/>
      <c r="U70" s="605"/>
      <c r="V70" s="605"/>
      <c r="W70" s="605"/>
      <c r="X70" s="606"/>
      <c r="Y70" s="49"/>
      <c r="Z70" s="49"/>
    </row>
    <row r="71" spans="1:26" ht="18.75" customHeight="1" x14ac:dyDescent="0.4">
      <c r="A71" s="49"/>
      <c r="B71" s="49"/>
      <c r="C71" s="604"/>
      <c r="D71" s="605"/>
      <c r="E71" s="605"/>
      <c r="F71" s="605"/>
      <c r="G71" s="605"/>
      <c r="H71" s="605"/>
      <c r="I71" s="605"/>
      <c r="J71" s="605"/>
      <c r="K71" s="605"/>
      <c r="L71" s="605"/>
      <c r="M71" s="605"/>
      <c r="N71" s="605"/>
      <c r="O71" s="605"/>
      <c r="P71" s="605"/>
      <c r="Q71" s="605"/>
      <c r="R71" s="605"/>
      <c r="S71" s="605"/>
      <c r="T71" s="605"/>
      <c r="U71" s="605"/>
      <c r="V71" s="605"/>
      <c r="W71" s="605"/>
      <c r="X71" s="606"/>
      <c r="Y71" s="49"/>
      <c r="Z71" s="49"/>
    </row>
    <row r="72" spans="1:26" ht="18.75" customHeight="1" x14ac:dyDescent="0.4">
      <c r="A72" s="49"/>
      <c r="B72" s="49"/>
      <c r="C72" s="604"/>
      <c r="D72" s="605"/>
      <c r="E72" s="605"/>
      <c r="F72" s="605"/>
      <c r="G72" s="605"/>
      <c r="H72" s="605"/>
      <c r="I72" s="605"/>
      <c r="J72" s="605"/>
      <c r="K72" s="605"/>
      <c r="L72" s="605"/>
      <c r="M72" s="605"/>
      <c r="N72" s="605"/>
      <c r="O72" s="605"/>
      <c r="P72" s="605"/>
      <c r="Q72" s="605"/>
      <c r="R72" s="605"/>
      <c r="S72" s="605"/>
      <c r="T72" s="605"/>
      <c r="U72" s="605"/>
      <c r="V72" s="605"/>
      <c r="W72" s="605"/>
      <c r="X72" s="606"/>
      <c r="Y72" s="49"/>
      <c r="Z72" s="49"/>
    </row>
    <row r="73" spans="1:26" ht="18.75" customHeight="1" x14ac:dyDescent="0.4">
      <c r="A73" s="49"/>
      <c r="B73" s="49"/>
      <c r="C73" s="604"/>
      <c r="D73" s="605"/>
      <c r="E73" s="605"/>
      <c r="F73" s="605"/>
      <c r="G73" s="605"/>
      <c r="H73" s="605"/>
      <c r="I73" s="605"/>
      <c r="J73" s="605"/>
      <c r="K73" s="605"/>
      <c r="L73" s="605"/>
      <c r="M73" s="605"/>
      <c r="N73" s="605"/>
      <c r="O73" s="605"/>
      <c r="P73" s="605"/>
      <c r="Q73" s="605"/>
      <c r="R73" s="605"/>
      <c r="S73" s="605"/>
      <c r="T73" s="605"/>
      <c r="U73" s="605"/>
      <c r="V73" s="605"/>
      <c r="W73" s="605"/>
      <c r="X73" s="606"/>
      <c r="Y73" s="49"/>
      <c r="Z73" s="49"/>
    </row>
    <row r="74" spans="1:26" ht="18.75" customHeight="1" x14ac:dyDescent="0.4">
      <c r="A74" s="49"/>
      <c r="B74" s="49"/>
      <c r="C74" s="604"/>
      <c r="D74" s="605"/>
      <c r="E74" s="605"/>
      <c r="F74" s="605"/>
      <c r="G74" s="605"/>
      <c r="H74" s="605"/>
      <c r="I74" s="605"/>
      <c r="J74" s="605"/>
      <c r="K74" s="605"/>
      <c r="L74" s="605"/>
      <c r="M74" s="605"/>
      <c r="N74" s="605"/>
      <c r="O74" s="605"/>
      <c r="P74" s="605"/>
      <c r="Q74" s="605"/>
      <c r="R74" s="605"/>
      <c r="S74" s="605"/>
      <c r="T74" s="605"/>
      <c r="U74" s="605"/>
      <c r="V74" s="605"/>
      <c r="W74" s="605"/>
      <c r="X74" s="606"/>
      <c r="Y74" s="49"/>
      <c r="Z74" s="49"/>
    </row>
    <row r="75" spans="1:26" ht="18.75" customHeight="1" x14ac:dyDescent="0.4">
      <c r="A75" s="49"/>
      <c r="B75" s="49"/>
      <c r="C75" s="604"/>
      <c r="D75" s="605"/>
      <c r="E75" s="605"/>
      <c r="F75" s="605"/>
      <c r="G75" s="605"/>
      <c r="H75" s="605"/>
      <c r="I75" s="605"/>
      <c r="J75" s="605"/>
      <c r="K75" s="605"/>
      <c r="L75" s="605"/>
      <c r="M75" s="605"/>
      <c r="N75" s="605"/>
      <c r="O75" s="605"/>
      <c r="P75" s="605"/>
      <c r="Q75" s="605"/>
      <c r="R75" s="605"/>
      <c r="S75" s="605"/>
      <c r="T75" s="605"/>
      <c r="U75" s="605"/>
      <c r="V75" s="605"/>
      <c r="W75" s="605"/>
      <c r="X75" s="606"/>
      <c r="Y75" s="49"/>
      <c r="Z75" s="49"/>
    </row>
    <row r="76" spans="1:26" ht="18.75" customHeight="1" x14ac:dyDescent="0.4">
      <c r="A76" s="49"/>
      <c r="B76" s="49"/>
      <c r="C76" s="604"/>
      <c r="D76" s="605"/>
      <c r="E76" s="605"/>
      <c r="F76" s="605"/>
      <c r="G76" s="605"/>
      <c r="H76" s="605"/>
      <c r="I76" s="605"/>
      <c r="J76" s="605"/>
      <c r="K76" s="605"/>
      <c r="L76" s="605"/>
      <c r="M76" s="605"/>
      <c r="N76" s="605"/>
      <c r="O76" s="605"/>
      <c r="P76" s="605"/>
      <c r="Q76" s="605"/>
      <c r="R76" s="605"/>
      <c r="S76" s="605"/>
      <c r="T76" s="605"/>
      <c r="U76" s="605"/>
      <c r="V76" s="605"/>
      <c r="W76" s="605"/>
      <c r="X76" s="606"/>
      <c r="Y76" s="49"/>
      <c r="Z76" s="49"/>
    </row>
    <row r="77" spans="1:26" ht="18.75" customHeight="1" x14ac:dyDescent="0.4">
      <c r="A77" s="49"/>
      <c r="B77" s="49"/>
      <c r="C77" s="604"/>
      <c r="D77" s="605"/>
      <c r="E77" s="605"/>
      <c r="F77" s="605"/>
      <c r="G77" s="605"/>
      <c r="H77" s="605"/>
      <c r="I77" s="605"/>
      <c r="J77" s="605"/>
      <c r="K77" s="605"/>
      <c r="L77" s="605"/>
      <c r="M77" s="605"/>
      <c r="N77" s="605"/>
      <c r="O77" s="605"/>
      <c r="P77" s="605"/>
      <c r="Q77" s="605"/>
      <c r="R77" s="605"/>
      <c r="S77" s="605"/>
      <c r="T77" s="605"/>
      <c r="U77" s="605"/>
      <c r="V77" s="605"/>
      <c r="W77" s="605"/>
      <c r="X77" s="606"/>
      <c r="Y77" s="49"/>
      <c r="Z77" s="49"/>
    </row>
    <row r="78" spans="1:26" ht="18.75" customHeight="1" x14ac:dyDescent="0.4">
      <c r="A78" s="49"/>
      <c r="B78" s="49"/>
      <c r="C78" s="604"/>
      <c r="D78" s="605"/>
      <c r="E78" s="605"/>
      <c r="F78" s="605"/>
      <c r="G78" s="605"/>
      <c r="H78" s="605"/>
      <c r="I78" s="605"/>
      <c r="J78" s="605"/>
      <c r="K78" s="605"/>
      <c r="L78" s="605"/>
      <c r="M78" s="605"/>
      <c r="N78" s="605"/>
      <c r="O78" s="605"/>
      <c r="P78" s="605"/>
      <c r="Q78" s="605"/>
      <c r="R78" s="605"/>
      <c r="S78" s="605"/>
      <c r="T78" s="605"/>
      <c r="U78" s="605"/>
      <c r="V78" s="605"/>
      <c r="W78" s="605"/>
      <c r="X78" s="606"/>
      <c r="Y78" s="49"/>
      <c r="Z78" s="49"/>
    </row>
    <row r="79" spans="1:26" ht="18.75" customHeight="1" x14ac:dyDescent="0.4">
      <c r="A79" s="49"/>
      <c r="B79" s="49"/>
      <c r="C79" s="604"/>
      <c r="D79" s="605"/>
      <c r="E79" s="605"/>
      <c r="F79" s="605"/>
      <c r="G79" s="605"/>
      <c r="H79" s="605"/>
      <c r="I79" s="605"/>
      <c r="J79" s="605"/>
      <c r="K79" s="605"/>
      <c r="L79" s="605"/>
      <c r="M79" s="605"/>
      <c r="N79" s="605"/>
      <c r="O79" s="605"/>
      <c r="P79" s="605"/>
      <c r="Q79" s="605"/>
      <c r="R79" s="605"/>
      <c r="S79" s="605"/>
      <c r="T79" s="605"/>
      <c r="U79" s="605"/>
      <c r="V79" s="605"/>
      <c r="W79" s="605"/>
      <c r="X79" s="606"/>
      <c r="Y79" s="49"/>
      <c r="Z79" s="49"/>
    </row>
    <row r="80" spans="1:26" ht="18.75" customHeight="1" x14ac:dyDescent="0.4">
      <c r="A80" s="49"/>
      <c r="B80" s="49"/>
      <c r="C80" s="604"/>
      <c r="D80" s="605"/>
      <c r="E80" s="605"/>
      <c r="F80" s="605"/>
      <c r="G80" s="605"/>
      <c r="H80" s="605"/>
      <c r="I80" s="605"/>
      <c r="J80" s="605"/>
      <c r="K80" s="605"/>
      <c r="L80" s="605"/>
      <c r="M80" s="605"/>
      <c r="N80" s="605"/>
      <c r="O80" s="605"/>
      <c r="P80" s="605"/>
      <c r="Q80" s="605"/>
      <c r="R80" s="605"/>
      <c r="S80" s="605"/>
      <c r="T80" s="605"/>
      <c r="U80" s="605"/>
      <c r="V80" s="605"/>
      <c r="W80" s="605"/>
      <c r="X80" s="606"/>
      <c r="Y80" s="49"/>
      <c r="Z80" s="49"/>
    </row>
    <row r="81" spans="1:26" ht="18.75" customHeight="1" x14ac:dyDescent="0.4">
      <c r="A81" s="49"/>
      <c r="B81" s="49"/>
      <c r="C81" s="604"/>
      <c r="D81" s="605"/>
      <c r="E81" s="605"/>
      <c r="F81" s="605"/>
      <c r="G81" s="605"/>
      <c r="H81" s="605"/>
      <c r="I81" s="605"/>
      <c r="J81" s="605"/>
      <c r="K81" s="605"/>
      <c r="L81" s="605"/>
      <c r="M81" s="605"/>
      <c r="N81" s="605"/>
      <c r="O81" s="605"/>
      <c r="P81" s="605"/>
      <c r="Q81" s="605"/>
      <c r="R81" s="605"/>
      <c r="S81" s="605"/>
      <c r="T81" s="605"/>
      <c r="U81" s="605"/>
      <c r="V81" s="605"/>
      <c r="W81" s="605"/>
      <c r="X81" s="606"/>
      <c r="Y81" s="49"/>
      <c r="Z81" s="49"/>
    </row>
    <row r="82" spans="1:26" ht="18.75" customHeight="1" x14ac:dyDescent="0.4">
      <c r="A82" s="49"/>
      <c r="B82" s="49"/>
      <c r="C82" s="604"/>
      <c r="D82" s="605"/>
      <c r="E82" s="605"/>
      <c r="F82" s="605"/>
      <c r="G82" s="605"/>
      <c r="H82" s="605"/>
      <c r="I82" s="605"/>
      <c r="J82" s="605"/>
      <c r="K82" s="605"/>
      <c r="L82" s="605"/>
      <c r="M82" s="605"/>
      <c r="N82" s="605"/>
      <c r="O82" s="605"/>
      <c r="P82" s="605"/>
      <c r="Q82" s="605"/>
      <c r="R82" s="605"/>
      <c r="S82" s="605"/>
      <c r="T82" s="605"/>
      <c r="U82" s="605"/>
      <c r="V82" s="605"/>
      <c r="W82" s="605"/>
      <c r="X82" s="606"/>
      <c r="Y82" s="49"/>
      <c r="Z82" s="49"/>
    </row>
    <row r="83" spans="1:26" ht="18.75" customHeight="1" thickBot="1" x14ac:dyDescent="0.45">
      <c r="A83" s="49"/>
      <c r="B83" s="49"/>
      <c r="C83" s="607"/>
      <c r="D83" s="608"/>
      <c r="E83" s="608"/>
      <c r="F83" s="608"/>
      <c r="G83" s="608"/>
      <c r="H83" s="608"/>
      <c r="I83" s="608"/>
      <c r="J83" s="608"/>
      <c r="K83" s="608"/>
      <c r="L83" s="608"/>
      <c r="M83" s="608"/>
      <c r="N83" s="608"/>
      <c r="O83" s="608"/>
      <c r="P83" s="608"/>
      <c r="Q83" s="608"/>
      <c r="R83" s="608"/>
      <c r="S83" s="608"/>
      <c r="T83" s="608"/>
      <c r="U83" s="608"/>
      <c r="V83" s="608"/>
      <c r="W83" s="608"/>
      <c r="X83" s="609"/>
      <c r="Y83" s="49"/>
      <c r="Z83" s="49"/>
    </row>
    <row r="84" spans="1:26" ht="18.75" customHeight="1" x14ac:dyDescent="0.4">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8.75" customHeight="1" x14ac:dyDescent="0.4">
      <c r="A85" s="49" t="s">
        <v>348</v>
      </c>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7.5" customHeight="1" x14ac:dyDescent="0.4">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8.75" customHeight="1" x14ac:dyDescent="0.4">
      <c r="A87" s="610" t="s">
        <v>349</v>
      </c>
      <c r="B87" s="610"/>
      <c r="C87" s="610"/>
      <c r="D87" s="610"/>
      <c r="E87" s="610"/>
      <c r="F87" s="610"/>
      <c r="G87" s="610"/>
      <c r="H87" s="610"/>
      <c r="I87" s="610"/>
      <c r="J87" s="610"/>
      <c r="K87" s="610"/>
      <c r="L87" s="610"/>
      <c r="M87" s="610"/>
      <c r="N87" s="610"/>
      <c r="O87" s="610"/>
      <c r="P87" s="610"/>
      <c r="Q87" s="610"/>
      <c r="R87" s="610"/>
      <c r="S87" s="610"/>
      <c r="T87" s="610"/>
      <c r="U87" s="610"/>
      <c r="V87" s="610"/>
      <c r="W87" s="610"/>
      <c r="X87" s="610"/>
      <c r="Y87" s="610"/>
      <c r="Z87" s="610"/>
    </row>
    <row r="88" spans="1:26" ht="7.5" customHeight="1" thickBot="1" x14ac:dyDescent="0.4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22.5" customHeight="1" x14ac:dyDescent="0.4">
      <c r="A89" s="49"/>
      <c r="B89" s="611" t="s">
        <v>6</v>
      </c>
      <c r="C89" s="612"/>
      <c r="D89" s="612"/>
      <c r="E89" s="615" t="s">
        <v>4</v>
      </c>
      <c r="F89" s="615"/>
      <c r="G89" s="615"/>
      <c r="H89" s="615"/>
      <c r="I89" s="616" t="str">
        <f>IF(第１号!$Q$9="","",第１号!$Q$9)</f>
        <v/>
      </c>
      <c r="J89" s="617"/>
      <c r="K89" s="617"/>
      <c r="L89" s="617"/>
      <c r="M89" s="617"/>
      <c r="N89" s="617"/>
      <c r="O89" s="617"/>
      <c r="P89" s="617"/>
      <c r="Q89" s="617"/>
      <c r="R89" s="617"/>
      <c r="S89" s="617"/>
      <c r="T89" s="617"/>
      <c r="U89" s="617"/>
      <c r="V89" s="617"/>
      <c r="W89" s="617"/>
      <c r="X89" s="617"/>
      <c r="Y89" s="618"/>
      <c r="Z89" s="49"/>
    </row>
    <row r="90" spans="1:26" ht="22.5" customHeight="1" thickBot="1" x14ac:dyDescent="0.45">
      <c r="A90" s="49"/>
      <c r="B90" s="613"/>
      <c r="C90" s="614"/>
      <c r="D90" s="614"/>
      <c r="E90" s="619" t="s">
        <v>5</v>
      </c>
      <c r="F90" s="619"/>
      <c r="G90" s="619"/>
      <c r="H90" s="619"/>
      <c r="I90" s="620" t="str">
        <f>IF(第１号!$Q$10="","",第１号!$Q$10)</f>
        <v/>
      </c>
      <c r="J90" s="621"/>
      <c r="K90" s="621"/>
      <c r="L90" s="621"/>
      <c r="M90" s="621"/>
      <c r="N90" s="621"/>
      <c r="O90" s="621"/>
      <c r="P90" s="621"/>
      <c r="Q90" s="621"/>
      <c r="R90" s="621"/>
      <c r="S90" s="621"/>
      <c r="T90" s="621"/>
      <c r="U90" s="621"/>
      <c r="V90" s="621"/>
      <c r="W90" s="621"/>
      <c r="X90" s="621"/>
      <c r="Y90" s="622"/>
      <c r="Z90" s="49"/>
    </row>
    <row r="91" spans="1:26" ht="7.5" customHeight="1" thickBot="1" x14ac:dyDescent="0.4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8.75" customHeight="1" x14ac:dyDescent="0.4">
      <c r="A92" s="49"/>
      <c r="B92" s="49"/>
      <c r="C92" s="593" t="s">
        <v>350</v>
      </c>
      <c r="D92" s="594"/>
      <c r="E92" s="594"/>
      <c r="F92" s="594"/>
      <c r="G92" s="594"/>
      <c r="H92" s="594"/>
      <c r="I92" s="594"/>
      <c r="J92" s="594"/>
      <c r="K92" s="594"/>
      <c r="L92" s="594"/>
      <c r="M92" s="594"/>
      <c r="N92" s="594"/>
      <c r="O92" s="594"/>
      <c r="P92" s="594"/>
      <c r="Q92" s="594"/>
      <c r="R92" s="594"/>
      <c r="S92" s="594"/>
      <c r="T92" s="594"/>
      <c r="U92" s="594"/>
      <c r="V92" s="594"/>
      <c r="W92" s="594"/>
      <c r="X92" s="595"/>
      <c r="Y92" s="49"/>
      <c r="Z92" s="49"/>
    </row>
    <row r="93" spans="1:26" ht="18.75" customHeight="1" x14ac:dyDescent="0.4">
      <c r="A93" s="49"/>
      <c r="B93" s="49"/>
      <c r="C93" s="596"/>
      <c r="D93" s="597"/>
      <c r="E93" s="597"/>
      <c r="F93" s="597"/>
      <c r="G93" s="597"/>
      <c r="H93" s="597"/>
      <c r="I93" s="597"/>
      <c r="J93" s="597"/>
      <c r="K93" s="597"/>
      <c r="L93" s="597"/>
      <c r="M93" s="597"/>
      <c r="N93" s="597"/>
      <c r="O93" s="597"/>
      <c r="P93" s="597"/>
      <c r="Q93" s="597"/>
      <c r="R93" s="597"/>
      <c r="S93" s="597"/>
      <c r="T93" s="597"/>
      <c r="U93" s="597"/>
      <c r="V93" s="597"/>
      <c r="W93" s="597"/>
      <c r="X93" s="598"/>
      <c r="Y93" s="49"/>
      <c r="Z93" s="49"/>
    </row>
    <row r="94" spans="1:26" ht="18.75" customHeight="1" x14ac:dyDescent="0.4">
      <c r="A94" s="49"/>
      <c r="B94" s="49"/>
      <c r="C94" s="596"/>
      <c r="D94" s="597"/>
      <c r="E94" s="597"/>
      <c r="F94" s="597"/>
      <c r="G94" s="597"/>
      <c r="H94" s="597"/>
      <c r="I94" s="597"/>
      <c r="J94" s="597"/>
      <c r="K94" s="597"/>
      <c r="L94" s="597"/>
      <c r="M94" s="597"/>
      <c r="N94" s="597"/>
      <c r="O94" s="597"/>
      <c r="P94" s="597"/>
      <c r="Q94" s="597"/>
      <c r="R94" s="597"/>
      <c r="S94" s="597"/>
      <c r="T94" s="597"/>
      <c r="U94" s="597"/>
      <c r="V94" s="597"/>
      <c r="W94" s="597"/>
      <c r="X94" s="598"/>
      <c r="Y94" s="49"/>
      <c r="Z94" s="49"/>
    </row>
    <row r="95" spans="1:26" ht="18.75" customHeight="1" x14ac:dyDescent="0.4">
      <c r="A95" s="49"/>
      <c r="B95" s="49"/>
      <c r="C95" s="596"/>
      <c r="D95" s="597"/>
      <c r="E95" s="597"/>
      <c r="F95" s="597"/>
      <c r="G95" s="597"/>
      <c r="H95" s="597"/>
      <c r="I95" s="597"/>
      <c r="J95" s="597"/>
      <c r="K95" s="597"/>
      <c r="L95" s="597"/>
      <c r="M95" s="597"/>
      <c r="N95" s="597"/>
      <c r="O95" s="597"/>
      <c r="P95" s="597"/>
      <c r="Q95" s="597"/>
      <c r="R95" s="597"/>
      <c r="S95" s="597"/>
      <c r="T95" s="597"/>
      <c r="U95" s="597"/>
      <c r="V95" s="597"/>
      <c r="W95" s="597"/>
      <c r="X95" s="598"/>
      <c r="Y95" s="49"/>
      <c r="Z95" s="49"/>
    </row>
    <row r="96" spans="1:26" ht="18.75" customHeight="1" x14ac:dyDescent="0.4">
      <c r="A96" s="49"/>
      <c r="B96" s="49"/>
      <c r="C96" s="596"/>
      <c r="D96" s="597"/>
      <c r="E96" s="597"/>
      <c r="F96" s="597"/>
      <c r="G96" s="597"/>
      <c r="H96" s="597"/>
      <c r="I96" s="597"/>
      <c r="J96" s="597"/>
      <c r="K96" s="597"/>
      <c r="L96" s="597"/>
      <c r="M96" s="597"/>
      <c r="N96" s="597"/>
      <c r="O96" s="597"/>
      <c r="P96" s="597"/>
      <c r="Q96" s="597"/>
      <c r="R96" s="597"/>
      <c r="S96" s="597"/>
      <c r="T96" s="597"/>
      <c r="U96" s="597"/>
      <c r="V96" s="597"/>
      <c r="W96" s="597"/>
      <c r="X96" s="598"/>
      <c r="Y96" s="49"/>
      <c r="Z96" s="49"/>
    </row>
    <row r="97" spans="1:26" ht="18.75" customHeight="1" x14ac:dyDescent="0.4">
      <c r="A97" s="49"/>
      <c r="B97" s="49"/>
      <c r="C97" s="596"/>
      <c r="D97" s="597"/>
      <c r="E97" s="597"/>
      <c r="F97" s="597"/>
      <c r="G97" s="597"/>
      <c r="H97" s="597"/>
      <c r="I97" s="597"/>
      <c r="J97" s="597"/>
      <c r="K97" s="597"/>
      <c r="L97" s="597"/>
      <c r="M97" s="597"/>
      <c r="N97" s="597"/>
      <c r="O97" s="597"/>
      <c r="P97" s="597"/>
      <c r="Q97" s="597"/>
      <c r="R97" s="597"/>
      <c r="S97" s="597"/>
      <c r="T97" s="597"/>
      <c r="U97" s="597"/>
      <c r="V97" s="597"/>
      <c r="W97" s="597"/>
      <c r="X97" s="598"/>
      <c r="Y97" s="49"/>
      <c r="Z97" s="49"/>
    </row>
    <row r="98" spans="1:26" ht="18.75" customHeight="1" x14ac:dyDescent="0.4">
      <c r="A98" s="49"/>
      <c r="B98" s="49"/>
      <c r="C98" s="596"/>
      <c r="D98" s="597"/>
      <c r="E98" s="597"/>
      <c r="F98" s="597"/>
      <c r="G98" s="597"/>
      <c r="H98" s="597"/>
      <c r="I98" s="597"/>
      <c r="J98" s="597"/>
      <c r="K98" s="597"/>
      <c r="L98" s="597"/>
      <c r="M98" s="597"/>
      <c r="N98" s="597"/>
      <c r="O98" s="597"/>
      <c r="P98" s="597"/>
      <c r="Q98" s="597"/>
      <c r="R98" s="597"/>
      <c r="S98" s="597"/>
      <c r="T98" s="597"/>
      <c r="U98" s="597"/>
      <c r="V98" s="597"/>
      <c r="W98" s="597"/>
      <c r="X98" s="598"/>
      <c r="Y98" s="49"/>
      <c r="Z98" s="49"/>
    </row>
    <row r="99" spans="1:26" ht="18.75" customHeight="1" x14ac:dyDescent="0.4">
      <c r="A99" s="49"/>
      <c r="B99" s="49"/>
      <c r="C99" s="596"/>
      <c r="D99" s="597"/>
      <c r="E99" s="597"/>
      <c r="F99" s="597"/>
      <c r="G99" s="597"/>
      <c r="H99" s="597"/>
      <c r="I99" s="597"/>
      <c r="J99" s="597"/>
      <c r="K99" s="597"/>
      <c r="L99" s="597"/>
      <c r="M99" s="597"/>
      <c r="N99" s="597"/>
      <c r="O99" s="597"/>
      <c r="P99" s="597"/>
      <c r="Q99" s="597"/>
      <c r="R99" s="597"/>
      <c r="S99" s="597"/>
      <c r="T99" s="597"/>
      <c r="U99" s="597"/>
      <c r="V99" s="597"/>
      <c r="W99" s="597"/>
      <c r="X99" s="598"/>
      <c r="Y99" s="49"/>
      <c r="Z99" s="49"/>
    </row>
    <row r="100" spans="1:26" ht="18.75" customHeight="1" x14ac:dyDescent="0.4">
      <c r="A100" s="49"/>
      <c r="B100" s="49"/>
      <c r="C100" s="596"/>
      <c r="D100" s="597"/>
      <c r="E100" s="597"/>
      <c r="F100" s="597"/>
      <c r="G100" s="597"/>
      <c r="H100" s="597"/>
      <c r="I100" s="597"/>
      <c r="J100" s="597"/>
      <c r="K100" s="597"/>
      <c r="L100" s="597"/>
      <c r="M100" s="597"/>
      <c r="N100" s="597"/>
      <c r="O100" s="597"/>
      <c r="P100" s="597"/>
      <c r="Q100" s="597"/>
      <c r="R100" s="597"/>
      <c r="S100" s="597"/>
      <c r="T100" s="597"/>
      <c r="U100" s="597"/>
      <c r="V100" s="597"/>
      <c r="W100" s="597"/>
      <c r="X100" s="598"/>
      <c r="Y100" s="49"/>
      <c r="Z100" s="49"/>
    </row>
    <row r="101" spans="1:26" ht="18.75" customHeight="1" x14ac:dyDescent="0.4">
      <c r="A101" s="49"/>
      <c r="B101" s="49"/>
      <c r="C101" s="596"/>
      <c r="D101" s="597"/>
      <c r="E101" s="597"/>
      <c r="F101" s="597"/>
      <c r="G101" s="597"/>
      <c r="H101" s="597"/>
      <c r="I101" s="597"/>
      <c r="J101" s="597"/>
      <c r="K101" s="597"/>
      <c r="L101" s="597"/>
      <c r="M101" s="597"/>
      <c r="N101" s="597"/>
      <c r="O101" s="597"/>
      <c r="P101" s="597"/>
      <c r="Q101" s="597"/>
      <c r="R101" s="597"/>
      <c r="S101" s="597"/>
      <c r="T101" s="597"/>
      <c r="U101" s="597"/>
      <c r="V101" s="597"/>
      <c r="W101" s="597"/>
      <c r="X101" s="598"/>
      <c r="Y101" s="49"/>
      <c r="Z101" s="49"/>
    </row>
    <row r="102" spans="1:26" ht="18.75" customHeight="1" x14ac:dyDescent="0.4">
      <c r="A102" s="49"/>
      <c r="B102" s="49"/>
      <c r="C102" s="596"/>
      <c r="D102" s="597"/>
      <c r="E102" s="597"/>
      <c r="F102" s="597"/>
      <c r="G102" s="597"/>
      <c r="H102" s="597"/>
      <c r="I102" s="597"/>
      <c r="J102" s="597"/>
      <c r="K102" s="597"/>
      <c r="L102" s="597"/>
      <c r="M102" s="597"/>
      <c r="N102" s="597"/>
      <c r="O102" s="597"/>
      <c r="P102" s="597"/>
      <c r="Q102" s="597"/>
      <c r="R102" s="597"/>
      <c r="S102" s="597"/>
      <c r="T102" s="597"/>
      <c r="U102" s="597"/>
      <c r="V102" s="597"/>
      <c r="W102" s="597"/>
      <c r="X102" s="598"/>
      <c r="Y102" s="49"/>
      <c r="Z102" s="49"/>
    </row>
    <row r="103" spans="1:26" ht="18.75" customHeight="1" x14ac:dyDescent="0.4">
      <c r="A103" s="49"/>
      <c r="B103" s="49"/>
      <c r="C103" s="596"/>
      <c r="D103" s="597"/>
      <c r="E103" s="597"/>
      <c r="F103" s="597"/>
      <c r="G103" s="597"/>
      <c r="H103" s="597"/>
      <c r="I103" s="597"/>
      <c r="J103" s="597"/>
      <c r="K103" s="597"/>
      <c r="L103" s="597"/>
      <c r="M103" s="597"/>
      <c r="N103" s="597"/>
      <c r="O103" s="597"/>
      <c r="P103" s="597"/>
      <c r="Q103" s="597"/>
      <c r="R103" s="597"/>
      <c r="S103" s="597"/>
      <c r="T103" s="597"/>
      <c r="U103" s="597"/>
      <c r="V103" s="597"/>
      <c r="W103" s="597"/>
      <c r="X103" s="598"/>
      <c r="Y103" s="49"/>
      <c r="Z103" s="49"/>
    </row>
    <row r="104" spans="1:26" ht="18.75" customHeight="1" x14ac:dyDescent="0.4">
      <c r="A104" s="49"/>
      <c r="B104" s="49"/>
      <c r="C104" s="596"/>
      <c r="D104" s="597"/>
      <c r="E104" s="597"/>
      <c r="F104" s="597"/>
      <c r="G104" s="597"/>
      <c r="H104" s="597"/>
      <c r="I104" s="597"/>
      <c r="J104" s="597"/>
      <c r="K104" s="597"/>
      <c r="L104" s="597"/>
      <c r="M104" s="597"/>
      <c r="N104" s="597"/>
      <c r="O104" s="597"/>
      <c r="P104" s="597"/>
      <c r="Q104" s="597"/>
      <c r="R104" s="597"/>
      <c r="S104" s="597"/>
      <c r="T104" s="597"/>
      <c r="U104" s="597"/>
      <c r="V104" s="597"/>
      <c r="W104" s="597"/>
      <c r="X104" s="598"/>
      <c r="Y104" s="49"/>
      <c r="Z104" s="49"/>
    </row>
    <row r="105" spans="1:26" ht="18.75" customHeight="1" x14ac:dyDescent="0.4">
      <c r="A105" s="49"/>
      <c r="B105" s="49"/>
      <c r="C105" s="596"/>
      <c r="D105" s="597"/>
      <c r="E105" s="597"/>
      <c r="F105" s="597"/>
      <c r="G105" s="597"/>
      <c r="H105" s="597"/>
      <c r="I105" s="597"/>
      <c r="J105" s="597"/>
      <c r="K105" s="597"/>
      <c r="L105" s="597"/>
      <c r="M105" s="597"/>
      <c r="N105" s="597"/>
      <c r="O105" s="597"/>
      <c r="P105" s="597"/>
      <c r="Q105" s="597"/>
      <c r="R105" s="597"/>
      <c r="S105" s="597"/>
      <c r="T105" s="597"/>
      <c r="U105" s="597"/>
      <c r="V105" s="597"/>
      <c r="W105" s="597"/>
      <c r="X105" s="598"/>
      <c r="Y105" s="49"/>
      <c r="Z105" s="49"/>
    </row>
    <row r="106" spans="1:26" ht="18.75" customHeight="1" x14ac:dyDescent="0.4">
      <c r="A106" s="49"/>
      <c r="B106" s="49"/>
      <c r="C106" s="596"/>
      <c r="D106" s="597"/>
      <c r="E106" s="597"/>
      <c r="F106" s="597"/>
      <c r="G106" s="597"/>
      <c r="H106" s="597"/>
      <c r="I106" s="597"/>
      <c r="J106" s="597"/>
      <c r="K106" s="597"/>
      <c r="L106" s="597"/>
      <c r="M106" s="597"/>
      <c r="N106" s="597"/>
      <c r="O106" s="597"/>
      <c r="P106" s="597"/>
      <c r="Q106" s="597"/>
      <c r="R106" s="597"/>
      <c r="S106" s="597"/>
      <c r="T106" s="597"/>
      <c r="U106" s="597"/>
      <c r="V106" s="597"/>
      <c r="W106" s="597"/>
      <c r="X106" s="598"/>
      <c r="Y106" s="49"/>
      <c r="Z106" s="49"/>
    </row>
    <row r="107" spans="1:26" ht="18.75" customHeight="1" thickBot="1" x14ac:dyDescent="0.45">
      <c r="A107" s="49"/>
      <c r="B107" s="49"/>
      <c r="C107" s="599"/>
      <c r="D107" s="600"/>
      <c r="E107" s="600"/>
      <c r="F107" s="600"/>
      <c r="G107" s="600"/>
      <c r="H107" s="600"/>
      <c r="I107" s="600"/>
      <c r="J107" s="600"/>
      <c r="K107" s="600"/>
      <c r="L107" s="600"/>
      <c r="M107" s="600"/>
      <c r="N107" s="600"/>
      <c r="O107" s="600"/>
      <c r="P107" s="600"/>
      <c r="Q107" s="600"/>
      <c r="R107" s="600"/>
      <c r="S107" s="600"/>
      <c r="T107" s="600"/>
      <c r="U107" s="600"/>
      <c r="V107" s="600"/>
      <c r="W107" s="600"/>
      <c r="X107" s="601"/>
      <c r="Y107" s="49"/>
      <c r="Z107" s="49"/>
    </row>
    <row r="108" spans="1:26" ht="18.75" customHeight="1" x14ac:dyDescent="0.4">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8.75" customHeight="1" thickBot="1" x14ac:dyDescent="0.4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8.75" customHeight="1" x14ac:dyDescent="0.4">
      <c r="A110" s="49"/>
      <c r="B110" s="49"/>
      <c r="C110" s="593" t="s">
        <v>351</v>
      </c>
      <c r="D110" s="602"/>
      <c r="E110" s="602"/>
      <c r="F110" s="602"/>
      <c r="G110" s="602"/>
      <c r="H110" s="602"/>
      <c r="I110" s="602"/>
      <c r="J110" s="602"/>
      <c r="K110" s="602"/>
      <c r="L110" s="602"/>
      <c r="M110" s="602"/>
      <c r="N110" s="602"/>
      <c r="O110" s="602"/>
      <c r="P110" s="602"/>
      <c r="Q110" s="602"/>
      <c r="R110" s="602"/>
      <c r="S110" s="602"/>
      <c r="T110" s="602"/>
      <c r="U110" s="602"/>
      <c r="V110" s="602"/>
      <c r="W110" s="602"/>
      <c r="X110" s="603"/>
      <c r="Y110" s="49"/>
      <c r="Z110" s="49"/>
    </row>
    <row r="111" spans="1:26" ht="18.75" customHeight="1" x14ac:dyDescent="0.4">
      <c r="A111" s="49"/>
      <c r="B111" s="49"/>
      <c r="C111" s="604"/>
      <c r="D111" s="605"/>
      <c r="E111" s="605"/>
      <c r="F111" s="605"/>
      <c r="G111" s="605"/>
      <c r="H111" s="605"/>
      <c r="I111" s="605"/>
      <c r="J111" s="605"/>
      <c r="K111" s="605"/>
      <c r="L111" s="605"/>
      <c r="M111" s="605"/>
      <c r="N111" s="605"/>
      <c r="O111" s="605"/>
      <c r="P111" s="605"/>
      <c r="Q111" s="605"/>
      <c r="R111" s="605"/>
      <c r="S111" s="605"/>
      <c r="T111" s="605"/>
      <c r="U111" s="605"/>
      <c r="V111" s="605"/>
      <c r="W111" s="605"/>
      <c r="X111" s="606"/>
      <c r="Y111" s="49"/>
      <c r="Z111" s="49"/>
    </row>
    <row r="112" spans="1:26" ht="18.75" customHeight="1" x14ac:dyDescent="0.4">
      <c r="A112" s="49"/>
      <c r="B112" s="49"/>
      <c r="C112" s="604"/>
      <c r="D112" s="605"/>
      <c r="E112" s="605"/>
      <c r="F112" s="605"/>
      <c r="G112" s="605"/>
      <c r="H112" s="605"/>
      <c r="I112" s="605"/>
      <c r="J112" s="605"/>
      <c r="K112" s="605"/>
      <c r="L112" s="605"/>
      <c r="M112" s="605"/>
      <c r="N112" s="605"/>
      <c r="O112" s="605"/>
      <c r="P112" s="605"/>
      <c r="Q112" s="605"/>
      <c r="R112" s="605"/>
      <c r="S112" s="605"/>
      <c r="T112" s="605"/>
      <c r="U112" s="605"/>
      <c r="V112" s="605"/>
      <c r="W112" s="605"/>
      <c r="X112" s="606"/>
      <c r="Y112" s="49"/>
      <c r="Z112" s="49"/>
    </row>
    <row r="113" spans="1:26" ht="18.75" customHeight="1" x14ac:dyDescent="0.4">
      <c r="A113" s="49"/>
      <c r="B113" s="49"/>
      <c r="C113" s="604"/>
      <c r="D113" s="605"/>
      <c r="E113" s="605"/>
      <c r="F113" s="605"/>
      <c r="G113" s="605"/>
      <c r="H113" s="605"/>
      <c r="I113" s="605"/>
      <c r="J113" s="605"/>
      <c r="K113" s="605"/>
      <c r="L113" s="605"/>
      <c r="M113" s="605"/>
      <c r="N113" s="605"/>
      <c r="O113" s="605"/>
      <c r="P113" s="605"/>
      <c r="Q113" s="605"/>
      <c r="R113" s="605"/>
      <c r="S113" s="605"/>
      <c r="T113" s="605"/>
      <c r="U113" s="605"/>
      <c r="V113" s="605"/>
      <c r="W113" s="605"/>
      <c r="X113" s="606"/>
      <c r="Y113" s="49"/>
      <c r="Z113" s="49"/>
    </row>
    <row r="114" spans="1:26" ht="18.75" customHeight="1" x14ac:dyDescent="0.4">
      <c r="A114" s="49"/>
      <c r="B114" s="49"/>
      <c r="C114" s="604"/>
      <c r="D114" s="605"/>
      <c r="E114" s="605"/>
      <c r="F114" s="605"/>
      <c r="G114" s="605"/>
      <c r="H114" s="605"/>
      <c r="I114" s="605"/>
      <c r="J114" s="605"/>
      <c r="K114" s="605"/>
      <c r="L114" s="605"/>
      <c r="M114" s="605"/>
      <c r="N114" s="605"/>
      <c r="O114" s="605"/>
      <c r="P114" s="605"/>
      <c r="Q114" s="605"/>
      <c r="R114" s="605"/>
      <c r="S114" s="605"/>
      <c r="T114" s="605"/>
      <c r="U114" s="605"/>
      <c r="V114" s="605"/>
      <c r="W114" s="605"/>
      <c r="X114" s="606"/>
      <c r="Y114" s="49"/>
      <c r="Z114" s="49"/>
    </row>
    <row r="115" spans="1:26" ht="18.75" customHeight="1" x14ac:dyDescent="0.4">
      <c r="A115" s="49"/>
      <c r="B115" s="49"/>
      <c r="C115" s="604"/>
      <c r="D115" s="605"/>
      <c r="E115" s="605"/>
      <c r="F115" s="605"/>
      <c r="G115" s="605"/>
      <c r="H115" s="605"/>
      <c r="I115" s="605"/>
      <c r="J115" s="605"/>
      <c r="K115" s="605"/>
      <c r="L115" s="605"/>
      <c r="M115" s="605"/>
      <c r="N115" s="605"/>
      <c r="O115" s="605"/>
      <c r="P115" s="605"/>
      <c r="Q115" s="605"/>
      <c r="R115" s="605"/>
      <c r="S115" s="605"/>
      <c r="T115" s="605"/>
      <c r="U115" s="605"/>
      <c r="V115" s="605"/>
      <c r="W115" s="605"/>
      <c r="X115" s="606"/>
      <c r="Y115" s="49"/>
      <c r="Z115" s="49"/>
    </row>
    <row r="116" spans="1:26" ht="18.75" customHeight="1" x14ac:dyDescent="0.4">
      <c r="A116" s="49"/>
      <c r="B116" s="49"/>
      <c r="C116" s="604"/>
      <c r="D116" s="605"/>
      <c r="E116" s="605"/>
      <c r="F116" s="605"/>
      <c r="G116" s="605"/>
      <c r="H116" s="605"/>
      <c r="I116" s="605"/>
      <c r="J116" s="605"/>
      <c r="K116" s="605"/>
      <c r="L116" s="605"/>
      <c r="M116" s="605"/>
      <c r="N116" s="605"/>
      <c r="O116" s="605"/>
      <c r="P116" s="605"/>
      <c r="Q116" s="605"/>
      <c r="R116" s="605"/>
      <c r="S116" s="605"/>
      <c r="T116" s="605"/>
      <c r="U116" s="605"/>
      <c r="V116" s="605"/>
      <c r="W116" s="605"/>
      <c r="X116" s="606"/>
      <c r="Y116" s="49"/>
      <c r="Z116" s="49"/>
    </row>
    <row r="117" spans="1:26" ht="18.75" customHeight="1" x14ac:dyDescent="0.4">
      <c r="A117" s="49"/>
      <c r="B117" s="49"/>
      <c r="C117" s="604"/>
      <c r="D117" s="605"/>
      <c r="E117" s="605"/>
      <c r="F117" s="605"/>
      <c r="G117" s="605"/>
      <c r="H117" s="605"/>
      <c r="I117" s="605"/>
      <c r="J117" s="605"/>
      <c r="K117" s="605"/>
      <c r="L117" s="605"/>
      <c r="M117" s="605"/>
      <c r="N117" s="605"/>
      <c r="O117" s="605"/>
      <c r="P117" s="605"/>
      <c r="Q117" s="605"/>
      <c r="R117" s="605"/>
      <c r="S117" s="605"/>
      <c r="T117" s="605"/>
      <c r="U117" s="605"/>
      <c r="V117" s="605"/>
      <c r="W117" s="605"/>
      <c r="X117" s="606"/>
      <c r="Y117" s="49"/>
      <c r="Z117" s="49"/>
    </row>
    <row r="118" spans="1:26" ht="18.75" customHeight="1" x14ac:dyDescent="0.4">
      <c r="A118" s="49"/>
      <c r="B118" s="49"/>
      <c r="C118" s="604"/>
      <c r="D118" s="605"/>
      <c r="E118" s="605"/>
      <c r="F118" s="605"/>
      <c r="G118" s="605"/>
      <c r="H118" s="605"/>
      <c r="I118" s="605"/>
      <c r="J118" s="605"/>
      <c r="K118" s="605"/>
      <c r="L118" s="605"/>
      <c r="M118" s="605"/>
      <c r="N118" s="605"/>
      <c r="O118" s="605"/>
      <c r="P118" s="605"/>
      <c r="Q118" s="605"/>
      <c r="R118" s="605"/>
      <c r="S118" s="605"/>
      <c r="T118" s="605"/>
      <c r="U118" s="605"/>
      <c r="V118" s="605"/>
      <c r="W118" s="605"/>
      <c r="X118" s="606"/>
      <c r="Y118" s="49"/>
      <c r="Z118" s="49"/>
    </row>
    <row r="119" spans="1:26" ht="18.75" customHeight="1" x14ac:dyDescent="0.4">
      <c r="A119" s="49"/>
      <c r="B119" s="49"/>
      <c r="C119" s="604"/>
      <c r="D119" s="605"/>
      <c r="E119" s="605"/>
      <c r="F119" s="605"/>
      <c r="G119" s="605"/>
      <c r="H119" s="605"/>
      <c r="I119" s="605"/>
      <c r="J119" s="605"/>
      <c r="K119" s="605"/>
      <c r="L119" s="605"/>
      <c r="M119" s="605"/>
      <c r="N119" s="605"/>
      <c r="O119" s="605"/>
      <c r="P119" s="605"/>
      <c r="Q119" s="605"/>
      <c r="R119" s="605"/>
      <c r="S119" s="605"/>
      <c r="T119" s="605"/>
      <c r="U119" s="605"/>
      <c r="V119" s="605"/>
      <c r="W119" s="605"/>
      <c r="X119" s="606"/>
      <c r="Y119" s="49"/>
      <c r="Z119" s="49"/>
    </row>
    <row r="120" spans="1:26" ht="18.75" customHeight="1" x14ac:dyDescent="0.4">
      <c r="A120" s="49"/>
      <c r="B120" s="49"/>
      <c r="C120" s="604"/>
      <c r="D120" s="605"/>
      <c r="E120" s="605"/>
      <c r="F120" s="605"/>
      <c r="G120" s="605"/>
      <c r="H120" s="605"/>
      <c r="I120" s="605"/>
      <c r="J120" s="605"/>
      <c r="K120" s="605"/>
      <c r="L120" s="605"/>
      <c r="M120" s="605"/>
      <c r="N120" s="605"/>
      <c r="O120" s="605"/>
      <c r="P120" s="605"/>
      <c r="Q120" s="605"/>
      <c r="R120" s="605"/>
      <c r="S120" s="605"/>
      <c r="T120" s="605"/>
      <c r="U120" s="605"/>
      <c r="V120" s="605"/>
      <c r="W120" s="605"/>
      <c r="X120" s="606"/>
      <c r="Y120" s="49"/>
      <c r="Z120" s="49"/>
    </row>
    <row r="121" spans="1:26" ht="18.75" customHeight="1" x14ac:dyDescent="0.4">
      <c r="A121" s="49"/>
      <c r="B121" s="49"/>
      <c r="C121" s="604"/>
      <c r="D121" s="605"/>
      <c r="E121" s="605"/>
      <c r="F121" s="605"/>
      <c r="G121" s="605"/>
      <c r="H121" s="605"/>
      <c r="I121" s="605"/>
      <c r="J121" s="605"/>
      <c r="K121" s="605"/>
      <c r="L121" s="605"/>
      <c r="M121" s="605"/>
      <c r="N121" s="605"/>
      <c r="O121" s="605"/>
      <c r="P121" s="605"/>
      <c r="Q121" s="605"/>
      <c r="R121" s="605"/>
      <c r="S121" s="605"/>
      <c r="T121" s="605"/>
      <c r="U121" s="605"/>
      <c r="V121" s="605"/>
      <c r="W121" s="605"/>
      <c r="X121" s="606"/>
      <c r="Y121" s="49"/>
      <c r="Z121" s="49"/>
    </row>
    <row r="122" spans="1:26" ht="18.75" customHeight="1" x14ac:dyDescent="0.4">
      <c r="A122" s="49"/>
      <c r="B122" s="49"/>
      <c r="C122" s="604"/>
      <c r="D122" s="605"/>
      <c r="E122" s="605"/>
      <c r="F122" s="605"/>
      <c r="G122" s="605"/>
      <c r="H122" s="605"/>
      <c r="I122" s="605"/>
      <c r="J122" s="605"/>
      <c r="K122" s="605"/>
      <c r="L122" s="605"/>
      <c r="M122" s="605"/>
      <c r="N122" s="605"/>
      <c r="O122" s="605"/>
      <c r="P122" s="605"/>
      <c r="Q122" s="605"/>
      <c r="R122" s="605"/>
      <c r="S122" s="605"/>
      <c r="T122" s="605"/>
      <c r="U122" s="605"/>
      <c r="V122" s="605"/>
      <c r="W122" s="605"/>
      <c r="X122" s="606"/>
      <c r="Y122" s="49"/>
      <c r="Z122" s="49"/>
    </row>
    <row r="123" spans="1:26" ht="18.75" customHeight="1" x14ac:dyDescent="0.4">
      <c r="A123" s="49"/>
      <c r="B123" s="49"/>
      <c r="C123" s="604"/>
      <c r="D123" s="605"/>
      <c r="E123" s="605"/>
      <c r="F123" s="605"/>
      <c r="G123" s="605"/>
      <c r="H123" s="605"/>
      <c r="I123" s="605"/>
      <c r="J123" s="605"/>
      <c r="K123" s="605"/>
      <c r="L123" s="605"/>
      <c r="M123" s="605"/>
      <c r="N123" s="605"/>
      <c r="O123" s="605"/>
      <c r="P123" s="605"/>
      <c r="Q123" s="605"/>
      <c r="R123" s="605"/>
      <c r="S123" s="605"/>
      <c r="T123" s="605"/>
      <c r="U123" s="605"/>
      <c r="V123" s="605"/>
      <c r="W123" s="605"/>
      <c r="X123" s="606"/>
      <c r="Y123" s="49"/>
      <c r="Z123" s="49"/>
    </row>
    <row r="124" spans="1:26" ht="18.75" customHeight="1" x14ac:dyDescent="0.4">
      <c r="A124" s="49"/>
      <c r="B124" s="49"/>
      <c r="C124" s="604"/>
      <c r="D124" s="605"/>
      <c r="E124" s="605"/>
      <c r="F124" s="605"/>
      <c r="G124" s="605"/>
      <c r="H124" s="605"/>
      <c r="I124" s="605"/>
      <c r="J124" s="605"/>
      <c r="K124" s="605"/>
      <c r="L124" s="605"/>
      <c r="M124" s="605"/>
      <c r="N124" s="605"/>
      <c r="O124" s="605"/>
      <c r="P124" s="605"/>
      <c r="Q124" s="605"/>
      <c r="R124" s="605"/>
      <c r="S124" s="605"/>
      <c r="T124" s="605"/>
      <c r="U124" s="605"/>
      <c r="V124" s="605"/>
      <c r="W124" s="605"/>
      <c r="X124" s="606"/>
      <c r="Y124" s="49"/>
      <c r="Z124" s="49"/>
    </row>
    <row r="125" spans="1:26" ht="18.75" customHeight="1" thickBot="1" x14ac:dyDescent="0.45">
      <c r="A125" s="49"/>
      <c r="B125" s="49"/>
      <c r="C125" s="607"/>
      <c r="D125" s="608"/>
      <c r="E125" s="608"/>
      <c r="F125" s="608"/>
      <c r="G125" s="608"/>
      <c r="H125" s="608"/>
      <c r="I125" s="608"/>
      <c r="J125" s="608"/>
      <c r="K125" s="608"/>
      <c r="L125" s="608"/>
      <c r="M125" s="608"/>
      <c r="N125" s="608"/>
      <c r="O125" s="608"/>
      <c r="P125" s="608"/>
      <c r="Q125" s="608"/>
      <c r="R125" s="608"/>
      <c r="S125" s="608"/>
      <c r="T125" s="608"/>
      <c r="U125" s="608"/>
      <c r="V125" s="608"/>
      <c r="W125" s="608"/>
      <c r="X125" s="609"/>
      <c r="Y125" s="49"/>
      <c r="Z125" s="49"/>
    </row>
    <row r="126" spans="1:26" ht="18.75" customHeight="1" x14ac:dyDescent="0.4">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8.75" customHeight="1" x14ac:dyDescent="0.4">
      <c r="A127" s="49" t="s">
        <v>348</v>
      </c>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7.5" customHeight="1" x14ac:dyDescent="0.4">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8.75" customHeight="1" x14ac:dyDescent="0.4">
      <c r="A129" s="610" t="s">
        <v>349</v>
      </c>
      <c r="B129" s="610"/>
      <c r="C129" s="610"/>
      <c r="D129" s="610"/>
      <c r="E129" s="610"/>
      <c r="F129" s="610"/>
      <c r="G129" s="610"/>
      <c r="H129" s="610"/>
      <c r="I129" s="610"/>
      <c r="J129" s="610"/>
      <c r="K129" s="610"/>
      <c r="L129" s="610"/>
      <c r="M129" s="610"/>
      <c r="N129" s="610"/>
      <c r="O129" s="610"/>
      <c r="P129" s="610"/>
      <c r="Q129" s="610"/>
      <c r="R129" s="610"/>
      <c r="S129" s="610"/>
      <c r="T129" s="610"/>
      <c r="U129" s="610"/>
      <c r="V129" s="610"/>
      <c r="W129" s="610"/>
      <c r="X129" s="610"/>
      <c r="Y129" s="610"/>
      <c r="Z129" s="610"/>
    </row>
    <row r="130" spans="1:26" ht="7.5" customHeight="1" thickBot="1" x14ac:dyDescent="0.4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22.5" customHeight="1" x14ac:dyDescent="0.4">
      <c r="A131" s="49"/>
      <c r="B131" s="611" t="s">
        <v>6</v>
      </c>
      <c r="C131" s="612"/>
      <c r="D131" s="612"/>
      <c r="E131" s="615" t="s">
        <v>4</v>
      </c>
      <c r="F131" s="615"/>
      <c r="G131" s="615"/>
      <c r="H131" s="615"/>
      <c r="I131" s="616" t="str">
        <f>IF(第１号!$Q$9="","",第１号!$Q$9)</f>
        <v/>
      </c>
      <c r="J131" s="617"/>
      <c r="K131" s="617"/>
      <c r="L131" s="617"/>
      <c r="M131" s="617"/>
      <c r="N131" s="617"/>
      <c r="O131" s="617"/>
      <c r="P131" s="617"/>
      <c r="Q131" s="617"/>
      <c r="R131" s="617"/>
      <c r="S131" s="617"/>
      <c r="T131" s="617"/>
      <c r="U131" s="617"/>
      <c r="V131" s="617"/>
      <c r="W131" s="617"/>
      <c r="X131" s="617"/>
      <c r="Y131" s="618"/>
      <c r="Z131" s="49"/>
    </row>
    <row r="132" spans="1:26" ht="22.5" customHeight="1" thickBot="1" x14ac:dyDescent="0.45">
      <c r="A132" s="49"/>
      <c r="B132" s="613"/>
      <c r="C132" s="614"/>
      <c r="D132" s="614"/>
      <c r="E132" s="619" t="s">
        <v>5</v>
      </c>
      <c r="F132" s="619"/>
      <c r="G132" s="619"/>
      <c r="H132" s="619"/>
      <c r="I132" s="620" t="str">
        <f>IF(第１号!$Q$10="","",第１号!$Q$10)</f>
        <v/>
      </c>
      <c r="J132" s="621"/>
      <c r="K132" s="621"/>
      <c r="L132" s="621"/>
      <c r="M132" s="621"/>
      <c r="N132" s="621"/>
      <c r="O132" s="621"/>
      <c r="P132" s="621"/>
      <c r="Q132" s="621"/>
      <c r="R132" s="621"/>
      <c r="S132" s="621"/>
      <c r="T132" s="621"/>
      <c r="U132" s="621"/>
      <c r="V132" s="621"/>
      <c r="W132" s="621"/>
      <c r="X132" s="621"/>
      <c r="Y132" s="622"/>
      <c r="Z132" s="49"/>
    </row>
    <row r="133" spans="1:26" ht="7.5" customHeight="1" thickBot="1" x14ac:dyDescent="0.4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8.75" customHeight="1" x14ac:dyDescent="0.4">
      <c r="A134" s="49"/>
      <c r="B134" s="49"/>
      <c r="C134" s="593" t="s">
        <v>350</v>
      </c>
      <c r="D134" s="594"/>
      <c r="E134" s="594"/>
      <c r="F134" s="594"/>
      <c r="G134" s="594"/>
      <c r="H134" s="594"/>
      <c r="I134" s="594"/>
      <c r="J134" s="594"/>
      <c r="K134" s="594"/>
      <c r="L134" s="594"/>
      <c r="M134" s="594"/>
      <c r="N134" s="594"/>
      <c r="O134" s="594"/>
      <c r="P134" s="594"/>
      <c r="Q134" s="594"/>
      <c r="R134" s="594"/>
      <c r="S134" s="594"/>
      <c r="T134" s="594"/>
      <c r="U134" s="594"/>
      <c r="V134" s="594"/>
      <c r="W134" s="594"/>
      <c r="X134" s="595"/>
      <c r="Y134" s="49"/>
      <c r="Z134" s="49"/>
    </row>
    <row r="135" spans="1:26" ht="18.75" customHeight="1" x14ac:dyDescent="0.4">
      <c r="A135" s="49"/>
      <c r="B135" s="49"/>
      <c r="C135" s="596"/>
      <c r="D135" s="597"/>
      <c r="E135" s="597"/>
      <c r="F135" s="597"/>
      <c r="G135" s="597"/>
      <c r="H135" s="597"/>
      <c r="I135" s="597"/>
      <c r="J135" s="597"/>
      <c r="K135" s="597"/>
      <c r="L135" s="597"/>
      <c r="M135" s="597"/>
      <c r="N135" s="597"/>
      <c r="O135" s="597"/>
      <c r="P135" s="597"/>
      <c r="Q135" s="597"/>
      <c r="R135" s="597"/>
      <c r="S135" s="597"/>
      <c r="T135" s="597"/>
      <c r="U135" s="597"/>
      <c r="V135" s="597"/>
      <c r="W135" s="597"/>
      <c r="X135" s="598"/>
      <c r="Y135" s="49"/>
      <c r="Z135" s="49"/>
    </row>
    <row r="136" spans="1:26" ht="18.75" customHeight="1" x14ac:dyDescent="0.4">
      <c r="A136" s="49"/>
      <c r="B136" s="49"/>
      <c r="C136" s="596"/>
      <c r="D136" s="597"/>
      <c r="E136" s="597"/>
      <c r="F136" s="597"/>
      <c r="G136" s="597"/>
      <c r="H136" s="597"/>
      <c r="I136" s="597"/>
      <c r="J136" s="597"/>
      <c r="K136" s="597"/>
      <c r="L136" s="597"/>
      <c r="M136" s="597"/>
      <c r="N136" s="597"/>
      <c r="O136" s="597"/>
      <c r="P136" s="597"/>
      <c r="Q136" s="597"/>
      <c r="R136" s="597"/>
      <c r="S136" s="597"/>
      <c r="T136" s="597"/>
      <c r="U136" s="597"/>
      <c r="V136" s="597"/>
      <c r="W136" s="597"/>
      <c r="X136" s="598"/>
      <c r="Y136" s="49"/>
      <c r="Z136" s="49"/>
    </row>
    <row r="137" spans="1:26" ht="18.75" customHeight="1" x14ac:dyDescent="0.4">
      <c r="A137" s="49"/>
      <c r="B137" s="49"/>
      <c r="C137" s="596"/>
      <c r="D137" s="597"/>
      <c r="E137" s="597"/>
      <c r="F137" s="597"/>
      <c r="G137" s="597"/>
      <c r="H137" s="597"/>
      <c r="I137" s="597"/>
      <c r="J137" s="597"/>
      <c r="K137" s="597"/>
      <c r="L137" s="597"/>
      <c r="M137" s="597"/>
      <c r="N137" s="597"/>
      <c r="O137" s="597"/>
      <c r="P137" s="597"/>
      <c r="Q137" s="597"/>
      <c r="R137" s="597"/>
      <c r="S137" s="597"/>
      <c r="T137" s="597"/>
      <c r="U137" s="597"/>
      <c r="V137" s="597"/>
      <c r="W137" s="597"/>
      <c r="X137" s="598"/>
      <c r="Y137" s="49"/>
      <c r="Z137" s="49"/>
    </row>
    <row r="138" spans="1:26" ht="18.75" customHeight="1" x14ac:dyDescent="0.4">
      <c r="A138" s="49"/>
      <c r="B138" s="49"/>
      <c r="C138" s="596"/>
      <c r="D138" s="597"/>
      <c r="E138" s="597"/>
      <c r="F138" s="597"/>
      <c r="G138" s="597"/>
      <c r="H138" s="597"/>
      <c r="I138" s="597"/>
      <c r="J138" s="597"/>
      <c r="K138" s="597"/>
      <c r="L138" s="597"/>
      <c r="M138" s="597"/>
      <c r="N138" s="597"/>
      <c r="O138" s="597"/>
      <c r="P138" s="597"/>
      <c r="Q138" s="597"/>
      <c r="R138" s="597"/>
      <c r="S138" s="597"/>
      <c r="T138" s="597"/>
      <c r="U138" s="597"/>
      <c r="V138" s="597"/>
      <c r="W138" s="597"/>
      <c r="X138" s="598"/>
      <c r="Y138" s="49"/>
      <c r="Z138" s="49"/>
    </row>
    <row r="139" spans="1:26" ht="18.75" customHeight="1" x14ac:dyDescent="0.4">
      <c r="A139" s="49"/>
      <c r="B139" s="49"/>
      <c r="C139" s="596"/>
      <c r="D139" s="597"/>
      <c r="E139" s="597"/>
      <c r="F139" s="597"/>
      <c r="G139" s="597"/>
      <c r="H139" s="597"/>
      <c r="I139" s="597"/>
      <c r="J139" s="597"/>
      <c r="K139" s="597"/>
      <c r="L139" s="597"/>
      <c r="M139" s="597"/>
      <c r="N139" s="597"/>
      <c r="O139" s="597"/>
      <c r="P139" s="597"/>
      <c r="Q139" s="597"/>
      <c r="R139" s="597"/>
      <c r="S139" s="597"/>
      <c r="T139" s="597"/>
      <c r="U139" s="597"/>
      <c r="V139" s="597"/>
      <c r="W139" s="597"/>
      <c r="X139" s="598"/>
      <c r="Y139" s="49"/>
      <c r="Z139" s="49"/>
    </row>
    <row r="140" spans="1:26" ht="18.75" customHeight="1" x14ac:dyDescent="0.4">
      <c r="A140" s="49"/>
      <c r="B140" s="49"/>
      <c r="C140" s="596"/>
      <c r="D140" s="597"/>
      <c r="E140" s="597"/>
      <c r="F140" s="597"/>
      <c r="G140" s="597"/>
      <c r="H140" s="597"/>
      <c r="I140" s="597"/>
      <c r="J140" s="597"/>
      <c r="K140" s="597"/>
      <c r="L140" s="597"/>
      <c r="M140" s="597"/>
      <c r="N140" s="597"/>
      <c r="O140" s="597"/>
      <c r="P140" s="597"/>
      <c r="Q140" s="597"/>
      <c r="R140" s="597"/>
      <c r="S140" s="597"/>
      <c r="T140" s="597"/>
      <c r="U140" s="597"/>
      <c r="V140" s="597"/>
      <c r="W140" s="597"/>
      <c r="X140" s="598"/>
      <c r="Y140" s="49"/>
      <c r="Z140" s="49"/>
    </row>
    <row r="141" spans="1:26" ht="18.75" customHeight="1" x14ac:dyDescent="0.4">
      <c r="A141" s="49"/>
      <c r="B141" s="49"/>
      <c r="C141" s="596"/>
      <c r="D141" s="597"/>
      <c r="E141" s="597"/>
      <c r="F141" s="597"/>
      <c r="G141" s="597"/>
      <c r="H141" s="597"/>
      <c r="I141" s="597"/>
      <c r="J141" s="597"/>
      <c r="K141" s="597"/>
      <c r="L141" s="597"/>
      <c r="M141" s="597"/>
      <c r="N141" s="597"/>
      <c r="O141" s="597"/>
      <c r="P141" s="597"/>
      <c r="Q141" s="597"/>
      <c r="R141" s="597"/>
      <c r="S141" s="597"/>
      <c r="T141" s="597"/>
      <c r="U141" s="597"/>
      <c r="V141" s="597"/>
      <c r="W141" s="597"/>
      <c r="X141" s="598"/>
      <c r="Y141" s="49"/>
      <c r="Z141" s="49"/>
    </row>
    <row r="142" spans="1:26" ht="18.75" customHeight="1" x14ac:dyDescent="0.4">
      <c r="A142" s="49"/>
      <c r="B142" s="49"/>
      <c r="C142" s="596"/>
      <c r="D142" s="597"/>
      <c r="E142" s="597"/>
      <c r="F142" s="597"/>
      <c r="G142" s="597"/>
      <c r="H142" s="597"/>
      <c r="I142" s="597"/>
      <c r="J142" s="597"/>
      <c r="K142" s="597"/>
      <c r="L142" s="597"/>
      <c r="M142" s="597"/>
      <c r="N142" s="597"/>
      <c r="O142" s="597"/>
      <c r="P142" s="597"/>
      <c r="Q142" s="597"/>
      <c r="R142" s="597"/>
      <c r="S142" s="597"/>
      <c r="T142" s="597"/>
      <c r="U142" s="597"/>
      <c r="V142" s="597"/>
      <c r="W142" s="597"/>
      <c r="X142" s="598"/>
      <c r="Y142" s="49"/>
      <c r="Z142" s="49"/>
    </row>
    <row r="143" spans="1:26" ht="18.75" customHeight="1" x14ac:dyDescent="0.4">
      <c r="A143" s="49"/>
      <c r="B143" s="49"/>
      <c r="C143" s="596"/>
      <c r="D143" s="597"/>
      <c r="E143" s="597"/>
      <c r="F143" s="597"/>
      <c r="G143" s="597"/>
      <c r="H143" s="597"/>
      <c r="I143" s="597"/>
      <c r="J143" s="597"/>
      <c r="K143" s="597"/>
      <c r="L143" s="597"/>
      <c r="M143" s="597"/>
      <c r="N143" s="597"/>
      <c r="O143" s="597"/>
      <c r="P143" s="597"/>
      <c r="Q143" s="597"/>
      <c r="R143" s="597"/>
      <c r="S143" s="597"/>
      <c r="T143" s="597"/>
      <c r="U143" s="597"/>
      <c r="V143" s="597"/>
      <c r="W143" s="597"/>
      <c r="X143" s="598"/>
      <c r="Y143" s="49"/>
      <c r="Z143" s="49"/>
    </row>
    <row r="144" spans="1:26" ht="18.75" customHeight="1" x14ac:dyDescent="0.4">
      <c r="A144" s="49"/>
      <c r="B144" s="49"/>
      <c r="C144" s="596"/>
      <c r="D144" s="597"/>
      <c r="E144" s="597"/>
      <c r="F144" s="597"/>
      <c r="G144" s="597"/>
      <c r="H144" s="597"/>
      <c r="I144" s="597"/>
      <c r="J144" s="597"/>
      <c r="K144" s="597"/>
      <c r="L144" s="597"/>
      <c r="M144" s="597"/>
      <c r="N144" s="597"/>
      <c r="O144" s="597"/>
      <c r="P144" s="597"/>
      <c r="Q144" s="597"/>
      <c r="R144" s="597"/>
      <c r="S144" s="597"/>
      <c r="T144" s="597"/>
      <c r="U144" s="597"/>
      <c r="V144" s="597"/>
      <c r="W144" s="597"/>
      <c r="X144" s="598"/>
      <c r="Y144" s="49"/>
      <c r="Z144" s="49"/>
    </row>
    <row r="145" spans="1:26" ht="18.75" customHeight="1" x14ac:dyDescent="0.4">
      <c r="A145" s="49"/>
      <c r="B145" s="49"/>
      <c r="C145" s="596"/>
      <c r="D145" s="597"/>
      <c r="E145" s="597"/>
      <c r="F145" s="597"/>
      <c r="G145" s="597"/>
      <c r="H145" s="597"/>
      <c r="I145" s="597"/>
      <c r="J145" s="597"/>
      <c r="K145" s="597"/>
      <c r="L145" s="597"/>
      <c r="M145" s="597"/>
      <c r="N145" s="597"/>
      <c r="O145" s="597"/>
      <c r="P145" s="597"/>
      <c r="Q145" s="597"/>
      <c r="R145" s="597"/>
      <c r="S145" s="597"/>
      <c r="T145" s="597"/>
      <c r="U145" s="597"/>
      <c r="V145" s="597"/>
      <c r="W145" s="597"/>
      <c r="X145" s="598"/>
      <c r="Y145" s="49"/>
      <c r="Z145" s="49"/>
    </row>
    <row r="146" spans="1:26" ht="18.75" customHeight="1" x14ac:dyDescent="0.4">
      <c r="A146" s="49"/>
      <c r="B146" s="49"/>
      <c r="C146" s="596"/>
      <c r="D146" s="597"/>
      <c r="E146" s="597"/>
      <c r="F146" s="597"/>
      <c r="G146" s="597"/>
      <c r="H146" s="597"/>
      <c r="I146" s="597"/>
      <c r="J146" s="597"/>
      <c r="K146" s="597"/>
      <c r="L146" s="597"/>
      <c r="M146" s="597"/>
      <c r="N146" s="597"/>
      <c r="O146" s="597"/>
      <c r="P146" s="597"/>
      <c r="Q146" s="597"/>
      <c r="R146" s="597"/>
      <c r="S146" s="597"/>
      <c r="T146" s="597"/>
      <c r="U146" s="597"/>
      <c r="V146" s="597"/>
      <c r="W146" s="597"/>
      <c r="X146" s="598"/>
      <c r="Y146" s="49"/>
      <c r="Z146" s="49"/>
    </row>
    <row r="147" spans="1:26" ht="18.75" customHeight="1" x14ac:dyDescent="0.4">
      <c r="A147" s="49"/>
      <c r="B147" s="49"/>
      <c r="C147" s="596"/>
      <c r="D147" s="597"/>
      <c r="E147" s="597"/>
      <c r="F147" s="597"/>
      <c r="G147" s="597"/>
      <c r="H147" s="597"/>
      <c r="I147" s="597"/>
      <c r="J147" s="597"/>
      <c r="K147" s="597"/>
      <c r="L147" s="597"/>
      <c r="M147" s="597"/>
      <c r="N147" s="597"/>
      <c r="O147" s="597"/>
      <c r="P147" s="597"/>
      <c r="Q147" s="597"/>
      <c r="R147" s="597"/>
      <c r="S147" s="597"/>
      <c r="T147" s="597"/>
      <c r="U147" s="597"/>
      <c r="V147" s="597"/>
      <c r="W147" s="597"/>
      <c r="X147" s="598"/>
      <c r="Y147" s="49"/>
      <c r="Z147" s="49"/>
    </row>
    <row r="148" spans="1:26" ht="18.75" customHeight="1" x14ac:dyDescent="0.4">
      <c r="A148" s="49"/>
      <c r="B148" s="49"/>
      <c r="C148" s="596"/>
      <c r="D148" s="597"/>
      <c r="E148" s="597"/>
      <c r="F148" s="597"/>
      <c r="G148" s="597"/>
      <c r="H148" s="597"/>
      <c r="I148" s="597"/>
      <c r="J148" s="597"/>
      <c r="K148" s="597"/>
      <c r="L148" s="597"/>
      <c r="M148" s="597"/>
      <c r="N148" s="597"/>
      <c r="O148" s="597"/>
      <c r="P148" s="597"/>
      <c r="Q148" s="597"/>
      <c r="R148" s="597"/>
      <c r="S148" s="597"/>
      <c r="T148" s="597"/>
      <c r="U148" s="597"/>
      <c r="V148" s="597"/>
      <c r="W148" s="597"/>
      <c r="X148" s="598"/>
      <c r="Y148" s="49"/>
      <c r="Z148" s="49"/>
    </row>
    <row r="149" spans="1:26" ht="18.75" customHeight="1" thickBot="1" x14ac:dyDescent="0.45">
      <c r="A149" s="49"/>
      <c r="B149" s="49"/>
      <c r="C149" s="599"/>
      <c r="D149" s="600"/>
      <c r="E149" s="600"/>
      <c r="F149" s="600"/>
      <c r="G149" s="600"/>
      <c r="H149" s="600"/>
      <c r="I149" s="600"/>
      <c r="J149" s="600"/>
      <c r="K149" s="600"/>
      <c r="L149" s="600"/>
      <c r="M149" s="600"/>
      <c r="N149" s="600"/>
      <c r="O149" s="600"/>
      <c r="P149" s="600"/>
      <c r="Q149" s="600"/>
      <c r="R149" s="600"/>
      <c r="S149" s="600"/>
      <c r="T149" s="600"/>
      <c r="U149" s="600"/>
      <c r="V149" s="600"/>
      <c r="W149" s="600"/>
      <c r="X149" s="601"/>
      <c r="Y149" s="49"/>
      <c r="Z149" s="49"/>
    </row>
    <row r="150" spans="1:26" ht="18.75" customHeight="1" x14ac:dyDescent="0.4">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8.75" customHeight="1" thickBot="1" x14ac:dyDescent="0.4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8.75" customHeight="1" x14ac:dyDescent="0.4">
      <c r="A152" s="49"/>
      <c r="B152" s="49"/>
      <c r="C152" s="593" t="s">
        <v>351</v>
      </c>
      <c r="D152" s="602"/>
      <c r="E152" s="602"/>
      <c r="F152" s="602"/>
      <c r="G152" s="602"/>
      <c r="H152" s="602"/>
      <c r="I152" s="602"/>
      <c r="J152" s="602"/>
      <c r="K152" s="602"/>
      <c r="L152" s="602"/>
      <c r="M152" s="602"/>
      <c r="N152" s="602"/>
      <c r="O152" s="602"/>
      <c r="P152" s="602"/>
      <c r="Q152" s="602"/>
      <c r="R152" s="602"/>
      <c r="S152" s="602"/>
      <c r="T152" s="602"/>
      <c r="U152" s="602"/>
      <c r="V152" s="602"/>
      <c r="W152" s="602"/>
      <c r="X152" s="603"/>
      <c r="Y152" s="49"/>
      <c r="Z152" s="49"/>
    </row>
    <row r="153" spans="1:26" ht="18.75" customHeight="1" x14ac:dyDescent="0.4">
      <c r="A153" s="49"/>
      <c r="B153" s="49"/>
      <c r="C153" s="604"/>
      <c r="D153" s="605"/>
      <c r="E153" s="605"/>
      <c r="F153" s="605"/>
      <c r="G153" s="605"/>
      <c r="H153" s="605"/>
      <c r="I153" s="605"/>
      <c r="J153" s="605"/>
      <c r="K153" s="605"/>
      <c r="L153" s="605"/>
      <c r="M153" s="605"/>
      <c r="N153" s="605"/>
      <c r="O153" s="605"/>
      <c r="P153" s="605"/>
      <c r="Q153" s="605"/>
      <c r="R153" s="605"/>
      <c r="S153" s="605"/>
      <c r="T153" s="605"/>
      <c r="U153" s="605"/>
      <c r="V153" s="605"/>
      <c r="W153" s="605"/>
      <c r="X153" s="606"/>
      <c r="Y153" s="49"/>
      <c r="Z153" s="49"/>
    </row>
    <row r="154" spans="1:26" ht="18.75" customHeight="1" x14ac:dyDescent="0.4">
      <c r="A154" s="49"/>
      <c r="B154" s="49"/>
      <c r="C154" s="604"/>
      <c r="D154" s="605"/>
      <c r="E154" s="605"/>
      <c r="F154" s="605"/>
      <c r="G154" s="605"/>
      <c r="H154" s="605"/>
      <c r="I154" s="605"/>
      <c r="J154" s="605"/>
      <c r="K154" s="605"/>
      <c r="L154" s="605"/>
      <c r="M154" s="605"/>
      <c r="N154" s="605"/>
      <c r="O154" s="605"/>
      <c r="P154" s="605"/>
      <c r="Q154" s="605"/>
      <c r="R154" s="605"/>
      <c r="S154" s="605"/>
      <c r="T154" s="605"/>
      <c r="U154" s="605"/>
      <c r="V154" s="605"/>
      <c r="W154" s="605"/>
      <c r="X154" s="606"/>
      <c r="Y154" s="49"/>
      <c r="Z154" s="49"/>
    </row>
    <row r="155" spans="1:26" ht="18.75" customHeight="1" x14ac:dyDescent="0.4">
      <c r="A155" s="49"/>
      <c r="B155" s="49"/>
      <c r="C155" s="604"/>
      <c r="D155" s="605"/>
      <c r="E155" s="605"/>
      <c r="F155" s="605"/>
      <c r="G155" s="605"/>
      <c r="H155" s="605"/>
      <c r="I155" s="605"/>
      <c r="J155" s="605"/>
      <c r="K155" s="605"/>
      <c r="L155" s="605"/>
      <c r="M155" s="605"/>
      <c r="N155" s="605"/>
      <c r="O155" s="605"/>
      <c r="P155" s="605"/>
      <c r="Q155" s="605"/>
      <c r="R155" s="605"/>
      <c r="S155" s="605"/>
      <c r="T155" s="605"/>
      <c r="U155" s="605"/>
      <c r="V155" s="605"/>
      <c r="W155" s="605"/>
      <c r="X155" s="606"/>
      <c r="Y155" s="49"/>
      <c r="Z155" s="49"/>
    </row>
    <row r="156" spans="1:26" ht="18.75" customHeight="1" x14ac:dyDescent="0.4">
      <c r="A156" s="49"/>
      <c r="B156" s="49"/>
      <c r="C156" s="604"/>
      <c r="D156" s="605"/>
      <c r="E156" s="605"/>
      <c r="F156" s="605"/>
      <c r="G156" s="605"/>
      <c r="H156" s="605"/>
      <c r="I156" s="605"/>
      <c r="J156" s="605"/>
      <c r="K156" s="605"/>
      <c r="L156" s="605"/>
      <c r="M156" s="605"/>
      <c r="N156" s="605"/>
      <c r="O156" s="605"/>
      <c r="P156" s="605"/>
      <c r="Q156" s="605"/>
      <c r="R156" s="605"/>
      <c r="S156" s="605"/>
      <c r="T156" s="605"/>
      <c r="U156" s="605"/>
      <c r="V156" s="605"/>
      <c r="W156" s="605"/>
      <c r="X156" s="606"/>
      <c r="Y156" s="49"/>
      <c r="Z156" s="49"/>
    </row>
    <row r="157" spans="1:26" ht="18.75" customHeight="1" x14ac:dyDescent="0.4">
      <c r="A157" s="49"/>
      <c r="B157" s="49"/>
      <c r="C157" s="604"/>
      <c r="D157" s="605"/>
      <c r="E157" s="605"/>
      <c r="F157" s="605"/>
      <c r="G157" s="605"/>
      <c r="H157" s="605"/>
      <c r="I157" s="605"/>
      <c r="J157" s="605"/>
      <c r="K157" s="605"/>
      <c r="L157" s="605"/>
      <c r="M157" s="605"/>
      <c r="N157" s="605"/>
      <c r="O157" s="605"/>
      <c r="P157" s="605"/>
      <c r="Q157" s="605"/>
      <c r="R157" s="605"/>
      <c r="S157" s="605"/>
      <c r="T157" s="605"/>
      <c r="U157" s="605"/>
      <c r="V157" s="605"/>
      <c r="W157" s="605"/>
      <c r="X157" s="606"/>
      <c r="Y157" s="49"/>
      <c r="Z157" s="49"/>
    </row>
    <row r="158" spans="1:26" ht="18.75" customHeight="1" x14ac:dyDescent="0.4">
      <c r="A158" s="49"/>
      <c r="B158" s="49"/>
      <c r="C158" s="604"/>
      <c r="D158" s="605"/>
      <c r="E158" s="605"/>
      <c r="F158" s="605"/>
      <c r="G158" s="605"/>
      <c r="H158" s="605"/>
      <c r="I158" s="605"/>
      <c r="J158" s="605"/>
      <c r="K158" s="605"/>
      <c r="L158" s="605"/>
      <c r="M158" s="605"/>
      <c r="N158" s="605"/>
      <c r="O158" s="605"/>
      <c r="P158" s="605"/>
      <c r="Q158" s="605"/>
      <c r="R158" s="605"/>
      <c r="S158" s="605"/>
      <c r="T158" s="605"/>
      <c r="U158" s="605"/>
      <c r="V158" s="605"/>
      <c r="W158" s="605"/>
      <c r="X158" s="606"/>
      <c r="Y158" s="49"/>
      <c r="Z158" s="49"/>
    </row>
    <row r="159" spans="1:26" ht="18.75" customHeight="1" x14ac:dyDescent="0.4">
      <c r="A159" s="49"/>
      <c r="B159" s="49"/>
      <c r="C159" s="604"/>
      <c r="D159" s="605"/>
      <c r="E159" s="605"/>
      <c r="F159" s="605"/>
      <c r="G159" s="605"/>
      <c r="H159" s="605"/>
      <c r="I159" s="605"/>
      <c r="J159" s="605"/>
      <c r="K159" s="605"/>
      <c r="L159" s="605"/>
      <c r="M159" s="605"/>
      <c r="N159" s="605"/>
      <c r="O159" s="605"/>
      <c r="P159" s="605"/>
      <c r="Q159" s="605"/>
      <c r="R159" s="605"/>
      <c r="S159" s="605"/>
      <c r="T159" s="605"/>
      <c r="U159" s="605"/>
      <c r="V159" s="605"/>
      <c r="W159" s="605"/>
      <c r="X159" s="606"/>
      <c r="Y159" s="49"/>
      <c r="Z159" s="49"/>
    </row>
    <row r="160" spans="1:26" ht="18.75" customHeight="1" x14ac:dyDescent="0.4">
      <c r="A160" s="49"/>
      <c r="B160" s="49"/>
      <c r="C160" s="604"/>
      <c r="D160" s="605"/>
      <c r="E160" s="605"/>
      <c r="F160" s="605"/>
      <c r="G160" s="605"/>
      <c r="H160" s="605"/>
      <c r="I160" s="605"/>
      <c r="J160" s="605"/>
      <c r="K160" s="605"/>
      <c r="L160" s="605"/>
      <c r="M160" s="605"/>
      <c r="N160" s="605"/>
      <c r="O160" s="605"/>
      <c r="P160" s="605"/>
      <c r="Q160" s="605"/>
      <c r="R160" s="605"/>
      <c r="S160" s="605"/>
      <c r="T160" s="605"/>
      <c r="U160" s="605"/>
      <c r="V160" s="605"/>
      <c r="W160" s="605"/>
      <c r="X160" s="606"/>
      <c r="Y160" s="49"/>
      <c r="Z160" s="49"/>
    </row>
    <row r="161" spans="1:26" ht="18.75" customHeight="1" x14ac:dyDescent="0.4">
      <c r="A161" s="49"/>
      <c r="B161" s="49"/>
      <c r="C161" s="604"/>
      <c r="D161" s="605"/>
      <c r="E161" s="605"/>
      <c r="F161" s="605"/>
      <c r="G161" s="605"/>
      <c r="H161" s="605"/>
      <c r="I161" s="605"/>
      <c r="J161" s="605"/>
      <c r="K161" s="605"/>
      <c r="L161" s="605"/>
      <c r="M161" s="605"/>
      <c r="N161" s="605"/>
      <c r="O161" s="605"/>
      <c r="P161" s="605"/>
      <c r="Q161" s="605"/>
      <c r="R161" s="605"/>
      <c r="S161" s="605"/>
      <c r="T161" s="605"/>
      <c r="U161" s="605"/>
      <c r="V161" s="605"/>
      <c r="W161" s="605"/>
      <c r="X161" s="606"/>
      <c r="Y161" s="49"/>
      <c r="Z161" s="49"/>
    </row>
    <row r="162" spans="1:26" ht="18.75" customHeight="1" x14ac:dyDescent="0.4">
      <c r="A162" s="49"/>
      <c r="B162" s="49"/>
      <c r="C162" s="604"/>
      <c r="D162" s="605"/>
      <c r="E162" s="605"/>
      <c r="F162" s="605"/>
      <c r="G162" s="605"/>
      <c r="H162" s="605"/>
      <c r="I162" s="605"/>
      <c r="J162" s="605"/>
      <c r="K162" s="605"/>
      <c r="L162" s="605"/>
      <c r="M162" s="605"/>
      <c r="N162" s="605"/>
      <c r="O162" s="605"/>
      <c r="P162" s="605"/>
      <c r="Q162" s="605"/>
      <c r="R162" s="605"/>
      <c r="S162" s="605"/>
      <c r="T162" s="605"/>
      <c r="U162" s="605"/>
      <c r="V162" s="605"/>
      <c r="W162" s="605"/>
      <c r="X162" s="606"/>
      <c r="Y162" s="49"/>
      <c r="Z162" s="49"/>
    </row>
    <row r="163" spans="1:26" ht="18.75" customHeight="1" x14ac:dyDescent="0.4">
      <c r="A163" s="49"/>
      <c r="B163" s="49"/>
      <c r="C163" s="604"/>
      <c r="D163" s="605"/>
      <c r="E163" s="605"/>
      <c r="F163" s="605"/>
      <c r="G163" s="605"/>
      <c r="H163" s="605"/>
      <c r="I163" s="605"/>
      <c r="J163" s="605"/>
      <c r="K163" s="605"/>
      <c r="L163" s="605"/>
      <c r="M163" s="605"/>
      <c r="N163" s="605"/>
      <c r="O163" s="605"/>
      <c r="P163" s="605"/>
      <c r="Q163" s="605"/>
      <c r="R163" s="605"/>
      <c r="S163" s="605"/>
      <c r="T163" s="605"/>
      <c r="U163" s="605"/>
      <c r="V163" s="605"/>
      <c r="W163" s="605"/>
      <c r="X163" s="606"/>
      <c r="Y163" s="49"/>
      <c r="Z163" s="49"/>
    </row>
    <row r="164" spans="1:26" ht="18.75" customHeight="1" x14ac:dyDescent="0.4">
      <c r="A164" s="49"/>
      <c r="B164" s="49"/>
      <c r="C164" s="604"/>
      <c r="D164" s="605"/>
      <c r="E164" s="605"/>
      <c r="F164" s="605"/>
      <c r="G164" s="605"/>
      <c r="H164" s="605"/>
      <c r="I164" s="605"/>
      <c r="J164" s="605"/>
      <c r="K164" s="605"/>
      <c r="L164" s="605"/>
      <c r="M164" s="605"/>
      <c r="N164" s="605"/>
      <c r="O164" s="605"/>
      <c r="P164" s="605"/>
      <c r="Q164" s="605"/>
      <c r="R164" s="605"/>
      <c r="S164" s="605"/>
      <c r="T164" s="605"/>
      <c r="U164" s="605"/>
      <c r="V164" s="605"/>
      <c r="W164" s="605"/>
      <c r="X164" s="606"/>
      <c r="Y164" s="49"/>
      <c r="Z164" s="49"/>
    </row>
    <row r="165" spans="1:26" ht="18.75" customHeight="1" x14ac:dyDescent="0.4">
      <c r="A165" s="49"/>
      <c r="B165" s="49"/>
      <c r="C165" s="604"/>
      <c r="D165" s="605"/>
      <c r="E165" s="605"/>
      <c r="F165" s="605"/>
      <c r="G165" s="605"/>
      <c r="H165" s="605"/>
      <c r="I165" s="605"/>
      <c r="J165" s="605"/>
      <c r="K165" s="605"/>
      <c r="L165" s="605"/>
      <c r="M165" s="605"/>
      <c r="N165" s="605"/>
      <c r="O165" s="605"/>
      <c r="P165" s="605"/>
      <c r="Q165" s="605"/>
      <c r="R165" s="605"/>
      <c r="S165" s="605"/>
      <c r="T165" s="605"/>
      <c r="U165" s="605"/>
      <c r="V165" s="605"/>
      <c r="W165" s="605"/>
      <c r="X165" s="606"/>
      <c r="Y165" s="49"/>
      <c r="Z165" s="49"/>
    </row>
    <row r="166" spans="1:26" ht="18.75" customHeight="1" x14ac:dyDescent="0.4">
      <c r="A166" s="49"/>
      <c r="B166" s="49"/>
      <c r="C166" s="604"/>
      <c r="D166" s="605"/>
      <c r="E166" s="605"/>
      <c r="F166" s="605"/>
      <c r="G166" s="605"/>
      <c r="H166" s="605"/>
      <c r="I166" s="605"/>
      <c r="J166" s="605"/>
      <c r="K166" s="605"/>
      <c r="L166" s="605"/>
      <c r="M166" s="605"/>
      <c r="N166" s="605"/>
      <c r="O166" s="605"/>
      <c r="P166" s="605"/>
      <c r="Q166" s="605"/>
      <c r="R166" s="605"/>
      <c r="S166" s="605"/>
      <c r="T166" s="605"/>
      <c r="U166" s="605"/>
      <c r="V166" s="605"/>
      <c r="W166" s="605"/>
      <c r="X166" s="606"/>
      <c r="Y166" s="49"/>
      <c r="Z166" s="49"/>
    </row>
    <row r="167" spans="1:26" ht="18.75" customHeight="1" thickBot="1" x14ac:dyDescent="0.45">
      <c r="A167" s="49"/>
      <c r="B167" s="49"/>
      <c r="C167" s="607"/>
      <c r="D167" s="608"/>
      <c r="E167" s="608"/>
      <c r="F167" s="608"/>
      <c r="G167" s="608"/>
      <c r="H167" s="608"/>
      <c r="I167" s="608"/>
      <c r="J167" s="608"/>
      <c r="K167" s="608"/>
      <c r="L167" s="608"/>
      <c r="M167" s="608"/>
      <c r="N167" s="608"/>
      <c r="O167" s="608"/>
      <c r="P167" s="608"/>
      <c r="Q167" s="608"/>
      <c r="R167" s="608"/>
      <c r="S167" s="608"/>
      <c r="T167" s="608"/>
      <c r="U167" s="608"/>
      <c r="V167" s="608"/>
      <c r="W167" s="608"/>
      <c r="X167" s="609"/>
      <c r="Y167" s="49"/>
      <c r="Z167" s="49"/>
    </row>
    <row r="168" spans="1:26" ht="18.75" customHeight="1" x14ac:dyDescent="0.4">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8.75" customHeight="1" x14ac:dyDescent="0.4">
      <c r="A169" s="49" t="s">
        <v>348</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7.5" customHeight="1" x14ac:dyDescent="0.4">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8.75" customHeight="1" x14ac:dyDescent="0.4">
      <c r="A171" s="610" t="s">
        <v>349</v>
      </c>
      <c r="B171" s="610"/>
      <c r="C171" s="610"/>
      <c r="D171" s="610"/>
      <c r="E171" s="610"/>
      <c r="F171" s="610"/>
      <c r="G171" s="610"/>
      <c r="H171" s="610"/>
      <c r="I171" s="610"/>
      <c r="J171" s="610"/>
      <c r="K171" s="610"/>
      <c r="L171" s="610"/>
      <c r="M171" s="610"/>
      <c r="N171" s="610"/>
      <c r="O171" s="610"/>
      <c r="P171" s="610"/>
      <c r="Q171" s="610"/>
      <c r="R171" s="610"/>
      <c r="S171" s="610"/>
      <c r="T171" s="610"/>
      <c r="U171" s="610"/>
      <c r="V171" s="610"/>
      <c r="W171" s="610"/>
      <c r="X171" s="610"/>
      <c r="Y171" s="610"/>
      <c r="Z171" s="610"/>
    </row>
    <row r="172" spans="1:26" ht="7.5" customHeight="1" thickBot="1" x14ac:dyDescent="0.4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22.5" customHeight="1" x14ac:dyDescent="0.4">
      <c r="A173" s="49"/>
      <c r="B173" s="611" t="s">
        <v>6</v>
      </c>
      <c r="C173" s="612"/>
      <c r="D173" s="612"/>
      <c r="E173" s="615" t="s">
        <v>4</v>
      </c>
      <c r="F173" s="615"/>
      <c r="G173" s="615"/>
      <c r="H173" s="615"/>
      <c r="I173" s="616" t="str">
        <f>IF(第１号!$Q$9="","",第１号!$Q$9)</f>
        <v/>
      </c>
      <c r="J173" s="617"/>
      <c r="K173" s="617"/>
      <c r="L173" s="617"/>
      <c r="M173" s="617"/>
      <c r="N173" s="617"/>
      <c r="O173" s="617"/>
      <c r="P173" s="617"/>
      <c r="Q173" s="617"/>
      <c r="R173" s="617"/>
      <c r="S173" s="617"/>
      <c r="T173" s="617"/>
      <c r="U173" s="617"/>
      <c r="V173" s="617"/>
      <c r="W173" s="617"/>
      <c r="X173" s="617"/>
      <c r="Y173" s="618"/>
      <c r="Z173" s="49"/>
    </row>
    <row r="174" spans="1:26" ht="22.5" customHeight="1" thickBot="1" x14ac:dyDescent="0.45">
      <c r="A174" s="49"/>
      <c r="B174" s="613"/>
      <c r="C174" s="614"/>
      <c r="D174" s="614"/>
      <c r="E174" s="619" t="s">
        <v>5</v>
      </c>
      <c r="F174" s="619"/>
      <c r="G174" s="619"/>
      <c r="H174" s="619"/>
      <c r="I174" s="620" t="str">
        <f>IF(第１号!$Q$10="","",第１号!$Q$10)</f>
        <v/>
      </c>
      <c r="J174" s="621"/>
      <c r="K174" s="621"/>
      <c r="L174" s="621"/>
      <c r="M174" s="621"/>
      <c r="N174" s="621"/>
      <c r="O174" s="621"/>
      <c r="P174" s="621"/>
      <c r="Q174" s="621"/>
      <c r="R174" s="621"/>
      <c r="S174" s="621"/>
      <c r="T174" s="621"/>
      <c r="U174" s="621"/>
      <c r="V174" s="621"/>
      <c r="W174" s="621"/>
      <c r="X174" s="621"/>
      <c r="Y174" s="622"/>
      <c r="Z174" s="49"/>
    </row>
    <row r="175" spans="1:26" ht="7.5" customHeight="1" thickBot="1" x14ac:dyDescent="0.4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8.75" customHeight="1" x14ac:dyDescent="0.4">
      <c r="A176" s="49"/>
      <c r="B176" s="49"/>
      <c r="C176" s="593" t="s">
        <v>350</v>
      </c>
      <c r="D176" s="594"/>
      <c r="E176" s="594"/>
      <c r="F176" s="594"/>
      <c r="G176" s="594"/>
      <c r="H176" s="594"/>
      <c r="I176" s="594"/>
      <c r="J176" s="594"/>
      <c r="K176" s="594"/>
      <c r="L176" s="594"/>
      <c r="M176" s="594"/>
      <c r="N176" s="594"/>
      <c r="O176" s="594"/>
      <c r="P176" s="594"/>
      <c r="Q176" s="594"/>
      <c r="R176" s="594"/>
      <c r="S176" s="594"/>
      <c r="T176" s="594"/>
      <c r="U176" s="594"/>
      <c r="V176" s="594"/>
      <c r="W176" s="594"/>
      <c r="X176" s="595"/>
      <c r="Y176" s="49"/>
      <c r="Z176" s="49"/>
    </row>
    <row r="177" spans="1:26" ht="18.75" customHeight="1" x14ac:dyDescent="0.4">
      <c r="A177" s="49"/>
      <c r="B177" s="49"/>
      <c r="C177" s="596"/>
      <c r="D177" s="597"/>
      <c r="E177" s="597"/>
      <c r="F177" s="597"/>
      <c r="G177" s="597"/>
      <c r="H177" s="597"/>
      <c r="I177" s="597"/>
      <c r="J177" s="597"/>
      <c r="K177" s="597"/>
      <c r="L177" s="597"/>
      <c r="M177" s="597"/>
      <c r="N177" s="597"/>
      <c r="O177" s="597"/>
      <c r="P177" s="597"/>
      <c r="Q177" s="597"/>
      <c r="R177" s="597"/>
      <c r="S177" s="597"/>
      <c r="T177" s="597"/>
      <c r="U177" s="597"/>
      <c r="V177" s="597"/>
      <c r="W177" s="597"/>
      <c r="X177" s="598"/>
      <c r="Y177" s="49"/>
      <c r="Z177" s="49"/>
    </row>
    <row r="178" spans="1:26" ht="18.75" customHeight="1" x14ac:dyDescent="0.4">
      <c r="A178" s="49"/>
      <c r="B178" s="49"/>
      <c r="C178" s="596"/>
      <c r="D178" s="597"/>
      <c r="E178" s="597"/>
      <c r="F178" s="597"/>
      <c r="G178" s="597"/>
      <c r="H178" s="597"/>
      <c r="I178" s="597"/>
      <c r="J178" s="597"/>
      <c r="K178" s="597"/>
      <c r="L178" s="597"/>
      <c r="M178" s="597"/>
      <c r="N178" s="597"/>
      <c r="O178" s="597"/>
      <c r="P178" s="597"/>
      <c r="Q178" s="597"/>
      <c r="R178" s="597"/>
      <c r="S178" s="597"/>
      <c r="T178" s="597"/>
      <c r="U178" s="597"/>
      <c r="V178" s="597"/>
      <c r="W178" s="597"/>
      <c r="X178" s="598"/>
      <c r="Y178" s="49"/>
      <c r="Z178" s="49"/>
    </row>
    <row r="179" spans="1:26" ht="18.75" customHeight="1" x14ac:dyDescent="0.4">
      <c r="A179" s="49"/>
      <c r="B179" s="49"/>
      <c r="C179" s="596"/>
      <c r="D179" s="597"/>
      <c r="E179" s="597"/>
      <c r="F179" s="597"/>
      <c r="G179" s="597"/>
      <c r="H179" s="597"/>
      <c r="I179" s="597"/>
      <c r="J179" s="597"/>
      <c r="K179" s="597"/>
      <c r="L179" s="597"/>
      <c r="M179" s="597"/>
      <c r="N179" s="597"/>
      <c r="O179" s="597"/>
      <c r="P179" s="597"/>
      <c r="Q179" s="597"/>
      <c r="R179" s="597"/>
      <c r="S179" s="597"/>
      <c r="T179" s="597"/>
      <c r="U179" s="597"/>
      <c r="V179" s="597"/>
      <c r="W179" s="597"/>
      <c r="X179" s="598"/>
      <c r="Y179" s="49"/>
      <c r="Z179" s="49"/>
    </row>
    <row r="180" spans="1:26" ht="18.75" customHeight="1" x14ac:dyDescent="0.4">
      <c r="A180" s="49"/>
      <c r="B180" s="49"/>
      <c r="C180" s="596"/>
      <c r="D180" s="597"/>
      <c r="E180" s="597"/>
      <c r="F180" s="597"/>
      <c r="G180" s="597"/>
      <c r="H180" s="597"/>
      <c r="I180" s="597"/>
      <c r="J180" s="597"/>
      <c r="K180" s="597"/>
      <c r="L180" s="597"/>
      <c r="M180" s="597"/>
      <c r="N180" s="597"/>
      <c r="O180" s="597"/>
      <c r="P180" s="597"/>
      <c r="Q180" s="597"/>
      <c r="R180" s="597"/>
      <c r="S180" s="597"/>
      <c r="T180" s="597"/>
      <c r="U180" s="597"/>
      <c r="V180" s="597"/>
      <c r="W180" s="597"/>
      <c r="X180" s="598"/>
      <c r="Y180" s="49"/>
      <c r="Z180" s="49"/>
    </row>
    <row r="181" spans="1:26" ht="18.75" customHeight="1" x14ac:dyDescent="0.4">
      <c r="A181" s="49"/>
      <c r="B181" s="49"/>
      <c r="C181" s="596"/>
      <c r="D181" s="597"/>
      <c r="E181" s="597"/>
      <c r="F181" s="597"/>
      <c r="G181" s="597"/>
      <c r="H181" s="597"/>
      <c r="I181" s="597"/>
      <c r="J181" s="597"/>
      <c r="K181" s="597"/>
      <c r="L181" s="597"/>
      <c r="M181" s="597"/>
      <c r="N181" s="597"/>
      <c r="O181" s="597"/>
      <c r="P181" s="597"/>
      <c r="Q181" s="597"/>
      <c r="R181" s="597"/>
      <c r="S181" s="597"/>
      <c r="T181" s="597"/>
      <c r="U181" s="597"/>
      <c r="V181" s="597"/>
      <c r="W181" s="597"/>
      <c r="X181" s="598"/>
      <c r="Y181" s="49"/>
      <c r="Z181" s="49"/>
    </row>
    <row r="182" spans="1:26" ht="18.75" customHeight="1" x14ac:dyDescent="0.4">
      <c r="A182" s="49"/>
      <c r="B182" s="49"/>
      <c r="C182" s="596"/>
      <c r="D182" s="597"/>
      <c r="E182" s="597"/>
      <c r="F182" s="597"/>
      <c r="G182" s="597"/>
      <c r="H182" s="597"/>
      <c r="I182" s="597"/>
      <c r="J182" s="597"/>
      <c r="K182" s="597"/>
      <c r="L182" s="597"/>
      <c r="M182" s="597"/>
      <c r="N182" s="597"/>
      <c r="O182" s="597"/>
      <c r="P182" s="597"/>
      <c r="Q182" s="597"/>
      <c r="R182" s="597"/>
      <c r="S182" s="597"/>
      <c r="T182" s="597"/>
      <c r="U182" s="597"/>
      <c r="V182" s="597"/>
      <c r="W182" s="597"/>
      <c r="X182" s="598"/>
      <c r="Y182" s="49"/>
      <c r="Z182" s="49"/>
    </row>
    <row r="183" spans="1:26" ht="18.75" customHeight="1" x14ac:dyDescent="0.4">
      <c r="A183" s="49"/>
      <c r="B183" s="49"/>
      <c r="C183" s="596"/>
      <c r="D183" s="597"/>
      <c r="E183" s="597"/>
      <c r="F183" s="597"/>
      <c r="G183" s="597"/>
      <c r="H183" s="597"/>
      <c r="I183" s="597"/>
      <c r="J183" s="597"/>
      <c r="K183" s="597"/>
      <c r="L183" s="597"/>
      <c r="M183" s="597"/>
      <c r="N183" s="597"/>
      <c r="O183" s="597"/>
      <c r="P183" s="597"/>
      <c r="Q183" s="597"/>
      <c r="R183" s="597"/>
      <c r="S183" s="597"/>
      <c r="T183" s="597"/>
      <c r="U183" s="597"/>
      <c r="V183" s="597"/>
      <c r="W183" s="597"/>
      <c r="X183" s="598"/>
      <c r="Y183" s="49"/>
      <c r="Z183" s="49"/>
    </row>
    <row r="184" spans="1:26" ht="18.75" customHeight="1" x14ac:dyDescent="0.4">
      <c r="A184" s="49"/>
      <c r="B184" s="49"/>
      <c r="C184" s="596"/>
      <c r="D184" s="597"/>
      <c r="E184" s="597"/>
      <c r="F184" s="597"/>
      <c r="G184" s="597"/>
      <c r="H184" s="597"/>
      <c r="I184" s="597"/>
      <c r="J184" s="597"/>
      <c r="K184" s="597"/>
      <c r="L184" s="597"/>
      <c r="M184" s="597"/>
      <c r="N184" s="597"/>
      <c r="O184" s="597"/>
      <c r="P184" s="597"/>
      <c r="Q184" s="597"/>
      <c r="R184" s="597"/>
      <c r="S184" s="597"/>
      <c r="T184" s="597"/>
      <c r="U184" s="597"/>
      <c r="V184" s="597"/>
      <c r="W184" s="597"/>
      <c r="X184" s="598"/>
      <c r="Y184" s="49"/>
      <c r="Z184" s="49"/>
    </row>
    <row r="185" spans="1:26" ht="18.75" customHeight="1" x14ac:dyDescent="0.4">
      <c r="A185" s="49"/>
      <c r="B185" s="49"/>
      <c r="C185" s="596"/>
      <c r="D185" s="597"/>
      <c r="E185" s="597"/>
      <c r="F185" s="597"/>
      <c r="G185" s="597"/>
      <c r="H185" s="597"/>
      <c r="I185" s="597"/>
      <c r="J185" s="597"/>
      <c r="K185" s="597"/>
      <c r="L185" s="597"/>
      <c r="M185" s="597"/>
      <c r="N185" s="597"/>
      <c r="O185" s="597"/>
      <c r="P185" s="597"/>
      <c r="Q185" s="597"/>
      <c r="R185" s="597"/>
      <c r="S185" s="597"/>
      <c r="T185" s="597"/>
      <c r="U185" s="597"/>
      <c r="V185" s="597"/>
      <c r="W185" s="597"/>
      <c r="X185" s="598"/>
      <c r="Y185" s="49"/>
      <c r="Z185" s="49"/>
    </row>
    <row r="186" spans="1:26" ht="18.75" customHeight="1" x14ac:dyDescent="0.4">
      <c r="A186" s="49"/>
      <c r="B186" s="49"/>
      <c r="C186" s="596"/>
      <c r="D186" s="597"/>
      <c r="E186" s="597"/>
      <c r="F186" s="597"/>
      <c r="G186" s="597"/>
      <c r="H186" s="597"/>
      <c r="I186" s="597"/>
      <c r="J186" s="597"/>
      <c r="K186" s="597"/>
      <c r="L186" s="597"/>
      <c r="M186" s="597"/>
      <c r="N186" s="597"/>
      <c r="O186" s="597"/>
      <c r="P186" s="597"/>
      <c r="Q186" s="597"/>
      <c r="R186" s="597"/>
      <c r="S186" s="597"/>
      <c r="T186" s="597"/>
      <c r="U186" s="597"/>
      <c r="V186" s="597"/>
      <c r="W186" s="597"/>
      <c r="X186" s="598"/>
      <c r="Y186" s="49"/>
      <c r="Z186" s="49"/>
    </row>
    <row r="187" spans="1:26" ht="18.75" customHeight="1" x14ac:dyDescent="0.4">
      <c r="A187" s="49"/>
      <c r="B187" s="49"/>
      <c r="C187" s="596"/>
      <c r="D187" s="597"/>
      <c r="E187" s="597"/>
      <c r="F187" s="597"/>
      <c r="G187" s="597"/>
      <c r="H187" s="597"/>
      <c r="I187" s="597"/>
      <c r="J187" s="597"/>
      <c r="K187" s="597"/>
      <c r="L187" s="597"/>
      <c r="M187" s="597"/>
      <c r="N187" s="597"/>
      <c r="O187" s="597"/>
      <c r="P187" s="597"/>
      <c r="Q187" s="597"/>
      <c r="R187" s="597"/>
      <c r="S187" s="597"/>
      <c r="T187" s="597"/>
      <c r="U187" s="597"/>
      <c r="V187" s="597"/>
      <c r="W187" s="597"/>
      <c r="X187" s="598"/>
      <c r="Y187" s="49"/>
      <c r="Z187" s="49"/>
    </row>
    <row r="188" spans="1:26" ht="18.75" customHeight="1" x14ac:dyDescent="0.4">
      <c r="A188" s="49"/>
      <c r="B188" s="49"/>
      <c r="C188" s="596"/>
      <c r="D188" s="597"/>
      <c r="E188" s="597"/>
      <c r="F188" s="597"/>
      <c r="G188" s="597"/>
      <c r="H188" s="597"/>
      <c r="I188" s="597"/>
      <c r="J188" s="597"/>
      <c r="K188" s="597"/>
      <c r="L188" s="597"/>
      <c r="M188" s="597"/>
      <c r="N188" s="597"/>
      <c r="O188" s="597"/>
      <c r="P188" s="597"/>
      <c r="Q188" s="597"/>
      <c r="R188" s="597"/>
      <c r="S188" s="597"/>
      <c r="T188" s="597"/>
      <c r="U188" s="597"/>
      <c r="V188" s="597"/>
      <c r="W188" s="597"/>
      <c r="X188" s="598"/>
      <c r="Y188" s="49"/>
      <c r="Z188" s="49"/>
    </row>
    <row r="189" spans="1:26" ht="18.75" customHeight="1" x14ac:dyDescent="0.4">
      <c r="A189" s="49"/>
      <c r="B189" s="49"/>
      <c r="C189" s="596"/>
      <c r="D189" s="597"/>
      <c r="E189" s="597"/>
      <c r="F189" s="597"/>
      <c r="G189" s="597"/>
      <c r="H189" s="597"/>
      <c r="I189" s="597"/>
      <c r="J189" s="597"/>
      <c r="K189" s="597"/>
      <c r="L189" s="597"/>
      <c r="M189" s="597"/>
      <c r="N189" s="597"/>
      <c r="O189" s="597"/>
      <c r="P189" s="597"/>
      <c r="Q189" s="597"/>
      <c r="R189" s="597"/>
      <c r="S189" s="597"/>
      <c r="T189" s="597"/>
      <c r="U189" s="597"/>
      <c r="V189" s="597"/>
      <c r="W189" s="597"/>
      <c r="X189" s="598"/>
      <c r="Y189" s="49"/>
      <c r="Z189" s="49"/>
    </row>
    <row r="190" spans="1:26" ht="18.75" customHeight="1" x14ac:dyDescent="0.4">
      <c r="A190" s="49"/>
      <c r="B190" s="49"/>
      <c r="C190" s="596"/>
      <c r="D190" s="597"/>
      <c r="E190" s="597"/>
      <c r="F190" s="597"/>
      <c r="G190" s="597"/>
      <c r="H190" s="597"/>
      <c r="I190" s="597"/>
      <c r="J190" s="597"/>
      <c r="K190" s="597"/>
      <c r="L190" s="597"/>
      <c r="M190" s="597"/>
      <c r="N190" s="597"/>
      <c r="O190" s="597"/>
      <c r="P190" s="597"/>
      <c r="Q190" s="597"/>
      <c r="R190" s="597"/>
      <c r="S190" s="597"/>
      <c r="T190" s="597"/>
      <c r="U190" s="597"/>
      <c r="V190" s="597"/>
      <c r="W190" s="597"/>
      <c r="X190" s="598"/>
      <c r="Y190" s="49"/>
      <c r="Z190" s="49"/>
    </row>
    <row r="191" spans="1:26" ht="18.75" customHeight="1" thickBot="1" x14ac:dyDescent="0.45">
      <c r="A191" s="49"/>
      <c r="B191" s="49"/>
      <c r="C191" s="599"/>
      <c r="D191" s="600"/>
      <c r="E191" s="600"/>
      <c r="F191" s="600"/>
      <c r="G191" s="600"/>
      <c r="H191" s="600"/>
      <c r="I191" s="600"/>
      <c r="J191" s="600"/>
      <c r="K191" s="600"/>
      <c r="L191" s="600"/>
      <c r="M191" s="600"/>
      <c r="N191" s="600"/>
      <c r="O191" s="600"/>
      <c r="P191" s="600"/>
      <c r="Q191" s="600"/>
      <c r="R191" s="600"/>
      <c r="S191" s="600"/>
      <c r="T191" s="600"/>
      <c r="U191" s="600"/>
      <c r="V191" s="600"/>
      <c r="W191" s="600"/>
      <c r="X191" s="601"/>
      <c r="Y191" s="49"/>
      <c r="Z191" s="49"/>
    </row>
    <row r="192" spans="1:26" ht="18.75" customHeight="1" x14ac:dyDescent="0.4">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8.75" customHeight="1" thickBot="1" x14ac:dyDescent="0.4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8.75" customHeight="1" x14ac:dyDescent="0.4">
      <c r="A194" s="49"/>
      <c r="B194" s="49"/>
      <c r="C194" s="593" t="s">
        <v>351</v>
      </c>
      <c r="D194" s="602"/>
      <c r="E194" s="602"/>
      <c r="F194" s="602"/>
      <c r="G194" s="602"/>
      <c r="H194" s="602"/>
      <c r="I194" s="602"/>
      <c r="J194" s="602"/>
      <c r="K194" s="602"/>
      <c r="L194" s="602"/>
      <c r="M194" s="602"/>
      <c r="N194" s="602"/>
      <c r="O194" s="602"/>
      <c r="P194" s="602"/>
      <c r="Q194" s="602"/>
      <c r="R194" s="602"/>
      <c r="S194" s="602"/>
      <c r="T194" s="602"/>
      <c r="U194" s="602"/>
      <c r="V194" s="602"/>
      <c r="W194" s="602"/>
      <c r="X194" s="603"/>
      <c r="Y194" s="49"/>
      <c r="Z194" s="49"/>
    </row>
    <row r="195" spans="1:26" ht="18.75" customHeight="1" x14ac:dyDescent="0.4">
      <c r="A195" s="49"/>
      <c r="B195" s="49"/>
      <c r="C195" s="604"/>
      <c r="D195" s="605"/>
      <c r="E195" s="605"/>
      <c r="F195" s="605"/>
      <c r="G195" s="605"/>
      <c r="H195" s="605"/>
      <c r="I195" s="605"/>
      <c r="J195" s="605"/>
      <c r="K195" s="605"/>
      <c r="L195" s="605"/>
      <c r="M195" s="605"/>
      <c r="N195" s="605"/>
      <c r="O195" s="605"/>
      <c r="P195" s="605"/>
      <c r="Q195" s="605"/>
      <c r="R195" s="605"/>
      <c r="S195" s="605"/>
      <c r="T195" s="605"/>
      <c r="U195" s="605"/>
      <c r="V195" s="605"/>
      <c r="W195" s="605"/>
      <c r="X195" s="606"/>
      <c r="Y195" s="49"/>
      <c r="Z195" s="49"/>
    </row>
    <row r="196" spans="1:26" ht="18.75" customHeight="1" x14ac:dyDescent="0.4">
      <c r="A196" s="49"/>
      <c r="B196" s="49"/>
      <c r="C196" s="604"/>
      <c r="D196" s="605"/>
      <c r="E196" s="605"/>
      <c r="F196" s="605"/>
      <c r="G196" s="605"/>
      <c r="H196" s="605"/>
      <c r="I196" s="605"/>
      <c r="J196" s="605"/>
      <c r="K196" s="605"/>
      <c r="L196" s="605"/>
      <c r="M196" s="605"/>
      <c r="N196" s="605"/>
      <c r="O196" s="605"/>
      <c r="P196" s="605"/>
      <c r="Q196" s="605"/>
      <c r="R196" s="605"/>
      <c r="S196" s="605"/>
      <c r="T196" s="605"/>
      <c r="U196" s="605"/>
      <c r="V196" s="605"/>
      <c r="W196" s="605"/>
      <c r="X196" s="606"/>
      <c r="Y196" s="49"/>
      <c r="Z196" s="49"/>
    </row>
    <row r="197" spans="1:26" ht="18.75" customHeight="1" x14ac:dyDescent="0.4">
      <c r="A197" s="49"/>
      <c r="B197" s="49"/>
      <c r="C197" s="604"/>
      <c r="D197" s="605"/>
      <c r="E197" s="605"/>
      <c r="F197" s="605"/>
      <c r="G197" s="605"/>
      <c r="H197" s="605"/>
      <c r="I197" s="605"/>
      <c r="J197" s="605"/>
      <c r="K197" s="605"/>
      <c r="L197" s="605"/>
      <c r="M197" s="605"/>
      <c r="N197" s="605"/>
      <c r="O197" s="605"/>
      <c r="P197" s="605"/>
      <c r="Q197" s="605"/>
      <c r="R197" s="605"/>
      <c r="S197" s="605"/>
      <c r="T197" s="605"/>
      <c r="U197" s="605"/>
      <c r="V197" s="605"/>
      <c r="W197" s="605"/>
      <c r="X197" s="606"/>
      <c r="Y197" s="49"/>
      <c r="Z197" s="49"/>
    </row>
    <row r="198" spans="1:26" ht="18.75" customHeight="1" x14ac:dyDescent="0.4">
      <c r="A198" s="49"/>
      <c r="B198" s="49"/>
      <c r="C198" s="604"/>
      <c r="D198" s="605"/>
      <c r="E198" s="605"/>
      <c r="F198" s="605"/>
      <c r="G198" s="605"/>
      <c r="H198" s="605"/>
      <c r="I198" s="605"/>
      <c r="J198" s="605"/>
      <c r="K198" s="605"/>
      <c r="L198" s="605"/>
      <c r="M198" s="605"/>
      <c r="N198" s="605"/>
      <c r="O198" s="605"/>
      <c r="P198" s="605"/>
      <c r="Q198" s="605"/>
      <c r="R198" s="605"/>
      <c r="S198" s="605"/>
      <c r="T198" s="605"/>
      <c r="U198" s="605"/>
      <c r="V198" s="605"/>
      <c r="W198" s="605"/>
      <c r="X198" s="606"/>
      <c r="Y198" s="49"/>
      <c r="Z198" s="49"/>
    </row>
    <row r="199" spans="1:26" ht="18.75" customHeight="1" x14ac:dyDescent="0.4">
      <c r="A199" s="49"/>
      <c r="B199" s="49"/>
      <c r="C199" s="604"/>
      <c r="D199" s="605"/>
      <c r="E199" s="605"/>
      <c r="F199" s="605"/>
      <c r="G199" s="605"/>
      <c r="H199" s="605"/>
      <c r="I199" s="605"/>
      <c r="J199" s="605"/>
      <c r="K199" s="605"/>
      <c r="L199" s="605"/>
      <c r="M199" s="605"/>
      <c r="N199" s="605"/>
      <c r="O199" s="605"/>
      <c r="P199" s="605"/>
      <c r="Q199" s="605"/>
      <c r="R199" s="605"/>
      <c r="S199" s="605"/>
      <c r="T199" s="605"/>
      <c r="U199" s="605"/>
      <c r="V199" s="605"/>
      <c r="W199" s="605"/>
      <c r="X199" s="606"/>
      <c r="Y199" s="49"/>
      <c r="Z199" s="49"/>
    </row>
    <row r="200" spans="1:26" ht="18.75" customHeight="1" x14ac:dyDescent="0.4">
      <c r="A200" s="49"/>
      <c r="B200" s="49"/>
      <c r="C200" s="604"/>
      <c r="D200" s="605"/>
      <c r="E200" s="605"/>
      <c r="F200" s="605"/>
      <c r="G200" s="605"/>
      <c r="H200" s="605"/>
      <c r="I200" s="605"/>
      <c r="J200" s="605"/>
      <c r="K200" s="605"/>
      <c r="L200" s="605"/>
      <c r="M200" s="605"/>
      <c r="N200" s="605"/>
      <c r="O200" s="605"/>
      <c r="P200" s="605"/>
      <c r="Q200" s="605"/>
      <c r="R200" s="605"/>
      <c r="S200" s="605"/>
      <c r="T200" s="605"/>
      <c r="U200" s="605"/>
      <c r="V200" s="605"/>
      <c r="W200" s="605"/>
      <c r="X200" s="606"/>
      <c r="Y200" s="49"/>
      <c r="Z200" s="49"/>
    </row>
    <row r="201" spans="1:26" ht="18.75" customHeight="1" x14ac:dyDescent="0.4">
      <c r="A201" s="49"/>
      <c r="B201" s="49"/>
      <c r="C201" s="604"/>
      <c r="D201" s="605"/>
      <c r="E201" s="605"/>
      <c r="F201" s="605"/>
      <c r="G201" s="605"/>
      <c r="H201" s="605"/>
      <c r="I201" s="605"/>
      <c r="J201" s="605"/>
      <c r="K201" s="605"/>
      <c r="L201" s="605"/>
      <c r="M201" s="605"/>
      <c r="N201" s="605"/>
      <c r="O201" s="605"/>
      <c r="P201" s="605"/>
      <c r="Q201" s="605"/>
      <c r="R201" s="605"/>
      <c r="S201" s="605"/>
      <c r="T201" s="605"/>
      <c r="U201" s="605"/>
      <c r="V201" s="605"/>
      <c r="W201" s="605"/>
      <c r="X201" s="606"/>
      <c r="Y201" s="49"/>
      <c r="Z201" s="49"/>
    </row>
    <row r="202" spans="1:26" ht="18.75" customHeight="1" x14ac:dyDescent="0.4">
      <c r="A202" s="49"/>
      <c r="B202" s="49"/>
      <c r="C202" s="604"/>
      <c r="D202" s="605"/>
      <c r="E202" s="605"/>
      <c r="F202" s="605"/>
      <c r="G202" s="605"/>
      <c r="H202" s="605"/>
      <c r="I202" s="605"/>
      <c r="J202" s="605"/>
      <c r="K202" s="605"/>
      <c r="L202" s="605"/>
      <c r="M202" s="605"/>
      <c r="N202" s="605"/>
      <c r="O202" s="605"/>
      <c r="P202" s="605"/>
      <c r="Q202" s="605"/>
      <c r="R202" s="605"/>
      <c r="S202" s="605"/>
      <c r="T202" s="605"/>
      <c r="U202" s="605"/>
      <c r="V202" s="605"/>
      <c r="W202" s="605"/>
      <c r="X202" s="606"/>
      <c r="Y202" s="49"/>
      <c r="Z202" s="49"/>
    </row>
    <row r="203" spans="1:26" ht="18.75" customHeight="1" x14ac:dyDescent="0.4">
      <c r="A203" s="49"/>
      <c r="B203" s="49"/>
      <c r="C203" s="604"/>
      <c r="D203" s="605"/>
      <c r="E203" s="605"/>
      <c r="F203" s="605"/>
      <c r="G203" s="605"/>
      <c r="H203" s="605"/>
      <c r="I203" s="605"/>
      <c r="J203" s="605"/>
      <c r="K203" s="605"/>
      <c r="L203" s="605"/>
      <c r="M203" s="605"/>
      <c r="N203" s="605"/>
      <c r="O203" s="605"/>
      <c r="P203" s="605"/>
      <c r="Q203" s="605"/>
      <c r="R203" s="605"/>
      <c r="S203" s="605"/>
      <c r="T203" s="605"/>
      <c r="U203" s="605"/>
      <c r="V203" s="605"/>
      <c r="W203" s="605"/>
      <c r="X203" s="606"/>
      <c r="Y203" s="49"/>
      <c r="Z203" s="49"/>
    </row>
    <row r="204" spans="1:26" ht="18.75" customHeight="1" x14ac:dyDescent="0.4">
      <c r="A204" s="49"/>
      <c r="B204" s="49"/>
      <c r="C204" s="604"/>
      <c r="D204" s="605"/>
      <c r="E204" s="605"/>
      <c r="F204" s="605"/>
      <c r="G204" s="605"/>
      <c r="H204" s="605"/>
      <c r="I204" s="605"/>
      <c r="J204" s="605"/>
      <c r="K204" s="605"/>
      <c r="L204" s="605"/>
      <c r="M204" s="605"/>
      <c r="N204" s="605"/>
      <c r="O204" s="605"/>
      <c r="P204" s="605"/>
      <c r="Q204" s="605"/>
      <c r="R204" s="605"/>
      <c r="S204" s="605"/>
      <c r="T204" s="605"/>
      <c r="U204" s="605"/>
      <c r="V204" s="605"/>
      <c r="W204" s="605"/>
      <c r="X204" s="606"/>
      <c r="Y204" s="49"/>
      <c r="Z204" s="49"/>
    </row>
    <row r="205" spans="1:26" ht="18.75" customHeight="1" x14ac:dyDescent="0.4">
      <c r="A205" s="49"/>
      <c r="B205" s="49"/>
      <c r="C205" s="604"/>
      <c r="D205" s="605"/>
      <c r="E205" s="605"/>
      <c r="F205" s="605"/>
      <c r="G205" s="605"/>
      <c r="H205" s="605"/>
      <c r="I205" s="605"/>
      <c r="J205" s="605"/>
      <c r="K205" s="605"/>
      <c r="L205" s="605"/>
      <c r="M205" s="605"/>
      <c r="N205" s="605"/>
      <c r="O205" s="605"/>
      <c r="P205" s="605"/>
      <c r="Q205" s="605"/>
      <c r="R205" s="605"/>
      <c r="S205" s="605"/>
      <c r="T205" s="605"/>
      <c r="U205" s="605"/>
      <c r="V205" s="605"/>
      <c r="W205" s="605"/>
      <c r="X205" s="606"/>
      <c r="Y205" s="49"/>
      <c r="Z205" s="49"/>
    </row>
    <row r="206" spans="1:26" ht="18.75" customHeight="1" x14ac:dyDescent="0.4">
      <c r="A206" s="49"/>
      <c r="B206" s="49"/>
      <c r="C206" s="604"/>
      <c r="D206" s="605"/>
      <c r="E206" s="605"/>
      <c r="F206" s="605"/>
      <c r="G206" s="605"/>
      <c r="H206" s="605"/>
      <c r="I206" s="605"/>
      <c r="J206" s="605"/>
      <c r="K206" s="605"/>
      <c r="L206" s="605"/>
      <c r="M206" s="605"/>
      <c r="N206" s="605"/>
      <c r="O206" s="605"/>
      <c r="P206" s="605"/>
      <c r="Q206" s="605"/>
      <c r="R206" s="605"/>
      <c r="S206" s="605"/>
      <c r="T206" s="605"/>
      <c r="U206" s="605"/>
      <c r="V206" s="605"/>
      <c r="W206" s="605"/>
      <c r="X206" s="606"/>
      <c r="Y206" s="49"/>
      <c r="Z206" s="49"/>
    </row>
    <row r="207" spans="1:26" ht="18.75" customHeight="1" x14ac:dyDescent="0.4">
      <c r="A207" s="49"/>
      <c r="B207" s="49"/>
      <c r="C207" s="604"/>
      <c r="D207" s="605"/>
      <c r="E207" s="605"/>
      <c r="F207" s="605"/>
      <c r="G207" s="605"/>
      <c r="H207" s="605"/>
      <c r="I207" s="605"/>
      <c r="J207" s="605"/>
      <c r="K207" s="605"/>
      <c r="L207" s="605"/>
      <c r="M207" s="605"/>
      <c r="N207" s="605"/>
      <c r="O207" s="605"/>
      <c r="P207" s="605"/>
      <c r="Q207" s="605"/>
      <c r="R207" s="605"/>
      <c r="S207" s="605"/>
      <c r="T207" s="605"/>
      <c r="U207" s="605"/>
      <c r="V207" s="605"/>
      <c r="W207" s="605"/>
      <c r="X207" s="606"/>
      <c r="Y207" s="49"/>
      <c r="Z207" s="49"/>
    </row>
    <row r="208" spans="1:26" ht="18.75" customHeight="1" x14ac:dyDescent="0.4">
      <c r="A208" s="49"/>
      <c r="B208" s="49"/>
      <c r="C208" s="604"/>
      <c r="D208" s="605"/>
      <c r="E208" s="605"/>
      <c r="F208" s="605"/>
      <c r="G208" s="605"/>
      <c r="H208" s="605"/>
      <c r="I208" s="605"/>
      <c r="J208" s="605"/>
      <c r="K208" s="605"/>
      <c r="L208" s="605"/>
      <c r="M208" s="605"/>
      <c r="N208" s="605"/>
      <c r="O208" s="605"/>
      <c r="P208" s="605"/>
      <c r="Q208" s="605"/>
      <c r="R208" s="605"/>
      <c r="S208" s="605"/>
      <c r="T208" s="605"/>
      <c r="U208" s="605"/>
      <c r="V208" s="605"/>
      <c r="W208" s="605"/>
      <c r="X208" s="606"/>
      <c r="Y208" s="49"/>
      <c r="Z208" s="49"/>
    </row>
    <row r="209" spans="1:26" ht="18.75" customHeight="1" thickBot="1" x14ac:dyDescent="0.45">
      <c r="A209" s="49"/>
      <c r="B209" s="49"/>
      <c r="C209" s="607"/>
      <c r="D209" s="608"/>
      <c r="E209" s="608"/>
      <c r="F209" s="608"/>
      <c r="G209" s="608"/>
      <c r="H209" s="608"/>
      <c r="I209" s="608"/>
      <c r="J209" s="608"/>
      <c r="K209" s="608"/>
      <c r="L209" s="608"/>
      <c r="M209" s="608"/>
      <c r="N209" s="608"/>
      <c r="O209" s="608"/>
      <c r="P209" s="608"/>
      <c r="Q209" s="608"/>
      <c r="R209" s="608"/>
      <c r="S209" s="608"/>
      <c r="T209" s="608"/>
      <c r="U209" s="608"/>
      <c r="V209" s="608"/>
      <c r="W209" s="608"/>
      <c r="X209" s="609"/>
      <c r="Y209" s="49"/>
      <c r="Z209" s="49"/>
    </row>
    <row r="210" spans="1:26" ht="18.75" customHeight="1" x14ac:dyDescent="0.4">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sheetData>
  <sheetProtection password="CC6D" sheet="1" selectLockedCells="1"/>
  <mergeCells count="40">
    <mergeCell ref="C8:X23"/>
    <mergeCell ref="C26:X41"/>
    <mergeCell ref="A3:Z3"/>
    <mergeCell ref="B5:D6"/>
    <mergeCell ref="E5:H5"/>
    <mergeCell ref="I5:Y5"/>
    <mergeCell ref="E6:H6"/>
    <mergeCell ref="I6:Y6"/>
    <mergeCell ref="A45:Z45"/>
    <mergeCell ref="B47:D48"/>
    <mergeCell ref="E47:H47"/>
    <mergeCell ref="I47:Y47"/>
    <mergeCell ref="E48:H48"/>
    <mergeCell ref="I48:Y48"/>
    <mergeCell ref="C50:X65"/>
    <mergeCell ref="C68:X83"/>
    <mergeCell ref="A87:Z87"/>
    <mergeCell ref="B89:D90"/>
    <mergeCell ref="E89:H89"/>
    <mergeCell ref="I89:Y89"/>
    <mergeCell ref="E90:H90"/>
    <mergeCell ref="I90:Y90"/>
    <mergeCell ref="C92:X107"/>
    <mergeCell ref="C110:X125"/>
    <mergeCell ref="A129:Z129"/>
    <mergeCell ref="B131:D132"/>
    <mergeCell ref="E131:H131"/>
    <mergeCell ref="I131:Y131"/>
    <mergeCell ref="E132:H132"/>
    <mergeCell ref="I132:Y132"/>
    <mergeCell ref="C176:X191"/>
    <mergeCell ref="C194:X209"/>
    <mergeCell ref="C134:X149"/>
    <mergeCell ref="C152:X167"/>
    <mergeCell ref="A171:Z171"/>
    <mergeCell ref="B173:D174"/>
    <mergeCell ref="E173:H173"/>
    <mergeCell ref="I173:Y173"/>
    <mergeCell ref="E174:H174"/>
    <mergeCell ref="I174:Y174"/>
  </mergeCells>
  <phoneticPr fontId="3"/>
  <pageMargins left="0.78740157480314965" right="0.39370078740157483" top="0.59055118110236227"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249977111117893"/>
  </sheetPr>
  <dimension ref="A1:AC40"/>
  <sheetViews>
    <sheetView view="pageBreakPreview" zoomScaleNormal="100" zoomScaleSheetLayoutView="100" workbookViewId="0">
      <pane ySplit="3" topLeftCell="A4" activePane="bottomLeft" state="frozen"/>
      <selection activeCell="I46" sqref="I46"/>
      <selection pane="bottomLeft" activeCell="R14" sqref="R14:T14"/>
    </sheetView>
  </sheetViews>
  <sheetFormatPr defaultColWidth="3.125" defaultRowHeight="18.75" customHeight="1" x14ac:dyDescent="0.4"/>
  <cols>
    <col min="1" max="16384" width="3.125" style="1"/>
  </cols>
  <sheetData>
    <row r="1" spans="1:26" ht="18.75" customHeight="1" x14ac:dyDescent="0.4">
      <c r="A1" s="22" t="s">
        <v>353</v>
      </c>
      <c r="B1" s="22"/>
      <c r="C1" s="22"/>
      <c r="D1" s="22"/>
      <c r="E1" s="22"/>
      <c r="F1" s="22"/>
      <c r="G1" s="22"/>
      <c r="H1" s="22"/>
      <c r="I1" s="22"/>
      <c r="J1" s="22"/>
      <c r="K1" s="22"/>
      <c r="L1" s="22"/>
      <c r="M1" s="22"/>
      <c r="N1" s="22"/>
      <c r="O1" s="22"/>
      <c r="P1" s="22"/>
      <c r="Q1" s="22"/>
      <c r="R1" s="22"/>
      <c r="S1" s="22"/>
      <c r="T1" s="22"/>
      <c r="U1" s="22"/>
      <c r="V1" s="22"/>
      <c r="W1" s="22"/>
      <c r="X1" s="22"/>
      <c r="Y1" s="22"/>
      <c r="Z1" s="22"/>
    </row>
    <row r="2" spans="1:26" ht="7.5" customHeight="1" x14ac:dyDescent="0.4">
      <c r="A2" s="22"/>
      <c r="B2" s="22"/>
      <c r="C2" s="22"/>
      <c r="D2" s="22"/>
      <c r="E2" s="22"/>
      <c r="F2" s="22"/>
      <c r="G2" s="22"/>
      <c r="H2" s="22"/>
      <c r="I2" s="22"/>
      <c r="J2" s="22"/>
      <c r="K2" s="22"/>
      <c r="L2" s="22"/>
      <c r="M2" s="22"/>
      <c r="N2" s="22"/>
      <c r="O2" s="22"/>
      <c r="P2" s="22"/>
      <c r="Q2" s="22"/>
      <c r="R2" s="22"/>
      <c r="S2" s="22"/>
      <c r="T2" s="22"/>
      <c r="U2" s="22"/>
      <c r="V2" s="22"/>
      <c r="W2" s="22"/>
      <c r="X2" s="22"/>
      <c r="Y2" s="22"/>
      <c r="Z2" s="22"/>
    </row>
    <row r="3" spans="1:26" ht="18.75" customHeight="1" x14ac:dyDescent="0.4">
      <c r="A3" s="305" t="s">
        <v>352</v>
      </c>
      <c r="B3" s="305"/>
      <c r="C3" s="305"/>
      <c r="D3" s="305"/>
      <c r="E3" s="305"/>
      <c r="F3" s="305"/>
      <c r="G3" s="305"/>
      <c r="H3" s="305"/>
      <c r="I3" s="305"/>
      <c r="J3" s="305"/>
      <c r="K3" s="305"/>
      <c r="L3" s="305"/>
      <c r="M3" s="305"/>
      <c r="N3" s="305"/>
      <c r="O3" s="305"/>
      <c r="P3" s="305"/>
      <c r="Q3" s="305"/>
      <c r="R3" s="305"/>
      <c r="S3" s="305"/>
      <c r="T3" s="305"/>
      <c r="U3" s="305"/>
      <c r="V3" s="305"/>
      <c r="W3" s="305"/>
      <c r="X3" s="305"/>
      <c r="Y3" s="305"/>
      <c r="Z3" s="305"/>
    </row>
    <row r="4" spans="1:26" ht="7.5" customHeight="1" x14ac:dyDescent="0.4">
      <c r="A4" s="22"/>
      <c r="B4" s="22"/>
      <c r="C4" s="22"/>
      <c r="D4" s="22"/>
      <c r="E4" s="22"/>
      <c r="F4" s="22"/>
      <c r="G4" s="22"/>
      <c r="H4" s="22"/>
      <c r="I4" s="22"/>
      <c r="J4" s="22"/>
      <c r="K4" s="22"/>
      <c r="L4" s="22"/>
      <c r="M4" s="22"/>
      <c r="N4" s="22"/>
      <c r="O4" s="22"/>
      <c r="P4" s="22"/>
      <c r="Q4" s="22"/>
      <c r="R4" s="22"/>
      <c r="S4" s="22"/>
      <c r="T4" s="22"/>
      <c r="U4" s="22"/>
      <c r="V4" s="22"/>
      <c r="W4" s="22"/>
      <c r="X4" s="22"/>
      <c r="Y4" s="22"/>
      <c r="Z4" s="22"/>
    </row>
    <row r="5" spans="1:26" ht="22.5" customHeight="1" x14ac:dyDescent="0.4">
      <c r="A5" s="22"/>
      <c r="B5" s="22"/>
      <c r="C5" s="22"/>
      <c r="D5" s="22"/>
      <c r="E5" s="22"/>
      <c r="F5" s="22"/>
      <c r="G5" s="22"/>
      <c r="H5" s="22"/>
      <c r="I5" s="22"/>
      <c r="J5" s="22"/>
      <c r="K5" s="22"/>
      <c r="L5" s="22"/>
      <c r="M5" s="22"/>
      <c r="N5" s="22"/>
      <c r="O5" s="22"/>
      <c r="P5" s="22"/>
      <c r="Q5" s="22"/>
      <c r="R5" s="22"/>
      <c r="S5" s="579" t="str">
        <f>IF(第１号!Y5="","令和    年    月    日",DATE(第１号!U5+2018,第１号!W5,第１号!Y5))</f>
        <v>令和    年    月    日</v>
      </c>
      <c r="T5" s="579"/>
      <c r="U5" s="579"/>
      <c r="V5" s="579"/>
      <c r="W5" s="579"/>
      <c r="X5" s="579"/>
      <c r="Y5" s="579"/>
      <c r="Z5" s="579"/>
    </row>
    <row r="6" spans="1:26"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row>
    <row r="7" spans="1:26" ht="22.5" customHeight="1" x14ac:dyDescent="0.4">
      <c r="A7" s="22"/>
      <c r="B7" s="22"/>
      <c r="C7" s="22"/>
      <c r="D7" s="22"/>
      <c r="E7" s="22"/>
      <c r="F7" s="22"/>
      <c r="G7" s="22"/>
      <c r="H7" s="22"/>
      <c r="I7" s="22"/>
      <c r="J7" s="22"/>
      <c r="K7" s="22"/>
      <c r="L7" s="22"/>
      <c r="M7" s="22" t="s">
        <v>354</v>
      </c>
      <c r="N7" s="22"/>
      <c r="O7" s="22"/>
      <c r="P7" s="22"/>
      <c r="Q7" s="22"/>
      <c r="R7" s="22"/>
      <c r="S7" s="22"/>
      <c r="T7" s="22"/>
      <c r="U7" s="22"/>
      <c r="V7" s="22"/>
      <c r="W7" s="22"/>
      <c r="X7" s="22"/>
      <c r="Y7" s="22"/>
      <c r="Z7" s="22"/>
    </row>
    <row r="8" spans="1:26" ht="22.5" customHeight="1" x14ac:dyDescent="0.4">
      <c r="A8" s="22"/>
      <c r="B8" s="22"/>
      <c r="C8" s="22"/>
      <c r="D8" s="22"/>
      <c r="E8" s="22"/>
      <c r="F8" s="22"/>
      <c r="G8" s="22"/>
      <c r="H8" s="22"/>
      <c r="I8" s="22"/>
      <c r="J8" s="22"/>
      <c r="K8" s="22"/>
      <c r="L8" s="22"/>
      <c r="M8" s="309" t="s">
        <v>2</v>
      </c>
      <c r="N8" s="309"/>
      <c r="O8" s="309"/>
      <c r="P8" s="309"/>
      <c r="Q8" s="165" t="s">
        <v>9</v>
      </c>
      <c r="R8" s="659" t="str">
        <f>IF(DB!$H$6=TRUE,第１号!R7,"　")</f>
        <v>　</v>
      </c>
      <c r="S8" s="659"/>
      <c r="T8" s="659"/>
      <c r="U8" s="165" t="s">
        <v>10</v>
      </c>
      <c r="V8" s="660" t="str">
        <f>IF(DB!$H$6=TRUE,第１号!V7,"　")</f>
        <v>　</v>
      </c>
      <c r="W8" s="660"/>
      <c r="X8" s="660"/>
      <c r="Y8" s="660"/>
      <c r="Z8" s="152"/>
    </row>
    <row r="9" spans="1:26" ht="26.25" customHeight="1" x14ac:dyDescent="0.4">
      <c r="A9" s="22"/>
      <c r="B9" s="22"/>
      <c r="C9" s="22"/>
      <c r="D9" s="22"/>
      <c r="E9" s="22"/>
      <c r="F9" s="22"/>
      <c r="G9" s="22"/>
      <c r="H9" s="22"/>
      <c r="I9" s="22"/>
      <c r="J9" s="22"/>
      <c r="K9" s="22"/>
      <c r="L9" s="22"/>
      <c r="M9" s="309" t="s">
        <v>3</v>
      </c>
      <c r="N9" s="309"/>
      <c r="O9" s="309"/>
      <c r="P9" s="309"/>
      <c r="Q9" s="724" t="str">
        <f>IF(DB!$H$6=TRUE,第１号!Q8,"　")</f>
        <v>　</v>
      </c>
      <c r="R9" s="724"/>
      <c r="S9" s="724"/>
      <c r="T9" s="724"/>
      <c r="U9" s="724"/>
      <c r="V9" s="724"/>
      <c r="W9" s="724"/>
      <c r="X9" s="724"/>
      <c r="Y9" s="724"/>
      <c r="Z9" s="724"/>
    </row>
    <row r="10" spans="1:26" ht="26.25" customHeight="1" x14ac:dyDescent="0.15">
      <c r="A10" s="22"/>
      <c r="B10" s="22"/>
      <c r="C10" s="22"/>
      <c r="D10" s="22"/>
      <c r="E10" s="22"/>
      <c r="F10" s="22"/>
      <c r="G10" s="22"/>
      <c r="H10" s="22"/>
      <c r="I10" s="22"/>
      <c r="J10" s="22"/>
      <c r="K10" s="22"/>
      <c r="L10" s="4" t="s">
        <v>6</v>
      </c>
      <c r="M10" s="309" t="s">
        <v>4</v>
      </c>
      <c r="N10" s="309"/>
      <c r="O10" s="309"/>
      <c r="P10" s="309"/>
      <c r="Q10" s="724" t="str">
        <f>IF(DB!$H$6=TRUE,第１号!Q9,"　")</f>
        <v>　</v>
      </c>
      <c r="R10" s="724" ph="1"/>
      <c r="S10" s="724" ph="1"/>
      <c r="T10" s="724" ph="1"/>
      <c r="U10" s="724" ph="1"/>
      <c r="V10" s="724" ph="1"/>
      <c r="W10" s="724" ph="1"/>
      <c r="X10" s="724" ph="1"/>
      <c r="Y10" s="724" ph="1"/>
      <c r="Z10" s="724" ph="1"/>
    </row>
    <row r="11" spans="1:26" ht="26.25" customHeight="1" x14ac:dyDescent="0.15">
      <c r="A11" s="22"/>
      <c r="B11" s="22"/>
      <c r="C11" s="22"/>
      <c r="D11" s="22"/>
      <c r="E11" s="22"/>
      <c r="F11" s="22"/>
      <c r="G11" s="22"/>
      <c r="H11" s="22"/>
      <c r="I11" s="22"/>
      <c r="J11" s="22"/>
      <c r="K11" s="22"/>
      <c r="L11" s="22"/>
      <c r="M11" s="309" t="s">
        <v>5</v>
      </c>
      <c r="N11" s="309"/>
      <c r="O11" s="309"/>
      <c r="P11" s="309"/>
      <c r="Q11" s="724" t="str">
        <f>IF(DB!$H$6=TRUE,第１号!Q10,"　")</f>
        <v>　</v>
      </c>
      <c r="R11" s="724" ph="1"/>
      <c r="S11" s="724" ph="1"/>
      <c r="T11" s="724" ph="1"/>
      <c r="U11" s="724" ph="1"/>
      <c r="V11" s="724" ph="1"/>
      <c r="W11" s="724" ph="1"/>
      <c r="X11" s="724" ph="1"/>
      <c r="Y11" s="724" ph="1"/>
      <c r="Z11" s="152"/>
    </row>
    <row r="12" spans="1:26" ht="18.75" customHeight="1" x14ac:dyDescent="0.4">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22.5" customHeight="1" x14ac:dyDescent="0.4">
      <c r="A13" s="22"/>
      <c r="B13" s="22"/>
      <c r="C13" s="22"/>
      <c r="D13" s="22"/>
      <c r="E13" s="22"/>
      <c r="F13" s="22"/>
      <c r="G13" s="22"/>
      <c r="H13" s="22"/>
      <c r="I13" s="22"/>
      <c r="J13" s="22"/>
      <c r="K13" s="22"/>
      <c r="L13" s="22"/>
      <c r="M13" s="22" t="s">
        <v>355</v>
      </c>
      <c r="N13" s="22"/>
      <c r="O13" s="22"/>
      <c r="P13" s="22"/>
      <c r="Q13" s="22"/>
      <c r="R13" s="22"/>
      <c r="S13" s="22"/>
      <c r="T13" s="22"/>
      <c r="U13" s="22"/>
      <c r="V13" s="22"/>
      <c r="W13" s="22"/>
      <c r="X13" s="22"/>
      <c r="Y13" s="22"/>
      <c r="Z13" s="22"/>
    </row>
    <row r="14" spans="1:26" ht="22.5" customHeight="1" x14ac:dyDescent="0.4">
      <c r="A14" s="22"/>
      <c r="B14" s="22"/>
      <c r="C14" s="22"/>
      <c r="D14" s="22"/>
      <c r="E14" s="22"/>
      <c r="F14" s="22"/>
      <c r="G14" s="22"/>
      <c r="H14" s="22"/>
      <c r="I14" s="22"/>
      <c r="J14" s="22"/>
      <c r="K14" s="22"/>
      <c r="L14" s="22"/>
      <c r="M14" s="309" t="s">
        <v>2</v>
      </c>
      <c r="N14" s="309"/>
      <c r="O14" s="309"/>
      <c r="P14" s="309"/>
      <c r="Q14" s="19" t="s">
        <v>9</v>
      </c>
      <c r="R14" s="311"/>
      <c r="S14" s="311"/>
      <c r="T14" s="311"/>
      <c r="U14" s="19" t="s">
        <v>10</v>
      </c>
      <c r="V14" s="312"/>
      <c r="W14" s="312"/>
      <c r="X14" s="312"/>
      <c r="Y14" s="312"/>
      <c r="Z14" s="22"/>
    </row>
    <row r="15" spans="1:26" ht="26.25" customHeight="1" x14ac:dyDescent="0.4">
      <c r="A15" s="22"/>
      <c r="B15" s="22"/>
      <c r="C15" s="22"/>
      <c r="D15" s="22"/>
      <c r="E15" s="22"/>
      <c r="F15" s="22"/>
      <c r="G15" s="22"/>
      <c r="H15" s="22"/>
      <c r="I15" s="22"/>
      <c r="J15" s="22"/>
      <c r="K15" s="22"/>
      <c r="L15" s="22"/>
      <c r="M15" s="309" t="s">
        <v>3</v>
      </c>
      <c r="N15" s="309"/>
      <c r="O15" s="309"/>
      <c r="P15" s="309"/>
      <c r="Q15" s="723"/>
      <c r="R15" s="723"/>
      <c r="S15" s="723"/>
      <c r="T15" s="723"/>
      <c r="U15" s="723"/>
      <c r="V15" s="723"/>
      <c r="W15" s="723"/>
      <c r="X15" s="723"/>
      <c r="Y15" s="723"/>
      <c r="Z15" s="723"/>
    </row>
    <row r="16" spans="1:26" ht="26.25" customHeight="1" x14ac:dyDescent="0.15">
      <c r="A16" s="22"/>
      <c r="B16" s="22"/>
      <c r="C16" s="22"/>
      <c r="D16" s="22"/>
      <c r="E16" s="22"/>
      <c r="F16" s="22"/>
      <c r="G16" s="22"/>
      <c r="H16" s="22"/>
      <c r="I16" s="22"/>
      <c r="J16" s="22"/>
      <c r="K16" s="22"/>
      <c r="L16" s="4" t="s">
        <v>6</v>
      </c>
      <c r="M16" s="309" t="s">
        <v>4</v>
      </c>
      <c r="N16" s="309"/>
      <c r="O16" s="309"/>
      <c r="P16" s="309"/>
      <c r="Q16" s="723" ph="1"/>
      <c r="R16" s="723" ph="1"/>
      <c r="S16" s="723" ph="1"/>
      <c r="T16" s="723" ph="1"/>
      <c r="U16" s="723" ph="1"/>
      <c r="V16" s="723" ph="1"/>
      <c r="W16" s="723" ph="1"/>
      <c r="X16" s="723" ph="1"/>
      <c r="Y16" s="723" ph="1"/>
      <c r="Z16" s="723" ph="1"/>
    </row>
    <row r="17" spans="1:29" ht="26.25" customHeight="1" x14ac:dyDescent="0.15">
      <c r="A17" s="22"/>
      <c r="B17" s="22"/>
      <c r="C17" s="22"/>
      <c r="D17" s="22"/>
      <c r="E17" s="22"/>
      <c r="F17" s="22"/>
      <c r="G17" s="22"/>
      <c r="H17" s="22"/>
      <c r="I17" s="22"/>
      <c r="J17" s="22"/>
      <c r="K17" s="22"/>
      <c r="L17" s="22"/>
      <c r="M17" s="309" t="s">
        <v>5</v>
      </c>
      <c r="N17" s="309"/>
      <c r="O17" s="309"/>
      <c r="P17" s="309"/>
      <c r="Q17" s="723" ph="1"/>
      <c r="R17" s="723" ph="1"/>
      <c r="S17" s="723" ph="1"/>
      <c r="T17" s="723" ph="1"/>
      <c r="U17" s="723" ph="1"/>
      <c r="V17" s="723" ph="1"/>
      <c r="W17" s="723" ph="1"/>
      <c r="X17" s="723" ph="1"/>
      <c r="Y17" s="723" ph="1"/>
      <c r="Z17" s="22"/>
    </row>
    <row r="18" spans="1:29" ht="7.5" customHeight="1" x14ac:dyDescent="0.4">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9" ht="22.5" customHeight="1" x14ac:dyDescent="0.4">
      <c r="A19" s="658" t="s">
        <v>356</v>
      </c>
      <c r="B19" s="658"/>
      <c r="C19" s="658"/>
      <c r="D19" s="658"/>
      <c r="E19" s="658"/>
      <c r="F19" s="658"/>
      <c r="G19" s="658"/>
      <c r="H19" s="658"/>
      <c r="I19" s="658"/>
      <c r="J19" s="658"/>
      <c r="K19" s="658"/>
      <c r="L19" s="650"/>
      <c r="M19" s="650"/>
      <c r="N19" s="591" t="s">
        <v>107</v>
      </c>
      <c r="O19" s="591"/>
      <c r="P19" s="53"/>
      <c r="Q19" s="53"/>
      <c r="R19" s="53"/>
      <c r="S19" s="53"/>
      <c r="T19" s="53"/>
      <c r="U19" s="53"/>
      <c r="V19" s="84"/>
      <c r="W19" s="84"/>
      <c r="X19" s="84"/>
      <c r="Y19" s="84"/>
      <c r="Z19" s="53"/>
    </row>
    <row r="20" spans="1:29" ht="7.5" customHeight="1" x14ac:dyDescent="0.4">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9" ht="22.5" customHeight="1" thickBot="1" x14ac:dyDescent="0.4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52" t="s">
        <v>116</v>
      </c>
    </row>
    <row r="22" spans="1:29" ht="22.5" customHeight="1" x14ac:dyDescent="0.4">
      <c r="A22" s="639" t="s">
        <v>112</v>
      </c>
      <c r="B22" s="640"/>
      <c r="C22" s="640"/>
      <c r="D22" s="640"/>
      <c r="E22" s="640"/>
      <c r="F22" s="640"/>
      <c r="G22" s="640"/>
      <c r="H22" s="640"/>
      <c r="I22" s="640"/>
      <c r="J22" s="640"/>
      <c r="K22" s="640"/>
      <c r="L22" s="640" t="s">
        <v>113</v>
      </c>
      <c r="M22" s="640"/>
      <c r="N22" s="640"/>
      <c r="O22" s="640"/>
      <c r="P22" s="640"/>
      <c r="Q22" s="640"/>
      <c r="R22" s="640" t="s">
        <v>114</v>
      </c>
      <c r="S22" s="640"/>
      <c r="T22" s="640"/>
      <c r="U22" s="640"/>
      <c r="V22" s="640"/>
      <c r="W22" s="640"/>
      <c r="X22" s="640" t="s">
        <v>50</v>
      </c>
      <c r="Y22" s="640"/>
      <c r="Z22" s="649"/>
    </row>
    <row r="23" spans="1:29" ht="22.5" customHeight="1" x14ac:dyDescent="0.4">
      <c r="A23" s="54" t="s">
        <v>108</v>
      </c>
      <c r="B23" s="641" t="s">
        <v>357</v>
      </c>
      <c r="C23" s="641"/>
      <c r="D23" s="641"/>
      <c r="E23" s="641"/>
      <c r="F23" s="641"/>
      <c r="G23" s="641"/>
      <c r="H23" s="641"/>
      <c r="I23" s="641"/>
      <c r="J23" s="641"/>
      <c r="K23" s="642"/>
      <c r="L23" s="651"/>
      <c r="M23" s="651"/>
      <c r="N23" s="651"/>
      <c r="O23" s="651"/>
      <c r="P23" s="651"/>
      <c r="Q23" s="651"/>
      <c r="R23" s="652"/>
      <c r="S23" s="653"/>
      <c r="T23" s="653"/>
      <c r="U23" s="653"/>
      <c r="V23" s="653"/>
      <c r="W23" s="654"/>
      <c r="X23" s="551"/>
      <c r="Y23" s="551"/>
      <c r="Z23" s="552"/>
    </row>
    <row r="24" spans="1:29" ht="22.5" customHeight="1" x14ac:dyDescent="0.4">
      <c r="A24" s="54" t="s">
        <v>78</v>
      </c>
      <c r="B24" s="641" t="s">
        <v>358</v>
      </c>
      <c r="C24" s="641"/>
      <c r="D24" s="641"/>
      <c r="E24" s="641"/>
      <c r="F24" s="641"/>
      <c r="G24" s="641"/>
      <c r="H24" s="641"/>
      <c r="I24" s="641"/>
      <c r="J24" s="641"/>
      <c r="K24" s="642"/>
      <c r="L24" s="638" t="str">
        <f>IF(L23="","",IF(DB!H20=TRUE,ROUNDUP(第７号!L23*0.1,0),ROUNDDOWN(第７号!L23*0.1,0)))</f>
        <v/>
      </c>
      <c r="M24" s="638"/>
      <c r="N24" s="638"/>
      <c r="O24" s="638"/>
      <c r="P24" s="638"/>
      <c r="Q24" s="638"/>
      <c r="R24" s="655"/>
      <c r="S24" s="656"/>
      <c r="T24" s="656"/>
      <c r="U24" s="656"/>
      <c r="V24" s="656"/>
      <c r="W24" s="657"/>
      <c r="X24" s="551"/>
      <c r="Y24" s="551"/>
      <c r="Z24" s="552"/>
      <c r="AC24" s="171" t="s">
        <v>525</v>
      </c>
    </row>
    <row r="25" spans="1:29" ht="22.5" customHeight="1" thickBot="1" x14ac:dyDescent="0.45">
      <c r="A25" s="55" t="s">
        <v>79</v>
      </c>
      <c r="B25" s="627" t="s">
        <v>359</v>
      </c>
      <c r="C25" s="627"/>
      <c r="D25" s="627"/>
      <c r="E25" s="627"/>
      <c r="F25" s="627"/>
      <c r="G25" s="627"/>
      <c r="H25" s="627"/>
      <c r="I25" s="627"/>
      <c r="J25" s="627"/>
      <c r="K25" s="628"/>
      <c r="L25" s="637" t="str">
        <f>IF(L23="","",SUM(L23:Q24))</f>
        <v/>
      </c>
      <c r="M25" s="637"/>
      <c r="N25" s="637"/>
      <c r="O25" s="637"/>
      <c r="P25" s="637"/>
      <c r="Q25" s="637"/>
      <c r="R25" s="637" t="str">
        <f>L25</f>
        <v/>
      </c>
      <c r="S25" s="637"/>
      <c r="T25" s="637"/>
      <c r="U25" s="637"/>
      <c r="V25" s="637"/>
      <c r="W25" s="637"/>
      <c r="X25" s="645"/>
      <c r="Y25" s="645"/>
      <c r="Z25" s="646"/>
    </row>
    <row r="26" spans="1:29" ht="22.5" customHeight="1" thickTop="1" x14ac:dyDescent="0.4">
      <c r="A26" s="56" t="s">
        <v>80</v>
      </c>
      <c r="B26" s="643" t="s">
        <v>110</v>
      </c>
      <c r="C26" s="643"/>
      <c r="D26" s="643"/>
      <c r="E26" s="643"/>
      <c r="F26" s="643"/>
      <c r="G26" s="643"/>
      <c r="H26" s="643"/>
      <c r="I26" s="643"/>
      <c r="J26" s="643"/>
      <c r="K26" s="644"/>
      <c r="L26" s="633"/>
      <c r="M26" s="633"/>
      <c r="N26" s="633"/>
      <c r="O26" s="633"/>
      <c r="P26" s="633"/>
      <c r="Q26" s="633"/>
      <c r="R26" s="633"/>
      <c r="S26" s="633"/>
      <c r="T26" s="633"/>
      <c r="U26" s="633"/>
      <c r="V26" s="633"/>
      <c r="W26" s="633"/>
      <c r="X26" s="647" t="s">
        <v>115</v>
      </c>
      <c r="Y26" s="647"/>
      <c r="Z26" s="648"/>
    </row>
    <row r="27" spans="1:29" ht="22.5" customHeight="1" thickBot="1" x14ac:dyDescent="0.45">
      <c r="A27" s="55" t="s">
        <v>81</v>
      </c>
      <c r="B27" s="627" t="s">
        <v>109</v>
      </c>
      <c r="C27" s="627"/>
      <c r="D27" s="627"/>
      <c r="E27" s="627"/>
      <c r="F27" s="627"/>
      <c r="G27" s="627"/>
      <c r="H27" s="627"/>
      <c r="I27" s="627"/>
      <c r="J27" s="627"/>
      <c r="K27" s="628"/>
      <c r="L27" s="634"/>
      <c r="M27" s="634"/>
      <c r="N27" s="634"/>
      <c r="O27" s="634"/>
      <c r="P27" s="634"/>
      <c r="Q27" s="634"/>
      <c r="R27" s="634"/>
      <c r="S27" s="634"/>
      <c r="T27" s="634"/>
      <c r="U27" s="634"/>
      <c r="V27" s="634"/>
      <c r="W27" s="634"/>
      <c r="X27" s="645"/>
      <c r="Y27" s="645"/>
      <c r="Z27" s="646"/>
    </row>
    <row r="28" spans="1:29" ht="22.5" customHeight="1" thickTop="1" thickBot="1" x14ac:dyDescent="0.45">
      <c r="A28" s="57" t="s">
        <v>82</v>
      </c>
      <c r="B28" s="629" t="s">
        <v>360</v>
      </c>
      <c r="C28" s="629"/>
      <c r="D28" s="629"/>
      <c r="E28" s="629"/>
      <c r="F28" s="629"/>
      <c r="G28" s="629"/>
      <c r="H28" s="629"/>
      <c r="I28" s="629"/>
      <c r="J28" s="629"/>
      <c r="K28" s="630"/>
      <c r="L28" s="635" t="str">
        <f t="shared" ref="L28" si="0">IF(L23="","",L25+L26-L27)</f>
        <v/>
      </c>
      <c r="M28" s="635"/>
      <c r="N28" s="635"/>
      <c r="O28" s="635"/>
      <c r="P28" s="635"/>
      <c r="Q28" s="635"/>
      <c r="R28" s="635" t="str">
        <f>IF(L23="","",R25+R26-R27)</f>
        <v/>
      </c>
      <c r="S28" s="635"/>
      <c r="T28" s="635"/>
      <c r="U28" s="635"/>
      <c r="V28" s="635"/>
      <c r="W28" s="635"/>
      <c r="X28" s="623"/>
      <c r="Y28" s="623"/>
      <c r="Z28" s="624"/>
    </row>
    <row r="29" spans="1:29" ht="22.5" customHeight="1" thickTop="1" thickBot="1" x14ac:dyDescent="0.45">
      <c r="A29" s="58" t="s">
        <v>87</v>
      </c>
      <c r="B29" s="631" t="s">
        <v>111</v>
      </c>
      <c r="C29" s="631"/>
      <c r="D29" s="631"/>
      <c r="E29" s="631"/>
      <c r="F29" s="631"/>
      <c r="G29" s="631"/>
      <c r="H29" s="631"/>
      <c r="I29" s="631"/>
      <c r="J29" s="631"/>
      <c r="K29" s="632"/>
      <c r="L29" s="636" t="str">
        <f>IF(L23="","",L28/L19)</f>
        <v/>
      </c>
      <c r="M29" s="636"/>
      <c r="N29" s="636"/>
      <c r="O29" s="636"/>
      <c r="P29" s="636"/>
      <c r="Q29" s="636"/>
      <c r="R29" s="636" t="str">
        <f>IF(L23="","",R28/L19)</f>
        <v/>
      </c>
      <c r="S29" s="636"/>
      <c r="T29" s="636"/>
      <c r="U29" s="636"/>
      <c r="V29" s="636"/>
      <c r="W29" s="636"/>
      <c r="X29" s="625"/>
      <c r="Y29" s="625"/>
      <c r="Z29" s="626"/>
    </row>
    <row r="30" spans="1:29" ht="18.75" customHeight="1" x14ac:dyDescent="0.4">
      <c r="A30" s="19"/>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9" ht="18.75" customHeight="1" x14ac:dyDescent="0.4">
      <c r="A31" s="19"/>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9" ht="18.75" customHeight="1" x14ac:dyDescent="0.4">
      <c r="A32" s="91"/>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8.75" customHeight="1" x14ac:dyDescent="0.4">
      <c r="A33" s="91"/>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8.75" customHeight="1" x14ac:dyDescent="0.4">
      <c r="A34" s="91"/>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8.75" customHeight="1" x14ac:dyDescent="0.4">
      <c r="A35" s="91"/>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8.75" customHeight="1" x14ac:dyDescent="0.4">
      <c r="A36" s="91"/>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8.75" customHeight="1" x14ac:dyDescent="0.4">
      <c r="A37" s="91"/>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8.75" customHeight="1" x14ac:dyDescent="0.4">
      <c r="A38" s="91"/>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8.75" customHeight="1" x14ac:dyDescent="0.4">
      <c r="A39" s="38"/>
    </row>
    <row r="40" spans="1:26" ht="18.75" customHeight="1" x14ac:dyDescent="0.4">
      <c r="A40" s="38"/>
    </row>
  </sheetData>
  <sheetProtection password="CC6D" sheet="1" selectLockedCells="1"/>
  <mergeCells count="54">
    <mergeCell ref="M9:P9"/>
    <mergeCell ref="Q9:Z9"/>
    <mergeCell ref="A3:Z3"/>
    <mergeCell ref="S5:Z5"/>
    <mergeCell ref="M8:P8"/>
    <mergeCell ref="R8:T8"/>
    <mergeCell ref="V8:Y8"/>
    <mergeCell ref="M10:P10"/>
    <mergeCell ref="Q10:Z10"/>
    <mergeCell ref="M11:P11"/>
    <mergeCell ref="Q11:Y11"/>
    <mergeCell ref="M14:P14"/>
    <mergeCell ref="R14:T14"/>
    <mergeCell ref="V14:Y14"/>
    <mergeCell ref="A19:K19"/>
    <mergeCell ref="M15:P15"/>
    <mergeCell ref="Q15:Z15"/>
    <mergeCell ref="M16:P16"/>
    <mergeCell ref="Q16:Z16"/>
    <mergeCell ref="M17:P17"/>
    <mergeCell ref="Q17:Y17"/>
    <mergeCell ref="R22:W22"/>
    <mergeCell ref="L25:Q25"/>
    <mergeCell ref="L19:M19"/>
    <mergeCell ref="N19:O19"/>
    <mergeCell ref="L22:Q22"/>
    <mergeCell ref="L23:Q23"/>
    <mergeCell ref="R23:W24"/>
    <mergeCell ref="X24:Z24"/>
    <mergeCell ref="X25:Z25"/>
    <mergeCell ref="X26:Z26"/>
    <mergeCell ref="X27:Z27"/>
    <mergeCell ref="X22:Z22"/>
    <mergeCell ref="X23:Z23"/>
    <mergeCell ref="A22:K22"/>
    <mergeCell ref="B23:K23"/>
    <mergeCell ref="B24:K24"/>
    <mergeCell ref="B25:K25"/>
    <mergeCell ref="B26:K26"/>
    <mergeCell ref="L26:Q26"/>
    <mergeCell ref="L27:Q27"/>
    <mergeCell ref="L28:Q28"/>
    <mergeCell ref="L29:Q29"/>
    <mergeCell ref="L24:Q24"/>
    <mergeCell ref="R26:W26"/>
    <mergeCell ref="R27:W27"/>
    <mergeCell ref="R28:W28"/>
    <mergeCell ref="R29:W29"/>
    <mergeCell ref="R25:W25"/>
    <mergeCell ref="X28:Z28"/>
    <mergeCell ref="X29:Z29"/>
    <mergeCell ref="B27:K27"/>
    <mergeCell ref="B28:K28"/>
    <mergeCell ref="B29:K29"/>
  </mergeCells>
  <phoneticPr fontId="3"/>
  <pageMargins left="0.78740157480314965" right="0.39370078740157483"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27</xdr:col>
                    <xdr:colOff>0</xdr:colOff>
                    <xdr:row>23</xdr:row>
                    <xdr:rowOff>0</xdr:rowOff>
                  </from>
                  <to>
                    <xdr:col>28</xdr:col>
                    <xdr:colOff>0</xdr:colOff>
                    <xdr:row>24</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Z31"/>
  <sheetViews>
    <sheetView view="pageBreakPreview" zoomScaleNormal="100" zoomScaleSheetLayoutView="100" workbookViewId="0">
      <selection activeCell="M5" sqref="M5:Z5"/>
    </sheetView>
  </sheetViews>
  <sheetFormatPr defaultColWidth="3.125" defaultRowHeight="18.75" customHeight="1" x14ac:dyDescent="0.4"/>
  <cols>
    <col min="1" max="2" width="3.125" style="38"/>
    <col min="3" max="13" width="3.125" style="1" customWidth="1"/>
    <col min="14" max="16384" width="3.125" style="1"/>
  </cols>
  <sheetData>
    <row r="1" spans="1:26" ht="18.75" customHeight="1" x14ac:dyDescent="0.4">
      <c r="A1" s="49"/>
      <c r="B1" s="49"/>
      <c r="C1" s="49"/>
      <c r="D1" s="49"/>
      <c r="E1" s="49"/>
      <c r="F1" s="49"/>
      <c r="G1" s="49"/>
      <c r="H1" s="49"/>
      <c r="I1" s="49"/>
      <c r="J1" s="49"/>
      <c r="K1" s="49"/>
      <c r="L1" s="49"/>
      <c r="M1" s="49"/>
      <c r="N1" s="49"/>
      <c r="O1" s="49"/>
      <c r="P1" s="49"/>
      <c r="Q1" s="49"/>
      <c r="R1" s="49"/>
      <c r="S1" s="49"/>
      <c r="T1" s="49"/>
      <c r="U1" s="49"/>
      <c r="V1" s="49"/>
      <c r="W1" s="49"/>
      <c r="X1" s="49"/>
      <c r="Y1" s="49"/>
      <c r="Z1" s="49"/>
    </row>
    <row r="2" spans="1:26" ht="18.75" customHeight="1" x14ac:dyDescent="0.4">
      <c r="A2" s="49" t="s">
        <v>117</v>
      </c>
      <c r="B2" s="49"/>
      <c r="C2" s="49"/>
      <c r="D2" s="49"/>
      <c r="E2" s="49"/>
      <c r="F2" s="49"/>
      <c r="G2" s="49"/>
      <c r="H2" s="49"/>
      <c r="I2" s="49"/>
      <c r="J2" s="49"/>
      <c r="K2" s="49"/>
      <c r="L2" s="49"/>
      <c r="M2" s="49"/>
      <c r="N2" s="49"/>
      <c r="O2" s="49"/>
      <c r="P2" s="49"/>
      <c r="Q2" s="49"/>
      <c r="R2" s="49"/>
      <c r="S2" s="49"/>
      <c r="T2" s="49"/>
      <c r="U2" s="49"/>
      <c r="V2" s="49"/>
      <c r="W2" s="49"/>
      <c r="X2" s="49"/>
      <c r="Y2" s="49"/>
      <c r="Z2" s="49"/>
    </row>
    <row r="3" spans="1:26" ht="7.5" customHeight="1" thickBot="1" x14ac:dyDescent="0.45">
      <c r="A3" s="49"/>
      <c r="B3" s="49"/>
      <c r="C3" s="49"/>
      <c r="D3" s="49"/>
      <c r="E3" s="49"/>
      <c r="F3" s="49"/>
      <c r="G3" s="49"/>
      <c r="H3" s="49"/>
      <c r="I3" s="49"/>
      <c r="J3" s="49"/>
      <c r="K3" s="49"/>
      <c r="L3" s="49"/>
      <c r="M3" s="49"/>
      <c r="N3" s="49"/>
      <c r="O3" s="49"/>
      <c r="P3" s="49"/>
      <c r="Q3" s="49"/>
      <c r="R3" s="49"/>
      <c r="S3" s="49"/>
      <c r="T3" s="49"/>
      <c r="U3" s="49"/>
      <c r="V3" s="49"/>
      <c r="W3" s="49"/>
      <c r="X3" s="49"/>
      <c r="Y3" s="49"/>
      <c r="Z3" s="49"/>
    </row>
    <row r="4" spans="1:26" ht="22.5" customHeight="1" x14ac:dyDescent="0.4">
      <c r="A4" s="34"/>
      <c r="B4" s="35" t="s">
        <v>95</v>
      </c>
      <c r="C4" s="295" t="s">
        <v>94</v>
      </c>
      <c r="D4" s="296"/>
      <c r="E4" s="296"/>
      <c r="F4" s="296"/>
      <c r="G4" s="296"/>
      <c r="H4" s="296"/>
      <c r="I4" s="296"/>
      <c r="J4" s="296"/>
      <c r="K4" s="296"/>
      <c r="L4" s="297"/>
      <c r="M4" s="295" t="s">
        <v>50</v>
      </c>
      <c r="N4" s="296"/>
      <c r="O4" s="296"/>
      <c r="P4" s="296"/>
      <c r="Q4" s="296"/>
      <c r="R4" s="296"/>
      <c r="S4" s="296"/>
      <c r="T4" s="296"/>
      <c r="U4" s="296"/>
      <c r="V4" s="296"/>
      <c r="W4" s="296"/>
      <c r="X4" s="296"/>
      <c r="Y4" s="296"/>
      <c r="Z4" s="298"/>
    </row>
    <row r="5" spans="1:26" ht="22.5" customHeight="1" x14ac:dyDescent="0.4">
      <c r="A5" s="46"/>
      <c r="B5" s="41" t="s">
        <v>77</v>
      </c>
      <c r="C5" s="289" t="s">
        <v>118</v>
      </c>
      <c r="D5" s="290"/>
      <c r="E5" s="290"/>
      <c r="F5" s="290"/>
      <c r="G5" s="290"/>
      <c r="H5" s="290"/>
      <c r="I5" s="290"/>
      <c r="J5" s="290"/>
      <c r="K5" s="290"/>
      <c r="L5" s="291"/>
      <c r="M5" s="292" t="s">
        <v>361</v>
      </c>
      <c r="N5" s="293"/>
      <c r="O5" s="293"/>
      <c r="P5" s="293"/>
      <c r="Q5" s="293"/>
      <c r="R5" s="293"/>
      <c r="S5" s="293"/>
      <c r="T5" s="293"/>
      <c r="U5" s="293"/>
      <c r="V5" s="293"/>
      <c r="W5" s="293"/>
      <c r="X5" s="293"/>
      <c r="Y5" s="293"/>
      <c r="Z5" s="294"/>
    </row>
    <row r="6" spans="1:26" ht="22.5" customHeight="1" x14ac:dyDescent="0.4">
      <c r="A6" s="46"/>
      <c r="B6" s="41" t="s">
        <v>78</v>
      </c>
      <c r="C6" s="289" t="s">
        <v>120</v>
      </c>
      <c r="D6" s="290"/>
      <c r="E6" s="290"/>
      <c r="F6" s="290"/>
      <c r="G6" s="290"/>
      <c r="H6" s="290"/>
      <c r="I6" s="290"/>
      <c r="J6" s="290"/>
      <c r="K6" s="290"/>
      <c r="L6" s="291"/>
      <c r="M6" s="292" t="s">
        <v>362</v>
      </c>
      <c r="N6" s="293"/>
      <c r="O6" s="293"/>
      <c r="P6" s="293"/>
      <c r="Q6" s="293"/>
      <c r="R6" s="293"/>
      <c r="S6" s="293"/>
      <c r="T6" s="293"/>
      <c r="U6" s="293"/>
      <c r="V6" s="293"/>
      <c r="W6" s="293"/>
      <c r="X6" s="293"/>
      <c r="Y6" s="293"/>
      <c r="Z6" s="294"/>
    </row>
    <row r="7" spans="1:26" ht="22.5" customHeight="1" x14ac:dyDescent="0.4">
      <c r="A7" s="47"/>
      <c r="B7" s="43" t="s">
        <v>79</v>
      </c>
      <c r="C7" s="278" t="s">
        <v>121</v>
      </c>
      <c r="D7" s="279"/>
      <c r="E7" s="279"/>
      <c r="F7" s="279"/>
      <c r="G7" s="279"/>
      <c r="H7" s="279"/>
      <c r="I7" s="279"/>
      <c r="J7" s="279"/>
      <c r="K7" s="279"/>
      <c r="L7" s="280"/>
      <c r="M7" s="278" t="s">
        <v>363</v>
      </c>
      <c r="N7" s="279"/>
      <c r="O7" s="279"/>
      <c r="P7" s="279"/>
      <c r="Q7" s="279"/>
      <c r="R7" s="279"/>
      <c r="S7" s="279"/>
      <c r="T7" s="279"/>
      <c r="U7" s="279"/>
      <c r="V7" s="279"/>
      <c r="W7" s="279"/>
      <c r="X7" s="279"/>
      <c r="Y7" s="279"/>
      <c r="Z7" s="288"/>
    </row>
    <row r="8" spans="1:26" ht="22.5" customHeight="1" x14ac:dyDescent="0.4">
      <c r="A8" s="39"/>
      <c r="B8" s="40"/>
      <c r="C8" s="284" t="s">
        <v>122</v>
      </c>
      <c r="D8" s="285"/>
      <c r="E8" s="285"/>
      <c r="F8" s="285"/>
      <c r="G8" s="285"/>
      <c r="H8" s="285"/>
      <c r="I8" s="285"/>
      <c r="J8" s="285"/>
      <c r="K8" s="285"/>
      <c r="L8" s="286"/>
      <c r="M8" s="284" t="s">
        <v>364</v>
      </c>
      <c r="N8" s="285"/>
      <c r="O8" s="285"/>
      <c r="P8" s="285"/>
      <c r="Q8" s="285"/>
      <c r="R8" s="285"/>
      <c r="S8" s="285"/>
      <c r="T8" s="285"/>
      <c r="U8" s="285"/>
      <c r="V8" s="285"/>
      <c r="W8" s="285"/>
      <c r="X8" s="285"/>
      <c r="Y8" s="285"/>
      <c r="Z8" s="287"/>
    </row>
    <row r="9" spans="1:26" ht="22.5" customHeight="1" x14ac:dyDescent="0.4">
      <c r="A9" s="39"/>
      <c r="B9" s="40"/>
      <c r="C9" s="284"/>
      <c r="D9" s="285"/>
      <c r="E9" s="285"/>
      <c r="F9" s="285"/>
      <c r="G9" s="285"/>
      <c r="H9" s="285"/>
      <c r="I9" s="285"/>
      <c r="J9" s="285"/>
      <c r="K9" s="285"/>
      <c r="L9" s="286"/>
      <c r="M9" s="284" t="s">
        <v>123</v>
      </c>
      <c r="N9" s="285"/>
      <c r="O9" s="285"/>
      <c r="P9" s="285"/>
      <c r="Q9" s="285"/>
      <c r="R9" s="285"/>
      <c r="S9" s="285"/>
      <c r="T9" s="285"/>
      <c r="U9" s="285"/>
      <c r="V9" s="285"/>
      <c r="W9" s="285"/>
      <c r="X9" s="285"/>
      <c r="Y9" s="285"/>
      <c r="Z9" s="287"/>
    </row>
    <row r="10" spans="1:26" ht="22.5" customHeight="1" x14ac:dyDescent="0.4">
      <c r="A10" s="44"/>
      <c r="B10" s="45"/>
      <c r="C10" s="270"/>
      <c r="D10" s="271"/>
      <c r="E10" s="271"/>
      <c r="F10" s="271"/>
      <c r="G10" s="271"/>
      <c r="H10" s="271"/>
      <c r="I10" s="271"/>
      <c r="J10" s="271"/>
      <c r="K10" s="271"/>
      <c r="L10" s="272"/>
      <c r="M10" s="270" t="s">
        <v>124</v>
      </c>
      <c r="N10" s="271"/>
      <c r="O10" s="271"/>
      <c r="P10" s="271"/>
      <c r="Q10" s="271"/>
      <c r="R10" s="271"/>
      <c r="S10" s="271"/>
      <c r="T10" s="271"/>
      <c r="U10" s="271"/>
      <c r="V10" s="271"/>
      <c r="W10" s="271"/>
      <c r="X10" s="271"/>
      <c r="Y10" s="271"/>
      <c r="Z10" s="273"/>
    </row>
    <row r="11" spans="1:26" ht="22.5" customHeight="1" x14ac:dyDescent="0.4">
      <c r="A11" s="47"/>
      <c r="B11" s="43" t="s">
        <v>80</v>
      </c>
      <c r="C11" s="278" t="s">
        <v>365</v>
      </c>
      <c r="D11" s="279"/>
      <c r="E11" s="279"/>
      <c r="F11" s="279"/>
      <c r="G11" s="279"/>
      <c r="H11" s="279"/>
      <c r="I11" s="279"/>
      <c r="J11" s="279"/>
      <c r="K11" s="279"/>
      <c r="L11" s="280"/>
      <c r="M11" s="278" t="s">
        <v>367</v>
      </c>
      <c r="N11" s="279"/>
      <c r="O11" s="279"/>
      <c r="P11" s="279"/>
      <c r="Q11" s="279"/>
      <c r="R11" s="279"/>
      <c r="S11" s="279"/>
      <c r="T11" s="279"/>
      <c r="U11" s="279"/>
      <c r="V11" s="279"/>
      <c r="W11" s="279"/>
      <c r="X11" s="279"/>
      <c r="Y11" s="279"/>
      <c r="Z11" s="288"/>
    </row>
    <row r="12" spans="1:26" ht="22.5" customHeight="1" x14ac:dyDescent="0.4">
      <c r="A12" s="44"/>
      <c r="B12" s="45"/>
      <c r="C12" s="270" t="s">
        <v>366</v>
      </c>
      <c r="D12" s="271"/>
      <c r="E12" s="271"/>
      <c r="F12" s="271"/>
      <c r="G12" s="271"/>
      <c r="H12" s="271"/>
      <c r="I12" s="271"/>
      <c r="J12" s="271"/>
      <c r="K12" s="271"/>
      <c r="L12" s="272"/>
      <c r="M12" s="270" t="s">
        <v>368</v>
      </c>
      <c r="N12" s="271"/>
      <c r="O12" s="271"/>
      <c r="P12" s="271"/>
      <c r="Q12" s="271"/>
      <c r="R12" s="271"/>
      <c r="S12" s="271"/>
      <c r="T12" s="271"/>
      <c r="U12" s="271"/>
      <c r="V12" s="271"/>
      <c r="W12" s="271"/>
      <c r="X12" s="271"/>
      <c r="Y12" s="271"/>
      <c r="Z12" s="273"/>
    </row>
    <row r="13" spans="1:26" ht="22.5" customHeight="1" x14ac:dyDescent="0.4">
      <c r="A13" s="47"/>
      <c r="B13" s="43" t="s">
        <v>81</v>
      </c>
      <c r="C13" s="278" t="s">
        <v>369</v>
      </c>
      <c r="D13" s="279"/>
      <c r="E13" s="279"/>
      <c r="F13" s="279"/>
      <c r="G13" s="279"/>
      <c r="H13" s="279"/>
      <c r="I13" s="279"/>
      <c r="J13" s="279"/>
      <c r="K13" s="279"/>
      <c r="L13" s="280"/>
      <c r="M13" s="281" t="s">
        <v>371</v>
      </c>
      <c r="N13" s="282"/>
      <c r="O13" s="282"/>
      <c r="P13" s="282"/>
      <c r="Q13" s="282"/>
      <c r="R13" s="282"/>
      <c r="S13" s="282"/>
      <c r="T13" s="282"/>
      <c r="U13" s="282"/>
      <c r="V13" s="282"/>
      <c r="W13" s="282"/>
      <c r="X13" s="282"/>
      <c r="Y13" s="282"/>
      <c r="Z13" s="283"/>
    </row>
    <row r="14" spans="1:26" ht="22.5" customHeight="1" x14ac:dyDescent="0.4">
      <c r="A14" s="44"/>
      <c r="B14" s="45"/>
      <c r="C14" s="270" t="s">
        <v>370</v>
      </c>
      <c r="D14" s="271"/>
      <c r="E14" s="271"/>
      <c r="F14" s="271"/>
      <c r="G14" s="271"/>
      <c r="H14" s="271"/>
      <c r="I14" s="271"/>
      <c r="J14" s="271"/>
      <c r="K14" s="271"/>
      <c r="L14" s="272"/>
      <c r="M14" s="270" t="s">
        <v>126</v>
      </c>
      <c r="N14" s="271"/>
      <c r="O14" s="271"/>
      <c r="P14" s="271"/>
      <c r="Q14" s="271"/>
      <c r="R14" s="271"/>
      <c r="S14" s="271"/>
      <c r="T14" s="271"/>
      <c r="U14" s="271"/>
      <c r="V14" s="271"/>
      <c r="W14" s="271"/>
      <c r="X14" s="271"/>
      <c r="Y14" s="271"/>
      <c r="Z14" s="273"/>
    </row>
    <row r="15" spans="1:26" ht="22.5" customHeight="1" x14ac:dyDescent="0.4">
      <c r="A15" s="47"/>
      <c r="B15" s="43" t="s">
        <v>82</v>
      </c>
      <c r="C15" s="278" t="s">
        <v>372</v>
      </c>
      <c r="D15" s="279"/>
      <c r="E15" s="279"/>
      <c r="F15" s="279"/>
      <c r="G15" s="279"/>
      <c r="H15" s="279"/>
      <c r="I15" s="279"/>
      <c r="J15" s="279"/>
      <c r="K15" s="279"/>
      <c r="L15" s="280"/>
      <c r="M15" s="278" t="s">
        <v>373</v>
      </c>
      <c r="N15" s="279"/>
      <c r="O15" s="279"/>
      <c r="P15" s="279"/>
      <c r="Q15" s="279"/>
      <c r="R15" s="279"/>
      <c r="S15" s="279"/>
      <c r="T15" s="279"/>
      <c r="U15" s="279"/>
      <c r="V15" s="279"/>
      <c r="W15" s="279"/>
      <c r="X15" s="279"/>
      <c r="Y15" s="279"/>
      <c r="Z15" s="288"/>
    </row>
    <row r="16" spans="1:26" ht="22.5" customHeight="1" x14ac:dyDescent="0.4">
      <c r="A16" s="39"/>
      <c r="B16" s="40"/>
      <c r="C16" s="284"/>
      <c r="D16" s="285"/>
      <c r="E16" s="285"/>
      <c r="F16" s="285"/>
      <c r="G16" s="285"/>
      <c r="H16" s="285"/>
      <c r="I16" s="285"/>
      <c r="J16" s="285"/>
      <c r="K16" s="285"/>
      <c r="L16" s="286"/>
      <c r="M16" s="284" t="s">
        <v>374</v>
      </c>
      <c r="N16" s="285"/>
      <c r="O16" s="285"/>
      <c r="P16" s="285"/>
      <c r="Q16" s="285"/>
      <c r="R16" s="285"/>
      <c r="S16" s="285"/>
      <c r="T16" s="285"/>
      <c r="U16" s="285"/>
      <c r="V16" s="285"/>
      <c r="W16" s="285"/>
      <c r="X16" s="285"/>
      <c r="Y16" s="285"/>
      <c r="Z16" s="287"/>
    </row>
    <row r="17" spans="1:26" ht="22.5" customHeight="1" x14ac:dyDescent="0.4">
      <c r="A17" s="39"/>
      <c r="B17" s="40"/>
      <c r="C17" s="284"/>
      <c r="D17" s="285"/>
      <c r="E17" s="285"/>
      <c r="F17" s="285"/>
      <c r="G17" s="285"/>
      <c r="H17" s="285"/>
      <c r="I17" s="285"/>
      <c r="J17" s="285"/>
      <c r="K17" s="285"/>
      <c r="L17" s="286"/>
      <c r="M17" s="284" t="s">
        <v>375</v>
      </c>
      <c r="N17" s="285"/>
      <c r="O17" s="285"/>
      <c r="P17" s="285"/>
      <c r="Q17" s="285"/>
      <c r="R17" s="285"/>
      <c r="S17" s="285"/>
      <c r="T17" s="285"/>
      <c r="U17" s="285"/>
      <c r="V17" s="285"/>
      <c r="W17" s="285"/>
      <c r="X17" s="285"/>
      <c r="Y17" s="285"/>
      <c r="Z17" s="287"/>
    </row>
    <row r="18" spans="1:26" ht="22.5" customHeight="1" x14ac:dyDescent="0.4">
      <c r="A18" s="44"/>
      <c r="B18" s="45"/>
      <c r="C18" s="270"/>
      <c r="D18" s="271"/>
      <c r="E18" s="271"/>
      <c r="F18" s="271"/>
      <c r="G18" s="271"/>
      <c r="H18" s="271"/>
      <c r="I18" s="271"/>
      <c r="J18" s="271"/>
      <c r="K18" s="271"/>
      <c r="L18" s="272"/>
      <c r="M18" s="270" t="s">
        <v>376</v>
      </c>
      <c r="N18" s="271"/>
      <c r="O18" s="271"/>
      <c r="P18" s="271"/>
      <c r="Q18" s="271"/>
      <c r="R18" s="271"/>
      <c r="S18" s="271"/>
      <c r="T18" s="271"/>
      <c r="U18" s="271"/>
      <c r="V18" s="271"/>
      <c r="W18" s="271"/>
      <c r="X18" s="271"/>
      <c r="Y18" s="271"/>
      <c r="Z18" s="273"/>
    </row>
    <row r="19" spans="1:26" ht="22.5" customHeight="1" x14ac:dyDescent="0.4">
      <c r="A19" s="39"/>
      <c r="B19" s="40" t="s">
        <v>87</v>
      </c>
      <c r="C19" s="87" t="s">
        <v>377</v>
      </c>
      <c r="D19" s="88"/>
      <c r="E19" s="88"/>
      <c r="F19" s="88"/>
      <c r="G19" s="88"/>
      <c r="H19" s="88"/>
      <c r="I19" s="88"/>
      <c r="J19" s="88"/>
      <c r="K19" s="88"/>
      <c r="L19" s="89"/>
      <c r="M19" s="87" t="s">
        <v>378</v>
      </c>
      <c r="N19" s="88"/>
      <c r="O19" s="88"/>
      <c r="P19" s="88"/>
      <c r="Q19" s="88"/>
      <c r="R19" s="88"/>
      <c r="S19" s="88"/>
      <c r="T19" s="88"/>
      <c r="U19" s="88"/>
      <c r="V19" s="88"/>
      <c r="W19" s="88"/>
      <c r="X19" s="88"/>
      <c r="Y19" s="88"/>
      <c r="Z19" s="90"/>
    </row>
    <row r="20" spans="1:26" ht="22.5" customHeight="1" x14ac:dyDescent="0.4">
      <c r="A20" s="39"/>
      <c r="B20" s="40"/>
      <c r="C20" s="87"/>
      <c r="D20" s="88"/>
      <c r="E20" s="88"/>
      <c r="F20" s="88"/>
      <c r="G20" s="88"/>
      <c r="H20" s="88"/>
      <c r="I20" s="88"/>
      <c r="J20" s="88"/>
      <c r="K20" s="88"/>
      <c r="L20" s="89"/>
      <c r="M20" s="87" t="s">
        <v>379</v>
      </c>
      <c r="N20" s="88"/>
      <c r="O20" s="88"/>
      <c r="P20" s="88"/>
      <c r="Q20" s="88"/>
      <c r="R20" s="88"/>
      <c r="S20" s="88"/>
      <c r="T20" s="88"/>
      <c r="U20" s="88"/>
      <c r="V20" s="88"/>
      <c r="W20" s="88"/>
      <c r="X20" s="88"/>
      <c r="Y20" s="88"/>
      <c r="Z20" s="90"/>
    </row>
    <row r="21" spans="1:26" ht="22.5" customHeight="1" x14ac:dyDescent="0.4">
      <c r="A21" s="47"/>
      <c r="B21" s="43" t="s">
        <v>88</v>
      </c>
      <c r="C21" s="278" t="s">
        <v>125</v>
      </c>
      <c r="D21" s="279"/>
      <c r="E21" s="279"/>
      <c r="F21" s="279"/>
      <c r="G21" s="279"/>
      <c r="H21" s="279"/>
      <c r="I21" s="279"/>
      <c r="J21" s="279"/>
      <c r="K21" s="279"/>
      <c r="L21" s="280"/>
      <c r="M21" s="278"/>
      <c r="N21" s="279"/>
      <c r="O21" s="279"/>
      <c r="P21" s="279"/>
      <c r="Q21" s="279"/>
      <c r="R21" s="279"/>
      <c r="S21" s="279"/>
      <c r="T21" s="279"/>
      <c r="U21" s="279"/>
      <c r="V21" s="279"/>
      <c r="W21" s="279"/>
      <c r="X21" s="279"/>
      <c r="Y21" s="279"/>
      <c r="Z21" s="288"/>
    </row>
    <row r="22" spans="1:26" ht="22.5" customHeight="1" x14ac:dyDescent="0.4">
      <c r="A22" s="44"/>
      <c r="B22" s="45"/>
      <c r="C22" s="270" t="s">
        <v>380</v>
      </c>
      <c r="D22" s="271"/>
      <c r="E22" s="271"/>
      <c r="F22" s="271"/>
      <c r="G22" s="271"/>
      <c r="H22" s="271"/>
      <c r="I22" s="271"/>
      <c r="J22" s="271"/>
      <c r="K22" s="271"/>
      <c r="L22" s="272"/>
      <c r="M22" s="270"/>
      <c r="N22" s="271"/>
      <c r="O22" s="271"/>
      <c r="P22" s="271"/>
      <c r="Q22" s="271"/>
      <c r="R22" s="271"/>
      <c r="S22" s="271"/>
      <c r="T22" s="271"/>
      <c r="U22" s="271"/>
      <c r="V22" s="271"/>
      <c r="W22" s="271"/>
      <c r="X22" s="271"/>
      <c r="Y22" s="271"/>
      <c r="Z22" s="273"/>
    </row>
    <row r="23" spans="1:26" ht="22.5" customHeight="1" x14ac:dyDescent="0.4">
      <c r="A23" s="47"/>
      <c r="B23" s="43" t="s">
        <v>90</v>
      </c>
      <c r="C23" s="278" t="s">
        <v>571</v>
      </c>
      <c r="D23" s="279"/>
      <c r="E23" s="279"/>
      <c r="F23" s="279"/>
      <c r="G23" s="279"/>
      <c r="H23" s="279"/>
      <c r="I23" s="279"/>
      <c r="J23" s="279"/>
      <c r="K23" s="279"/>
      <c r="L23" s="280"/>
      <c r="M23" s="278"/>
      <c r="N23" s="279"/>
      <c r="O23" s="279"/>
      <c r="P23" s="279"/>
      <c r="Q23" s="279"/>
      <c r="R23" s="279"/>
      <c r="S23" s="279"/>
      <c r="T23" s="279"/>
      <c r="U23" s="279"/>
      <c r="V23" s="279"/>
      <c r="W23" s="279"/>
      <c r="X23" s="279"/>
      <c r="Y23" s="279"/>
      <c r="Z23" s="288"/>
    </row>
    <row r="24" spans="1:26" ht="22.5" customHeight="1" x14ac:dyDescent="0.4">
      <c r="A24" s="44"/>
      <c r="B24" s="45"/>
      <c r="C24" s="270" t="s">
        <v>572</v>
      </c>
      <c r="D24" s="271"/>
      <c r="E24" s="271"/>
      <c r="F24" s="271"/>
      <c r="G24" s="271"/>
      <c r="H24" s="271"/>
      <c r="I24" s="271"/>
      <c r="J24" s="271"/>
      <c r="K24" s="271"/>
      <c r="L24" s="272"/>
      <c r="M24" s="270"/>
      <c r="N24" s="271"/>
      <c r="O24" s="271"/>
      <c r="P24" s="271"/>
      <c r="Q24" s="271"/>
      <c r="R24" s="271"/>
      <c r="S24" s="271"/>
      <c r="T24" s="271"/>
      <c r="U24" s="271"/>
      <c r="V24" s="271"/>
      <c r="W24" s="271"/>
      <c r="X24" s="271"/>
      <c r="Y24" s="271"/>
      <c r="Z24" s="273"/>
    </row>
    <row r="25" spans="1:26" ht="22.5" customHeight="1" thickBot="1" x14ac:dyDescent="0.45">
      <c r="A25" s="48"/>
      <c r="B25" s="42" t="s">
        <v>91</v>
      </c>
      <c r="C25" s="274" t="s">
        <v>93</v>
      </c>
      <c r="D25" s="275"/>
      <c r="E25" s="275"/>
      <c r="F25" s="275"/>
      <c r="G25" s="275"/>
      <c r="H25" s="275"/>
      <c r="I25" s="275"/>
      <c r="J25" s="275"/>
      <c r="K25" s="275"/>
      <c r="L25" s="276"/>
      <c r="M25" s="274" t="s">
        <v>105</v>
      </c>
      <c r="N25" s="275"/>
      <c r="O25" s="275"/>
      <c r="P25" s="275"/>
      <c r="Q25" s="275"/>
      <c r="R25" s="275"/>
      <c r="S25" s="275"/>
      <c r="T25" s="275"/>
      <c r="U25" s="275"/>
      <c r="V25" s="275"/>
      <c r="W25" s="275"/>
      <c r="X25" s="275"/>
      <c r="Y25" s="275"/>
      <c r="Z25" s="277"/>
    </row>
    <row r="26" spans="1:26" ht="7.5" customHeight="1" x14ac:dyDescent="0.4">
      <c r="A26" s="50"/>
      <c r="B26" s="50"/>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ht="18.75" customHeight="1" x14ac:dyDescent="0.4">
      <c r="A27" s="50"/>
      <c r="B27" s="50"/>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ht="18.75" customHeight="1" x14ac:dyDescent="0.4">
      <c r="A28" s="50"/>
      <c r="B28" s="50"/>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ht="18.75" customHeight="1" x14ac:dyDescent="0.4">
      <c r="A29" s="50"/>
      <c r="B29" s="50"/>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ht="18.75" customHeight="1" x14ac:dyDescent="0.4">
      <c r="A30" s="50"/>
      <c r="B30" s="50"/>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ht="18.75" customHeight="1" x14ac:dyDescent="0.4">
      <c r="A31" s="50"/>
      <c r="B31" s="50"/>
      <c r="C31" s="49"/>
      <c r="D31" s="49"/>
      <c r="E31" s="49"/>
      <c r="F31" s="49"/>
      <c r="G31" s="49"/>
      <c r="H31" s="49"/>
      <c r="I31" s="49"/>
      <c r="J31" s="49"/>
      <c r="K31" s="49"/>
      <c r="L31" s="49"/>
      <c r="M31" s="49"/>
      <c r="N31" s="49"/>
      <c r="O31" s="49"/>
      <c r="P31" s="49"/>
      <c r="Q31" s="49"/>
      <c r="R31" s="49"/>
      <c r="S31" s="49"/>
      <c r="T31" s="49"/>
      <c r="U31" s="49"/>
      <c r="V31" s="49"/>
      <c r="W31" s="49"/>
      <c r="X31" s="49"/>
      <c r="Y31" s="49"/>
      <c r="Z31" s="49"/>
    </row>
  </sheetData>
  <sheetProtection algorithmName="SHA-512" hashValue="G2ZBIpA/WUZTQfmwud/UL1g3nfDj2wWA0kkl2ymqJwK/o0pJWanhJ9oOkAcaMXeQ2pzAeOX9/mnkjyztI5qTxw==" saltValue="68R8U0MtDb/zQ+mgle6Frw==" spinCount="100000" sheet="1" objects="1" scenarios="1" selectLockedCells="1"/>
  <mergeCells count="40">
    <mergeCell ref="C25:L25"/>
    <mergeCell ref="M25:Z25"/>
    <mergeCell ref="C8:L8"/>
    <mergeCell ref="M8:Z8"/>
    <mergeCell ref="C9:L9"/>
    <mergeCell ref="M9:Z9"/>
    <mergeCell ref="C13:L13"/>
    <mergeCell ref="M13:Z13"/>
    <mergeCell ref="C14:L14"/>
    <mergeCell ref="M14:Z14"/>
    <mergeCell ref="C21:L21"/>
    <mergeCell ref="M21:Z21"/>
    <mergeCell ref="C22:L22"/>
    <mergeCell ref="M22:Z22"/>
    <mergeCell ref="C12:L12"/>
    <mergeCell ref="M12:Z12"/>
    <mergeCell ref="C7:L7"/>
    <mergeCell ref="M7:Z7"/>
    <mergeCell ref="C10:L10"/>
    <mergeCell ref="M10:Z10"/>
    <mergeCell ref="C11:L11"/>
    <mergeCell ref="M11:Z11"/>
    <mergeCell ref="C4:L4"/>
    <mergeCell ref="M4:Z4"/>
    <mergeCell ref="C5:L5"/>
    <mergeCell ref="M5:Z5"/>
    <mergeCell ref="C6:L6"/>
    <mergeCell ref="M6:Z6"/>
    <mergeCell ref="C15:L15"/>
    <mergeCell ref="M15:Z15"/>
    <mergeCell ref="C16:L16"/>
    <mergeCell ref="M16:Z16"/>
    <mergeCell ref="C17:L17"/>
    <mergeCell ref="M17:Z17"/>
    <mergeCell ref="C23:L23"/>
    <mergeCell ref="M23:Z23"/>
    <mergeCell ref="C24:L24"/>
    <mergeCell ref="M24:Z24"/>
    <mergeCell ref="C18:L18"/>
    <mergeCell ref="M18:Z18"/>
  </mergeCells>
  <phoneticPr fontId="3"/>
  <hyperlinks>
    <hyperlink ref="M5:Z5" location="第14号!Print_Area" display="・様式第１４号"/>
    <hyperlink ref="M6:Z6" location="第15号!Print_Area" display="・様式第１５号"/>
    <hyperlink ref="M13:Z13" location="第16号!A1" display="・様式第１６号"/>
  </hyperlinks>
  <pageMargins left="0.78740157480314965" right="0.39370078740157483" top="0.59055118110236215" bottom="0.5905511811023621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0</xdr:col>
                    <xdr:colOff>0</xdr:colOff>
                    <xdr:row>4</xdr:row>
                    <xdr:rowOff>0</xdr:rowOff>
                  </from>
                  <to>
                    <xdr:col>1</xdr:col>
                    <xdr:colOff>0</xdr:colOff>
                    <xdr:row>5</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0</xdr:col>
                    <xdr:colOff>0</xdr:colOff>
                    <xdr:row>5</xdr:row>
                    <xdr:rowOff>0</xdr:rowOff>
                  </from>
                  <to>
                    <xdr:col>1</xdr:col>
                    <xdr:colOff>0</xdr:colOff>
                    <xdr:row>6</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0</xdr:col>
                    <xdr:colOff>0</xdr:colOff>
                    <xdr:row>6</xdr:row>
                    <xdr:rowOff>0</xdr:rowOff>
                  </from>
                  <to>
                    <xdr:col>1</xdr:col>
                    <xdr:colOff>0</xdr:colOff>
                    <xdr:row>7</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0</xdr:col>
                    <xdr:colOff>0</xdr:colOff>
                    <xdr:row>10</xdr:row>
                    <xdr:rowOff>0</xdr:rowOff>
                  </from>
                  <to>
                    <xdr:col>1</xdr:col>
                    <xdr:colOff>0</xdr:colOff>
                    <xdr:row>11</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0</xdr:col>
                    <xdr:colOff>0</xdr:colOff>
                    <xdr:row>12</xdr:row>
                    <xdr:rowOff>0</xdr:rowOff>
                  </from>
                  <to>
                    <xdr:col>1</xdr:col>
                    <xdr:colOff>0</xdr:colOff>
                    <xdr:row>13</xdr:row>
                    <xdr:rowOff>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0</xdr:col>
                    <xdr:colOff>0</xdr:colOff>
                    <xdr:row>14</xdr:row>
                    <xdr:rowOff>0</xdr:rowOff>
                  </from>
                  <to>
                    <xdr:col>1</xdr:col>
                    <xdr:colOff>0</xdr:colOff>
                    <xdr:row>15</xdr:row>
                    <xdr:rowOff>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0</xdr:col>
                    <xdr:colOff>0</xdr:colOff>
                    <xdr:row>18</xdr:row>
                    <xdr:rowOff>0</xdr:rowOff>
                  </from>
                  <to>
                    <xdr:col>1</xdr:col>
                    <xdr:colOff>0</xdr:colOff>
                    <xdr:row>19</xdr:row>
                    <xdr:rowOff>0</xdr:rowOff>
                  </to>
                </anchor>
              </controlPr>
            </control>
          </mc:Choice>
        </mc:AlternateContent>
        <mc:AlternateContent xmlns:mc="http://schemas.openxmlformats.org/markup-compatibility/2006">
          <mc:Choice Requires="x14">
            <control shapeId="30729" r:id="rId11" name="Check Box 9">
              <controlPr defaultSize="0" autoFill="0" autoLine="0" autoPict="0">
                <anchor moveWithCells="1">
                  <from>
                    <xdr:col>0</xdr:col>
                    <xdr:colOff>0</xdr:colOff>
                    <xdr:row>24</xdr:row>
                    <xdr:rowOff>0</xdr:rowOff>
                  </from>
                  <to>
                    <xdr:col>1</xdr:col>
                    <xdr:colOff>0</xdr:colOff>
                    <xdr:row>25</xdr:row>
                    <xdr:rowOff>0</xdr:rowOff>
                  </to>
                </anchor>
              </controlPr>
            </control>
          </mc:Choice>
        </mc:AlternateContent>
        <mc:AlternateContent xmlns:mc="http://schemas.openxmlformats.org/markup-compatibility/2006">
          <mc:Choice Requires="x14">
            <control shapeId="30728" r:id="rId12" name="Check Box 8">
              <controlPr defaultSize="0" autoFill="0" autoLine="0" autoPict="0">
                <anchor moveWithCells="1">
                  <from>
                    <xdr:col>0</xdr:col>
                    <xdr:colOff>0</xdr:colOff>
                    <xdr:row>20</xdr:row>
                    <xdr:rowOff>0</xdr:rowOff>
                  </from>
                  <to>
                    <xdr:col>1</xdr:col>
                    <xdr:colOff>0</xdr:colOff>
                    <xdr:row>21</xdr:row>
                    <xdr:rowOff>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0</xdr:col>
                    <xdr:colOff>0</xdr:colOff>
                    <xdr:row>22</xdr:row>
                    <xdr:rowOff>0</xdr:rowOff>
                  </from>
                  <to>
                    <xdr:col>1</xdr:col>
                    <xdr:colOff>0</xdr:colOff>
                    <xdr:row>23</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9" tint="-0.249977111117893"/>
  </sheetPr>
  <dimension ref="A1:AO132"/>
  <sheetViews>
    <sheetView view="pageBreakPreview" zoomScaleNormal="100" zoomScaleSheetLayoutView="100" workbookViewId="0">
      <pane ySplit="6" topLeftCell="A7" activePane="bottomLeft" state="frozen"/>
      <selection activeCell="I46" sqref="I46"/>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395" t="s">
        <v>494</v>
      </c>
      <c r="B2" s="396"/>
      <c r="C2" s="396"/>
      <c r="D2" s="396"/>
      <c r="E2" s="396"/>
      <c r="F2" s="396"/>
      <c r="G2" s="680" t="s">
        <v>486</v>
      </c>
      <c r="H2" s="681"/>
      <c r="I2" s="168"/>
      <c r="J2" s="166" t="s">
        <v>485</v>
      </c>
      <c r="K2" s="168"/>
      <c r="L2" s="166" t="s">
        <v>491</v>
      </c>
      <c r="M2" s="168"/>
      <c r="N2" s="167" t="s">
        <v>484</v>
      </c>
      <c r="O2" s="396" t="s">
        <v>479</v>
      </c>
      <c r="P2" s="396"/>
      <c r="Q2" s="396"/>
      <c r="R2" s="396"/>
      <c r="S2" s="396"/>
      <c r="T2" s="396"/>
      <c r="U2" s="678" t="s">
        <v>556</v>
      </c>
      <c r="V2" s="678"/>
      <c r="W2" s="678"/>
      <c r="X2" s="678"/>
      <c r="Y2" s="678"/>
      <c r="Z2" s="679"/>
      <c r="AB2" s="171" t="s">
        <v>482</v>
      </c>
    </row>
    <row r="3" spans="1:41" ht="7.5" customHeight="1" x14ac:dyDescent="0.4"/>
    <row r="4" spans="1:41" ht="18.75" customHeight="1" x14ac:dyDescent="0.4">
      <c r="A4" s="32" t="s">
        <v>134</v>
      </c>
      <c r="B4" s="32"/>
      <c r="C4" s="32"/>
      <c r="D4" s="32"/>
      <c r="E4" s="32"/>
      <c r="F4" s="32"/>
      <c r="G4" s="32"/>
      <c r="H4" s="32"/>
      <c r="I4" s="32"/>
      <c r="J4" s="32"/>
      <c r="K4" s="32"/>
      <c r="L4" s="32"/>
      <c r="M4" s="32"/>
      <c r="N4" s="32"/>
      <c r="O4" s="32"/>
      <c r="P4" s="32"/>
      <c r="Q4" s="32"/>
      <c r="R4" s="32"/>
      <c r="S4" s="32"/>
      <c r="T4" s="32"/>
      <c r="U4" s="32"/>
      <c r="V4" s="32"/>
      <c r="W4" s="32"/>
      <c r="X4" s="32"/>
      <c r="Y4" s="32"/>
      <c r="Z4" s="32"/>
      <c r="AB4" s="682" t="str">
        <f>IF(M2="","令和  年  月  日",DATE(I2+2018,K2,M2))</f>
        <v>令和  年  月  日</v>
      </c>
      <c r="AC4" s="682"/>
      <c r="AD4" s="682"/>
      <c r="AE4" s="682"/>
      <c r="AF4" s="682"/>
      <c r="AG4" s="682"/>
      <c r="AH4" s="682"/>
      <c r="AI4" s="682"/>
    </row>
    <row r="5" spans="1:41" ht="7.5" customHeight="1" x14ac:dyDescent="0.4">
      <c r="A5" s="32"/>
      <c r="B5" s="32"/>
      <c r="C5" s="32"/>
      <c r="D5" s="32"/>
      <c r="E5" s="32"/>
      <c r="F5" s="32"/>
      <c r="G5" s="32"/>
      <c r="H5" s="32"/>
      <c r="I5" s="32"/>
      <c r="J5" s="32"/>
      <c r="K5" s="32"/>
      <c r="L5" s="32"/>
      <c r="M5" s="32"/>
      <c r="N5" s="32"/>
      <c r="O5" s="32"/>
      <c r="P5" s="32"/>
      <c r="Q5" s="32"/>
      <c r="R5" s="32"/>
      <c r="S5" s="32"/>
      <c r="T5" s="32"/>
      <c r="U5" s="32"/>
      <c r="V5" s="32"/>
      <c r="W5" s="32"/>
      <c r="X5" s="32"/>
      <c r="Y5" s="32"/>
      <c r="Z5" s="32"/>
    </row>
    <row r="6" spans="1:41" ht="18.75" customHeight="1" x14ac:dyDescent="0.4">
      <c r="A6" s="305" t="s">
        <v>383</v>
      </c>
      <c r="B6" s="305"/>
      <c r="C6" s="305"/>
      <c r="D6" s="305"/>
      <c r="E6" s="305"/>
      <c r="F6" s="305"/>
      <c r="G6" s="305"/>
      <c r="H6" s="305"/>
      <c r="I6" s="305"/>
      <c r="J6" s="305"/>
      <c r="K6" s="305"/>
      <c r="L6" s="305"/>
      <c r="M6" s="305"/>
      <c r="N6" s="305"/>
      <c r="O6" s="305"/>
      <c r="P6" s="305"/>
      <c r="Q6" s="305"/>
      <c r="R6" s="305"/>
      <c r="S6" s="305"/>
      <c r="T6" s="305"/>
      <c r="U6" s="305"/>
      <c r="V6" s="305"/>
      <c r="W6" s="305"/>
      <c r="X6" s="305"/>
      <c r="Y6" s="305"/>
      <c r="Z6" s="305"/>
    </row>
    <row r="7" spans="1:41" ht="7.5" customHeight="1" x14ac:dyDescent="0.4">
      <c r="A7" s="32"/>
      <c r="B7" s="32"/>
      <c r="C7" s="32"/>
      <c r="D7" s="32"/>
      <c r="E7" s="32"/>
      <c r="F7" s="32"/>
      <c r="G7" s="32"/>
      <c r="H7" s="32"/>
      <c r="I7" s="32"/>
      <c r="J7" s="32"/>
      <c r="K7" s="32"/>
      <c r="L7" s="32"/>
      <c r="M7" s="32"/>
      <c r="N7" s="32"/>
      <c r="O7" s="32"/>
      <c r="P7" s="32"/>
      <c r="Q7" s="32"/>
      <c r="R7" s="32"/>
      <c r="S7" s="32"/>
      <c r="T7" s="32"/>
      <c r="U7" s="32"/>
      <c r="V7" s="32"/>
      <c r="W7" s="32"/>
      <c r="X7" s="32"/>
      <c r="Y7" s="32"/>
      <c r="Z7" s="32"/>
    </row>
    <row r="8" spans="1:41" ht="22.5" customHeight="1" x14ac:dyDescent="0.4">
      <c r="A8" s="32"/>
      <c r="B8" s="32"/>
      <c r="C8" s="32"/>
      <c r="D8" s="32"/>
      <c r="E8" s="32"/>
      <c r="F8" s="32"/>
      <c r="G8" s="32"/>
      <c r="H8" s="32"/>
      <c r="I8" s="32"/>
      <c r="J8" s="32"/>
      <c r="K8" s="32"/>
      <c r="L8" s="32"/>
      <c r="M8" s="32"/>
      <c r="N8" s="32"/>
      <c r="O8" s="32"/>
      <c r="P8" s="32"/>
      <c r="Q8" s="32"/>
      <c r="R8" s="158"/>
      <c r="S8" s="158"/>
      <c r="T8" s="159" t="s">
        <v>486</v>
      </c>
      <c r="U8" s="160"/>
      <c r="V8" s="161" t="s">
        <v>485</v>
      </c>
      <c r="W8" s="160"/>
      <c r="X8" s="161" t="s">
        <v>491</v>
      </c>
      <c r="Y8" s="160"/>
      <c r="Z8" s="161" t="s">
        <v>484</v>
      </c>
    </row>
    <row r="9" spans="1:41" ht="18.75" customHeight="1" x14ac:dyDescent="0.4">
      <c r="A9" s="32" t="s">
        <v>1</v>
      </c>
      <c r="B9" s="32"/>
      <c r="C9" s="32"/>
      <c r="D9" s="32"/>
      <c r="E9" s="32"/>
      <c r="F9" s="32"/>
      <c r="G9" s="32"/>
      <c r="H9" s="32"/>
      <c r="I9" s="32"/>
      <c r="J9" s="32"/>
      <c r="K9" s="32"/>
      <c r="L9" s="32"/>
      <c r="M9" s="32"/>
      <c r="N9" s="32"/>
      <c r="O9" s="32"/>
      <c r="P9" s="32"/>
      <c r="Q9" s="32"/>
      <c r="R9" s="32"/>
      <c r="S9" s="32"/>
      <c r="T9" s="32"/>
      <c r="U9" s="32"/>
      <c r="V9" s="32"/>
      <c r="W9" s="32"/>
      <c r="X9" s="32"/>
      <c r="Y9" s="32"/>
      <c r="Z9" s="32"/>
    </row>
    <row r="10" spans="1:41" ht="22.5" customHeight="1" x14ac:dyDescent="0.4">
      <c r="A10" s="32"/>
      <c r="B10" s="32"/>
      <c r="C10" s="32"/>
      <c r="D10" s="32"/>
      <c r="E10" s="32"/>
      <c r="F10" s="32"/>
      <c r="G10" s="32"/>
      <c r="H10" s="32"/>
      <c r="I10" s="32"/>
      <c r="J10" s="32"/>
      <c r="K10" s="32"/>
      <c r="L10" s="32"/>
      <c r="M10" s="309" t="s">
        <v>2</v>
      </c>
      <c r="N10" s="309"/>
      <c r="O10" s="309"/>
      <c r="P10" s="309"/>
      <c r="Q10" s="25" t="s">
        <v>9</v>
      </c>
      <c r="R10" s="311" t="str">
        <f>IF(第１号!R7="","",第１号!R7)</f>
        <v/>
      </c>
      <c r="S10" s="311"/>
      <c r="T10" s="311"/>
      <c r="U10" s="25" t="s">
        <v>10</v>
      </c>
      <c r="V10" s="312" t="str">
        <f>IF(第１号!V7="","",第１号!V7)</f>
        <v/>
      </c>
      <c r="W10" s="312"/>
      <c r="X10" s="312"/>
      <c r="Y10" s="312"/>
      <c r="Z10" s="32"/>
    </row>
    <row r="11" spans="1:41" ht="26.25" customHeight="1" x14ac:dyDescent="0.4">
      <c r="A11" s="32"/>
      <c r="B11" s="32"/>
      <c r="C11" s="32"/>
      <c r="D11" s="32"/>
      <c r="E11" s="32"/>
      <c r="F11" s="32"/>
      <c r="G11" s="32"/>
      <c r="H11" s="32"/>
      <c r="I11" s="32"/>
      <c r="J11" s="32"/>
      <c r="K11" s="32"/>
      <c r="L11" s="32"/>
      <c r="M11" s="309" t="s">
        <v>3</v>
      </c>
      <c r="N11" s="309"/>
      <c r="O11" s="309"/>
      <c r="P11" s="309"/>
      <c r="Q11" s="723" t="str">
        <f>IF(第１号!Q8="","",第１号!Q8)</f>
        <v/>
      </c>
      <c r="R11" s="723"/>
      <c r="S11" s="723"/>
      <c r="T11" s="723"/>
      <c r="U11" s="723"/>
      <c r="V11" s="723"/>
      <c r="W11" s="723"/>
      <c r="X11" s="723"/>
      <c r="Y11" s="723"/>
      <c r="Z11" s="723"/>
    </row>
    <row r="12" spans="1:41" ht="26.25" customHeight="1" x14ac:dyDescent="0.4">
      <c r="A12" s="32"/>
      <c r="B12" s="32"/>
      <c r="C12" s="32"/>
      <c r="D12" s="32"/>
      <c r="E12" s="32"/>
      <c r="F12" s="32"/>
      <c r="G12" s="32"/>
      <c r="H12" s="32"/>
      <c r="I12" s="32"/>
      <c r="J12" s="32"/>
      <c r="K12" s="32"/>
      <c r="L12" s="4" t="s">
        <v>6</v>
      </c>
      <c r="M12" s="309" t="s">
        <v>4</v>
      </c>
      <c r="N12" s="309"/>
      <c r="O12" s="309"/>
      <c r="P12" s="309"/>
      <c r="Q12" s="723" t="str">
        <f>IF(第１号!Q9="","",第１号!Q9)</f>
        <v/>
      </c>
      <c r="R12" s="723"/>
      <c r="S12" s="723"/>
      <c r="T12" s="723"/>
      <c r="U12" s="723"/>
      <c r="V12" s="723"/>
      <c r="W12" s="723"/>
      <c r="X12" s="723"/>
      <c r="Y12" s="723"/>
      <c r="Z12" s="723"/>
    </row>
    <row r="13" spans="1:41" ht="26.25" customHeight="1" x14ac:dyDescent="0.4">
      <c r="A13" s="32"/>
      <c r="B13" s="32"/>
      <c r="C13" s="32"/>
      <c r="D13" s="32"/>
      <c r="E13" s="32"/>
      <c r="F13" s="32"/>
      <c r="G13" s="32"/>
      <c r="H13" s="32"/>
      <c r="I13" s="32"/>
      <c r="J13" s="32"/>
      <c r="K13" s="32"/>
      <c r="L13" s="32"/>
      <c r="M13" s="309" t="s">
        <v>5</v>
      </c>
      <c r="N13" s="309"/>
      <c r="O13" s="309"/>
      <c r="P13" s="309"/>
      <c r="Q13" s="723" t="str">
        <f>IF(第１号!Q10="","",第１号!Q10)</f>
        <v/>
      </c>
      <c r="R13" s="723"/>
      <c r="S13" s="723"/>
      <c r="T13" s="723"/>
      <c r="U13" s="723"/>
      <c r="V13" s="723"/>
      <c r="W13" s="723"/>
      <c r="X13" s="723"/>
      <c r="Y13" s="723"/>
      <c r="Z13" s="32"/>
    </row>
    <row r="14" spans="1:41" ht="7.5" customHeight="1" x14ac:dyDescent="0.4">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41" ht="18.75" customHeight="1" x14ac:dyDescent="0.4">
      <c r="A15" s="308" t="str">
        <f ca="1">"　"&amp;DBCS(TEXT(AB4,"ggge年m月d日"))&amp;"付け仙台市（"&amp;DBCS("R"&amp;IF(M2="",DB!D5,DB!L6))&amp;"環脱経）指令第"&amp;DBCS(TEXT(U2,"0000"))&amp;"号で交付決定を受けました標記の補助金について、補助事業が完了したので、仙台市補助金等交付規則"&amp;DBCS(DB!L7)&amp;"及び仙台市温室効果ガス削減設備導入支援補助金交付要綱"&amp;DBCS(DB!L8)&amp;"の規定に基づき、関係書類を添えて下記のとおり報告します。"</f>
        <v>　令和　　年　　月　　日付け仙台市（Ｒ７環脱経）指令第　　　　号で交付決定を受けました標記の補助金について、補助事業が完了したので、仙台市補助金等交付規則第１２条及び仙台市温室効果ガス削減設備導入支援補助金交付要綱第１４条の規定に基づき、関係書類を添えて下記のとおり報告します。</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I15" s="65"/>
    </row>
    <row r="16" spans="1:41" ht="18.75" customHeight="1" x14ac:dyDescent="0.4">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H16" s="131"/>
      <c r="AI16" s="677"/>
      <c r="AJ16" s="677"/>
      <c r="AK16" s="677"/>
      <c r="AL16" s="677"/>
      <c r="AM16" s="677"/>
      <c r="AN16" s="677"/>
      <c r="AO16" s="677"/>
    </row>
    <row r="17" spans="1:34" ht="18.75" customHeight="1" x14ac:dyDescent="0.4">
      <c r="A17" s="308"/>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H17" s="132"/>
    </row>
    <row r="18" spans="1:34" ht="7.5" customHeight="1" x14ac:dyDescent="0.4">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34" ht="18.75" customHeight="1" x14ac:dyDescent="0.4">
      <c r="A19" s="305" t="s">
        <v>8</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row>
    <row r="20" spans="1:34" ht="7.5" customHeight="1" thickBot="1" x14ac:dyDescent="0.4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34" ht="22.5" customHeight="1" x14ac:dyDescent="0.4">
      <c r="A21" s="566" t="s">
        <v>127</v>
      </c>
      <c r="B21" s="567"/>
      <c r="C21" s="567"/>
      <c r="D21" s="567"/>
      <c r="E21" s="567"/>
      <c r="F21" s="567"/>
      <c r="G21" s="567"/>
      <c r="H21" s="11"/>
      <c r="I21" s="683" t="str">
        <f>IF(第１号!I20="","",第１号!I20)</f>
        <v/>
      </c>
      <c r="J21" s="683"/>
      <c r="K21" s="683"/>
      <c r="L21" s="683"/>
      <c r="M21" s="683"/>
      <c r="N21" s="683"/>
      <c r="O21" s="683"/>
      <c r="P21" s="683"/>
      <c r="Q21" s="683"/>
      <c r="R21" s="683"/>
      <c r="S21" s="683"/>
      <c r="T21" s="683"/>
      <c r="U21" s="683"/>
      <c r="V21" s="683"/>
      <c r="W21" s="683"/>
      <c r="X21" s="683"/>
      <c r="Y21" s="683"/>
      <c r="Z21" s="5"/>
    </row>
    <row r="22" spans="1:34" ht="22.5" customHeight="1" x14ac:dyDescent="0.4">
      <c r="A22" s="314" t="s">
        <v>384</v>
      </c>
      <c r="B22" s="315"/>
      <c r="C22" s="315"/>
      <c r="D22" s="315"/>
      <c r="E22" s="315"/>
      <c r="F22" s="315"/>
      <c r="G22" s="315"/>
      <c r="H22" s="6"/>
      <c r="I22" s="684" t="str">
        <f>IF(第１号!I21="","",第１号!I21)</f>
        <v/>
      </c>
      <c r="J22" s="684"/>
      <c r="K22" s="684"/>
      <c r="L22" s="684"/>
      <c r="M22" s="684"/>
      <c r="N22" s="684"/>
      <c r="O22" s="684"/>
      <c r="P22" s="684"/>
      <c r="Q22" s="684"/>
      <c r="R22" s="684"/>
      <c r="S22" s="684"/>
      <c r="T22" s="684"/>
      <c r="U22" s="684"/>
      <c r="V22" s="684"/>
      <c r="W22" s="684"/>
      <c r="X22" s="684"/>
      <c r="Y22" s="684"/>
      <c r="Z22" s="7"/>
    </row>
    <row r="23" spans="1:34" ht="22.5" customHeight="1" x14ac:dyDescent="0.4">
      <c r="A23" s="668" t="s">
        <v>385</v>
      </c>
      <c r="B23" s="669"/>
      <c r="C23" s="669"/>
      <c r="D23" s="669"/>
      <c r="E23" s="669"/>
      <c r="F23" s="669"/>
      <c r="G23" s="670"/>
      <c r="H23" s="674" t="s">
        <v>580</v>
      </c>
      <c r="I23" s="675"/>
      <c r="J23" s="675"/>
      <c r="K23" s="675"/>
      <c r="L23" s="675"/>
      <c r="M23" s="675"/>
      <c r="N23" s="675"/>
      <c r="O23" s="675"/>
      <c r="P23" s="675"/>
      <c r="Q23" s="675"/>
      <c r="R23" s="675"/>
      <c r="S23" s="675"/>
      <c r="T23" s="675"/>
      <c r="U23" s="675"/>
      <c r="V23" s="675"/>
      <c r="W23" s="675"/>
      <c r="X23" s="675"/>
      <c r="Y23" s="675"/>
      <c r="Z23" s="676"/>
    </row>
    <row r="24" spans="1:34" ht="22.5" customHeight="1" x14ac:dyDescent="0.4">
      <c r="A24" s="671"/>
      <c r="B24" s="672"/>
      <c r="C24" s="672"/>
      <c r="D24" s="672"/>
      <c r="E24" s="672"/>
      <c r="F24" s="672"/>
      <c r="G24" s="673"/>
      <c r="H24" s="250"/>
      <c r="I24" s="251"/>
      <c r="J24" s="251"/>
      <c r="K24" s="251"/>
      <c r="L24" s="251"/>
      <c r="M24" s="251"/>
      <c r="N24" s="251"/>
      <c r="O24" s="252" t="s">
        <v>486</v>
      </c>
      <c r="P24" s="253"/>
      <c r="Q24" s="254" t="s">
        <v>485</v>
      </c>
      <c r="R24" s="253"/>
      <c r="S24" s="254" t="s">
        <v>491</v>
      </c>
      <c r="T24" s="253"/>
      <c r="U24" s="254" t="s">
        <v>484</v>
      </c>
      <c r="V24" s="251"/>
      <c r="W24" s="251"/>
      <c r="X24" s="251"/>
      <c r="Y24" s="251"/>
      <c r="Z24" s="255"/>
      <c r="AB24" s="248"/>
    </row>
    <row r="25" spans="1:34" ht="22.5" customHeight="1" x14ac:dyDescent="0.4">
      <c r="A25" s="306" t="s">
        <v>386</v>
      </c>
      <c r="B25" s="307"/>
      <c r="C25" s="307"/>
      <c r="D25" s="307"/>
      <c r="E25" s="307"/>
      <c r="F25" s="307"/>
      <c r="G25" s="307"/>
      <c r="H25" s="26" t="s">
        <v>387</v>
      </c>
      <c r="I25" s="27"/>
      <c r="J25" s="27"/>
      <c r="K25" s="27"/>
      <c r="L25" s="27"/>
      <c r="M25" s="27"/>
      <c r="N25" s="27"/>
      <c r="O25" s="27"/>
      <c r="P25" s="27"/>
      <c r="Q25" s="27"/>
      <c r="R25" s="27"/>
      <c r="S25" s="27"/>
      <c r="T25" s="27"/>
      <c r="U25" s="27"/>
      <c r="V25" s="27"/>
      <c r="W25" s="27"/>
      <c r="X25" s="27"/>
      <c r="Y25" s="27"/>
      <c r="Z25" s="28"/>
      <c r="AB25" s="248"/>
      <c r="AC25" s="248"/>
    </row>
    <row r="26" spans="1:34" ht="22.5" customHeight="1" x14ac:dyDescent="0.4">
      <c r="A26" s="299"/>
      <c r="B26" s="300"/>
      <c r="C26" s="300"/>
      <c r="D26" s="300"/>
      <c r="E26" s="300"/>
      <c r="F26" s="300"/>
      <c r="G26" s="300"/>
      <c r="H26" s="29" t="s">
        <v>388</v>
      </c>
      <c r="I26" s="30"/>
      <c r="J26" s="30"/>
      <c r="K26" s="30"/>
      <c r="L26" s="30"/>
      <c r="M26" s="30"/>
      <c r="N26" s="30"/>
      <c r="O26" s="30"/>
      <c r="P26" s="30"/>
      <c r="Q26" s="30"/>
      <c r="R26" s="30"/>
      <c r="S26" s="30"/>
      <c r="T26" s="30"/>
      <c r="U26" s="30"/>
      <c r="V26" s="30"/>
      <c r="W26" s="30"/>
      <c r="X26" s="30"/>
      <c r="Y26" s="30"/>
      <c r="Z26" s="31"/>
    </row>
    <row r="27" spans="1:34" ht="22.5" customHeight="1" x14ac:dyDescent="0.4">
      <c r="A27" s="299"/>
      <c r="B27" s="300"/>
      <c r="C27" s="300"/>
      <c r="D27" s="300"/>
      <c r="E27" s="300"/>
      <c r="F27" s="300"/>
      <c r="G27" s="300"/>
      <c r="H27" s="29" t="s">
        <v>389</v>
      </c>
      <c r="I27" s="30"/>
      <c r="J27" s="30"/>
      <c r="K27" s="30"/>
      <c r="L27" s="30"/>
      <c r="M27" s="30"/>
      <c r="N27" s="30"/>
      <c r="O27" s="30"/>
      <c r="P27" s="30"/>
      <c r="Q27" s="30"/>
      <c r="R27" s="30"/>
      <c r="S27" s="30"/>
      <c r="T27" s="30"/>
      <c r="U27" s="30"/>
      <c r="V27" s="30"/>
      <c r="W27" s="30"/>
      <c r="X27" s="30"/>
      <c r="Y27" s="30"/>
      <c r="Z27" s="31"/>
    </row>
    <row r="28" spans="1:34" ht="22.5" customHeight="1" x14ac:dyDescent="0.4">
      <c r="A28" s="299"/>
      <c r="B28" s="300"/>
      <c r="C28" s="300"/>
      <c r="D28" s="300"/>
      <c r="E28" s="300"/>
      <c r="F28" s="300"/>
      <c r="G28" s="300"/>
      <c r="H28" s="29" t="s">
        <v>390</v>
      </c>
      <c r="I28" s="30"/>
      <c r="J28" s="30"/>
      <c r="K28" s="30"/>
      <c r="L28" s="30"/>
      <c r="M28" s="30"/>
      <c r="N28" s="30"/>
      <c r="O28" s="30"/>
      <c r="P28" s="30"/>
      <c r="Q28" s="30"/>
      <c r="R28" s="30"/>
      <c r="S28" s="30"/>
      <c r="T28" s="30"/>
      <c r="U28" s="30"/>
      <c r="V28" s="30"/>
      <c r="W28" s="30"/>
      <c r="X28" s="30"/>
      <c r="Y28" s="30"/>
      <c r="Z28" s="31"/>
    </row>
    <row r="29" spans="1:34" ht="22.5" customHeight="1" x14ac:dyDescent="0.4">
      <c r="A29" s="299"/>
      <c r="B29" s="300"/>
      <c r="C29" s="300"/>
      <c r="D29" s="300"/>
      <c r="E29" s="300"/>
      <c r="F29" s="300"/>
      <c r="G29" s="300"/>
      <c r="H29" s="29" t="s">
        <v>391</v>
      </c>
      <c r="I29" s="30"/>
      <c r="J29" s="30"/>
      <c r="K29" s="30"/>
      <c r="L29" s="30"/>
      <c r="M29" s="30"/>
      <c r="N29" s="30"/>
      <c r="O29" s="30"/>
      <c r="P29" s="30"/>
      <c r="Q29" s="30"/>
      <c r="R29" s="30"/>
      <c r="S29" s="30"/>
      <c r="T29" s="30"/>
      <c r="U29" s="30"/>
      <c r="V29" s="30"/>
      <c r="W29" s="30"/>
      <c r="X29" s="30"/>
      <c r="Y29" s="30"/>
      <c r="Z29" s="31"/>
    </row>
    <row r="30" spans="1:34" ht="22.5" customHeight="1" x14ac:dyDescent="0.4">
      <c r="A30" s="299"/>
      <c r="B30" s="300"/>
      <c r="C30" s="300"/>
      <c r="D30" s="300"/>
      <c r="E30" s="300"/>
      <c r="F30" s="300"/>
      <c r="G30" s="300"/>
      <c r="H30" s="95" t="s">
        <v>392</v>
      </c>
      <c r="I30" s="96"/>
      <c r="J30" s="96"/>
      <c r="K30" s="96"/>
      <c r="L30" s="96"/>
      <c r="M30" s="96"/>
      <c r="N30" s="96"/>
      <c r="O30" s="96"/>
      <c r="P30" s="96"/>
      <c r="Q30" s="96"/>
      <c r="R30" s="96"/>
      <c r="S30" s="96"/>
      <c r="T30" s="96"/>
      <c r="U30" s="96"/>
      <c r="V30" s="96"/>
      <c r="W30" s="96"/>
      <c r="X30" s="96"/>
      <c r="Y30" s="96"/>
      <c r="Z30" s="97"/>
    </row>
    <row r="31" spans="1:34" ht="22.5" customHeight="1" x14ac:dyDescent="0.4">
      <c r="A31" s="299"/>
      <c r="B31" s="300"/>
      <c r="C31" s="300"/>
      <c r="D31" s="300"/>
      <c r="E31" s="300"/>
      <c r="F31" s="300"/>
      <c r="G31" s="300"/>
      <c r="H31" s="95" t="s">
        <v>393</v>
      </c>
      <c r="I31" s="96"/>
      <c r="J31" s="96"/>
      <c r="K31" s="96"/>
      <c r="L31" s="96"/>
      <c r="M31" s="96"/>
      <c r="N31" s="96"/>
      <c r="O31" s="96"/>
      <c r="P31" s="96"/>
      <c r="Q31" s="96"/>
      <c r="R31" s="96"/>
      <c r="S31" s="96"/>
      <c r="T31" s="96"/>
      <c r="U31" s="96"/>
      <c r="V31" s="96"/>
      <c r="W31" s="96"/>
      <c r="X31" s="96"/>
      <c r="Y31" s="96"/>
      <c r="Z31" s="97"/>
    </row>
    <row r="32" spans="1:34" ht="22.5" customHeight="1" x14ac:dyDescent="0.4">
      <c r="A32" s="299"/>
      <c r="B32" s="300"/>
      <c r="C32" s="300"/>
      <c r="D32" s="300"/>
      <c r="E32" s="300"/>
      <c r="F32" s="300"/>
      <c r="G32" s="300"/>
      <c r="H32" s="95" t="s">
        <v>394</v>
      </c>
      <c r="I32" s="96"/>
      <c r="J32" s="96"/>
      <c r="K32" s="96"/>
      <c r="L32" s="96"/>
      <c r="M32" s="96"/>
      <c r="N32" s="96"/>
      <c r="O32" s="96"/>
      <c r="P32" s="96"/>
      <c r="Q32" s="96"/>
      <c r="R32" s="96"/>
      <c r="S32" s="96"/>
      <c r="T32" s="96"/>
      <c r="U32" s="96"/>
      <c r="V32" s="96"/>
      <c r="W32" s="96"/>
      <c r="X32" s="96"/>
      <c r="Y32" s="96"/>
      <c r="Z32" s="97"/>
    </row>
    <row r="33" spans="1:35" ht="22.5" customHeight="1" x14ac:dyDescent="0.4">
      <c r="A33" s="299"/>
      <c r="B33" s="300"/>
      <c r="C33" s="300"/>
      <c r="D33" s="300"/>
      <c r="E33" s="300"/>
      <c r="F33" s="300"/>
      <c r="G33" s="300"/>
      <c r="H33" s="95" t="s">
        <v>395</v>
      </c>
      <c r="I33" s="96"/>
      <c r="J33" s="96"/>
      <c r="K33" s="96"/>
      <c r="L33" s="96"/>
      <c r="M33" s="96"/>
      <c r="N33" s="96"/>
      <c r="O33" s="96"/>
      <c r="P33" s="96"/>
      <c r="Q33" s="96"/>
      <c r="R33" s="96"/>
      <c r="S33" s="96"/>
      <c r="T33" s="96"/>
      <c r="U33" s="96"/>
      <c r="V33" s="96"/>
      <c r="W33" s="96"/>
      <c r="X33" s="96"/>
      <c r="Y33" s="96"/>
      <c r="Z33" s="97"/>
    </row>
    <row r="34" spans="1:35" ht="22.5" customHeight="1" x14ac:dyDescent="0.4">
      <c r="A34" s="299"/>
      <c r="B34" s="300"/>
      <c r="C34" s="300"/>
      <c r="D34" s="300"/>
      <c r="E34" s="300"/>
      <c r="F34" s="300"/>
      <c r="G34" s="300"/>
      <c r="H34" s="95" t="s">
        <v>396</v>
      </c>
      <c r="I34" s="96"/>
      <c r="J34" s="96"/>
      <c r="K34" s="96"/>
      <c r="L34" s="96"/>
      <c r="M34" s="96"/>
      <c r="N34" s="96"/>
      <c r="O34" s="96"/>
      <c r="P34" s="96"/>
      <c r="Q34" s="96"/>
      <c r="R34" s="96"/>
      <c r="S34" s="96"/>
      <c r="T34" s="96"/>
      <c r="U34" s="96"/>
      <c r="V34" s="96"/>
      <c r="W34" s="96"/>
      <c r="X34" s="96"/>
      <c r="Y34" s="96"/>
      <c r="Z34" s="97"/>
    </row>
    <row r="35" spans="1:35" ht="22.5" customHeight="1" x14ac:dyDescent="0.4">
      <c r="A35" s="299"/>
      <c r="B35" s="300"/>
      <c r="C35" s="300"/>
      <c r="D35" s="300"/>
      <c r="E35" s="300"/>
      <c r="F35" s="300"/>
      <c r="G35" s="300"/>
      <c r="H35" s="29" t="s">
        <v>397</v>
      </c>
      <c r="I35" s="30"/>
      <c r="J35" s="30"/>
      <c r="K35" s="30"/>
      <c r="L35" s="30"/>
      <c r="M35" s="30"/>
      <c r="N35" s="30"/>
      <c r="O35" s="30"/>
      <c r="P35" s="30"/>
      <c r="Q35" s="30"/>
      <c r="R35" s="30"/>
      <c r="S35" s="30"/>
      <c r="T35" s="30"/>
      <c r="U35" s="30"/>
      <c r="V35" s="30"/>
      <c r="W35" s="30"/>
      <c r="X35" s="30"/>
      <c r="Y35" s="30"/>
      <c r="Z35" s="31"/>
    </row>
    <row r="36" spans="1:35" ht="22.5" customHeight="1" x14ac:dyDescent="0.4">
      <c r="A36" s="299"/>
      <c r="B36" s="300"/>
      <c r="C36" s="300"/>
      <c r="D36" s="300"/>
      <c r="E36" s="300"/>
      <c r="F36" s="300"/>
      <c r="G36" s="300"/>
      <c r="H36" s="245" t="s">
        <v>573</v>
      </c>
      <c r="I36" s="246"/>
      <c r="J36" s="246"/>
      <c r="K36" s="246"/>
      <c r="L36" s="246"/>
      <c r="M36" s="246"/>
      <c r="N36" s="246"/>
      <c r="O36" s="246"/>
      <c r="P36" s="246"/>
      <c r="Q36" s="246"/>
      <c r="R36" s="246"/>
      <c r="S36" s="246"/>
      <c r="T36" s="246"/>
      <c r="U36" s="246"/>
      <c r="V36" s="246"/>
      <c r="W36" s="246"/>
      <c r="X36" s="246"/>
      <c r="Y36" s="246"/>
      <c r="Z36" s="247"/>
    </row>
    <row r="37" spans="1:35" ht="22.5" customHeight="1" thickBot="1" x14ac:dyDescent="0.45">
      <c r="A37" s="331"/>
      <c r="B37" s="332"/>
      <c r="C37" s="332"/>
      <c r="D37" s="332"/>
      <c r="E37" s="332"/>
      <c r="F37" s="332"/>
      <c r="G37" s="332"/>
      <c r="H37" s="9" t="s">
        <v>566</v>
      </c>
      <c r="I37" s="37"/>
      <c r="J37" s="37"/>
      <c r="K37" s="37"/>
      <c r="L37" s="37"/>
      <c r="M37" s="37"/>
      <c r="N37" s="37"/>
      <c r="O37" s="37"/>
      <c r="P37" s="37"/>
      <c r="Q37" s="37"/>
      <c r="R37" s="37"/>
      <c r="S37" s="37"/>
      <c r="T37" s="37"/>
      <c r="U37" s="37"/>
      <c r="V37" s="37"/>
      <c r="W37" s="37"/>
      <c r="X37" s="37"/>
      <c r="Y37" s="37"/>
      <c r="Z37" s="63"/>
    </row>
    <row r="38" spans="1:35" ht="18.75" customHeight="1" x14ac:dyDescent="0.4">
      <c r="A38" s="33" t="s">
        <v>129</v>
      </c>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35" ht="18.75" customHeight="1" x14ac:dyDescent="0.4">
      <c r="A39" s="667" t="s">
        <v>130</v>
      </c>
      <c r="B39" s="667"/>
      <c r="C39" s="667"/>
      <c r="D39" s="667"/>
      <c r="E39" s="667"/>
      <c r="F39" s="667"/>
      <c r="G39" s="667"/>
      <c r="H39" s="667"/>
      <c r="I39" s="667"/>
      <c r="J39" s="667"/>
      <c r="K39" s="667"/>
      <c r="L39" s="667"/>
      <c r="M39" s="667"/>
      <c r="N39" s="667"/>
      <c r="O39" s="667"/>
      <c r="P39" s="667"/>
      <c r="Q39" s="667"/>
      <c r="R39" s="667"/>
      <c r="S39" s="667"/>
      <c r="T39" s="667"/>
      <c r="U39" s="667"/>
      <c r="V39" s="667"/>
      <c r="W39" s="667"/>
      <c r="X39" s="667"/>
      <c r="Y39" s="667"/>
      <c r="Z39" s="667"/>
    </row>
    <row r="40" spans="1:35" ht="18.75" customHeight="1" x14ac:dyDescent="0.4">
      <c r="A40" s="667" t="s">
        <v>131</v>
      </c>
      <c r="B40" s="667"/>
      <c r="C40" s="667"/>
      <c r="D40" s="667"/>
      <c r="E40" s="667"/>
      <c r="F40" s="667"/>
      <c r="G40" s="667"/>
      <c r="H40" s="667"/>
      <c r="I40" s="667"/>
      <c r="J40" s="667"/>
      <c r="K40" s="667"/>
      <c r="L40" s="667"/>
      <c r="M40" s="667"/>
      <c r="N40" s="667"/>
      <c r="O40" s="667"/>
      <c r="P40" s="667"/>
      <c r="Q40" s="667"/>
      <c r="R40" s="667"/>
      <c r="S40" s="667"/>
      <c r="T40" s="667"/>
      <c r="U40" s="667"/>
      <c r="V40" s="667"/>
      <c r="W40" s="667"/>
      <c r="X40" s="667"/>
      <c r="Y40" s="667"/>
      <c r="Z40" s="667"/>
    </row>
    <row r="41" spans="1:35" ht="18.75" customHeight="1" x14ac:dyDescent="0.4">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35" ht="18.75" customHeight="1" x14ac:dyDescent="0.4">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35" ht="18.75" customHeight="1" x14ac:dyDescent="0.4">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35" ht="18.75" customHeight="1" x14ac:dyDescent="0.15">
      <c r="A44" s="84" t="s">
        <v>398</v>
      </c>
      <c r="B44" s="84"/>
      <c r="C44" s="84"/>
      <c r="D44" s="84"/>
      <c r="E44" s="84" ph="1"/>
      <c r="F44" s="84" ph="1"/>
      <c r="G44" s="84" ph="1"/>
      <c r="H44" s="84" ph="1"/>
      <c r="I44" s="84" ph="1"/>
      <c r="J44" s="84" ph="1"/>
      <c r="K44" s="84" ph="1"/>
      <c r="L44" s="84" ph="1"/>
      <c r="M44" s="84" ph="1"/>
      <c r="N44" s="84" ph="1"/>
      <c r="O44" s="84" ph="1"/>
      <c r="P44" s="84" ph="1"/>
      <c r="Q44" s="84" ph="1"/>
      <c r="R44" s="84" ph="1"/>
      <c r="S44" s="84" ph="1"/>
      <c r="T44" s="84" ph="1"/>
      <c r="U44" s="84" ph="1"/>
      <c r="V44" s="84" ph="1"/>
      <c r="W44" s="84" ph="1"/>
      <c r="X44" s="84" ph="1"/>
      <c r="Y44" s="84" ph="1"/>
      <c r="Z44" s="84" ph="1"/>
    </row>
    <row r="45" spans="1:35" ht="7.5" customHeight="1" thickBot="1" x14ac:dyDescent="0.2">
      <c r="A45" s="84"/>
      <c r="B45" s="84"/>
      <c r="C45" s="84"/>
      <c r="D45" s="84"/>
      <c r="E45" s="84" ph="1"/>
      <c r="F45" s="84" ph="1"/>
      <c r="G45" s="84" ph="1"/>
      <c r="H45" s="84" ph="1"/>
      <c r="I45" s="84" ph="1"/>
      <c r="J45" s="84" ph="1"/>
      <c r="K45" s="84" ph="1"/>
      <c r="L45" s="84" ph="1"/>
      <c r="M45" s="84" ph="1"/>
      <c r="N45" s="84" ph="1"/>
      <c r="O45" s="84" ph="1"/>
      <c r="P45" s="84" ph="1"/>
      <c r="Q45" s="84" ph="1"/>
      <c r="R45" s="84" ph="1"/>
      <c r="S45" s="84" ph="1"/>
      <c r="T45" s="84" ph="1"/>
      <c r="U45" s="84" ph="1"/>
      <c r="V45" s="84" ph="1"/>
      <c r="W45" s="84" ph="1"/>
      <c r="X45" s="84" ph="1"/>
      <c r="Y45" s="84" ph="1"/>
      <c r="Z45" s="84" ph="1"/>
    </row>
    <row r="46" spans="1:35" s="101" customFormat="1" ht="26.25" customHeight="1" x14ac:dyDescent="0.4">
      <c r="A46" s="64"/>
      <c r="B46" s="383" t="s">
        <v>223</v>
      </c>
      <c r="C46" s="384"/>
      <c r="D46" s="384"/>
      <c r="E46" s="384"/>
      <c r="F46" s="664" t="str">
        <f>IF(第２号!F18="","",第２号!F18)</f>
        <v/>
      </c>
      <c r="G46" s="665"/>
      <c r="H46" s="665"/>
      <c r="I46" s="665"/>
      <c r="J46" s="665"/>
      <c r="K46" s="665"/>
      <c r="L46" s="665"/>
      <c r="M46" s="665"/>
      <c r="N46" s="665"/>
      <c r="O46" s="665"/>
      <c r="P46" s="665"/>
      <c r="Q46" s="665"/>
      <c r="R46" s="665"/>
      <c r="S46" s="665"/>
      <c r="T46" s="665"/>
      <c r="U46" s="665"/>
      <c r="V46" s="665"/>
      <c r="W46" s="665"/>
      <c r="X46" s="665"/>
      <c r="Y46" s="666"/>
      <c r="Z46" s="135"/>
      <c r="AA46" s="136"/>
      <c r="AB46" s="136"/>
      <c r="AC46" s="136"/>
      <c r="AD46" s="136"/>
      <c r="AE46" s="136"/>
      <c r="AF46" s="136"/>
      <c r="AG46" s="136"/>
      <c r="AH46" s="136"/>
      <c r="AI46" s="64"/>
    </row>
    <row r="47" spans="1:35" s="101" customFormat="1" ht="26.25" customHeight="1" thickBot="1" x14ac:dyDescent="0.45">
      <c r="A47" s="64"/>
      <c r="B47" s="340" t="s">
        <v>222</v>
      </c>
      <c r="C47" s="341"/>
      <c r="D47" s="341"/>
      <c r="E47" s="341"/>
      <c r="F47" s="661" t="str">
        <f>IF(第２号!F19="","",第２号!F19)</f>
        <v/>
      </c>
      <c r="G47" s="662"/>
      <c r="H47" s="662"/>
      <c r="I47" s="662"/>
      <c r="J47" s="662"/>
      <c r="K47" s="662"/>
      <c r="L47" s="662"/>
      <c r="M47" s="662"/>
      <c r="N47" s="662"/>
      <c r="O47" s="662"/>
      <c r="P47" s="662"/>
      <c r="Q47" s="662"/>
      <c r="R47" s="662"/>
      <c r="S47" s="662"/>
      <c r="T47" s="662"/>
      <c r="U47" s="662"/>
      <c r="V47" s="662"/>
      <c r="W47" s="662"/>
      <c r="X47" s="662"/>
      <c r="Y47" s="663"/>
      <c r="Z47" s="135"/>
      <c r="AA47" s="136"/>
      <c r="AB47" s="136"/>
      <c r="AC47" s="136"/>
      <c r="AD47" s="136"/>
      <c r="AE47" s="136"/>
      <c r="AF47" s="136"/>
      <c r="AG47" s="136"/>
      <c r="AH47" s="136"/>
      <c r="AI47" s="64"/>
    </row>
    <row r="48" spans="1:35" s="101" customFormat="1" ht="7.5" customHeight="1" x14ac:dyDescent="0.4">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row>
    <row r="49" spans="1:35" s="101" customFormat="1" ht="18.75" customHeight="1" x14ac:dyDescent="0.4">
      <c r="A49" s="84" t="s">
        <v>399</v>
      </c>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row>
    <row r="50" spans="1:35" s="101" customFormat="1" ht="7.5" customHeight="1" thickBot="1" x14ac:dyDescent="0.4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row>
    <row r="51" spans="1:35" s="101" customFormat="1" ht="26.25" customHeight="1" thickBot="1" x14ac:dyDescent="0.45">
      <c r="A51" s="64"/>
      <c r="B51" s="395" t="s">
        <v>400</v>
      </c>
      <c r="C51" s="396"/>
      <c r="D51" s="396"/>
      <c r="E51" s="396"/>
      <c r="F51" s="408" t="s">
        <v>490</v>
      </c>
      <c r="G51" s="409"/>
      <c r="H51" s="154"/>
      <c r="I51" s="155" t="s">
        <v>488</v>
      </c>
      <c r="J51" s="154"/>
      <c r="K51" s="155" t="s">
        <v>489</v>
      </c>
      <c r="L51" s="154"/>
      <c r="M51" s="156" t="s">
        <v>487</v>
      </c>
      <c r="N51" s="396" t="s">
        <v>401</v>
      </c>
      <c r="O51" s="396"/>
      <c r="P51" s="396"/>
      <c r="Q51" s="396"/>
      <c r="R51" s="408" t="s">
        <v>490</v>
      </c>
      <c r="S51" s="409"/>
      <c r="T51" s="169" t="str">
        <f>IF(P24="","",P24)</f>
        <v/>
      </c>
      <c r="U51" s="155" t="s">
        <v>488</v>
      </c>
      <c r="V51" s="169" t="str">
        <f>IF(R24="","",R24)</f>
        <v/>
      </c>
      <c r="W51" s="155" t="s">
        <v>489</v>
      </c>
      <c r="X51" s="169" t="str">
        <f>IF(T24="","",T24)</f>
        <v/>
      </c>
      <c r="Y51" s="157" t="s">
        <v>487</v>
      </c>
      <c r="Z51" s="64"/>
      <c r="AA51" s="64"/>
      <c r="AB51" s="64"/>
      <c r="AC51" s="64"/>
      <c r="AD51" s="64"/>
      <c r="AE51" s="64"/>
      <c r="AF51" s="64"/>
      <c r="AG51" s="64"/>
      <c r="AH51" s="64"/>
      <c r="AI51" s="64"/>
    </row>
    <row r="52" spans="1:35" s="101" customFormat="1" ht="7.5" customHeight="1" x14ac:dyDescent="0.4">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row>
    <row r="53" spans="1:35" s="101" customFormat="1" ht="18.75" customHeight="1" x14ac:dyDescent="0.4">
      <c r="A53" s="84" t="s">
        <v>402</v>
      </c>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s="101" customFormat="1" ht="7.5" customHeight="1" thickBot="1" x14ac:dyDescent="0.4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s="101" customFormat="1" ht="26.25" customHeight="1" thickBot="1" x14ac:dyDescent="0.45">
      <c r="A55" s="64"/>
      <c r="B55" s="395" t="s">
        <v>403</v>
      </c>
      <c r="C55" s="396"/>
      <c r="D55" s="396"/>
      <c r="E55" s="396"/>
      <c r="F55" s="408" t="s">
        <v>490</v>
      </c>
      <c r="G55" s="409"/>
      <c r="H55" s="154"/>
      <c r="I55" s="155" t="s">
        <v>488</v>
      </c>
      <c r="J55" s="154"/>
      <c r="K55" s="155" t="s">
        <v>489</v>
      </c>
      <c r="L55" s="154"/>
      <c r="M55" s="156" t="s">
        <v>487</v>
      </c>
      <c r="N55" s="396" t="s">
        <v>404</v>
      </c>
      <c r="O55" s="396"/>
      <c r="P55" s="396"/>
      <c r="Q55" s="396"/>
      <c r="R55" s="408" t="s">
        <v>490</v>
      </c>
      <c r="S55" s="409"/>
      <c r="T55" s="154"/>
      <c r="U55" s="155" t="s">
        <v>488</v>
      </c>
      <c r="V55" s="154"/>
      <c r="W55" s="155" t="s">
        <v>489</v>
      </c>
      <c r="X55" s="154"/>
      <c r="Y55" s="157" t="s">
        <v>487</v>
      </c>
      <c r="Z55" s="64"/>
      <c r="AA55" s="64"/>
      <c r="AB55" s="64"/>
      <c r="AC55" s="64"/>
      <c r="AD55" s="64"/>
      <c r="AE55" s="64"/>
      <c r="AF55" s="64"/>
      <c r="AG55" s="64"/>
      <c r="AH55" s="64"/>
      <c r="AI55" s="64"/>
    </row>
    <row r="56" spans="1:35" ht="7.5" customHeight="1" x14ac:dyDescent="0.4">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35" ht="18.75" customHeight="1" x14ac:dyDescent="0.4">
      <c r="A57" s="84" t="s">
        <v>492</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B57" s="171" t="s">
        <v>462</v>
      </c>
    </row>
    <row r="58" spans="1:35" ht="7.5" customHeight="1" thickBot="1" x14ac:dyDescent="0.4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35" ht="22.5" customHeight="1" x14ac:dyDescent="0.4">
      <c r="A59" s="84"/>
      <c r="B59" s="420" t="s">
        <v>237</v>
      </c>
      <c r="C59" s="384" t="s">
        <v>234</v>
      </c>
      <c r="D59" s="384"/>
      <c r="E59" s="384"/>
      <c r="F59" s="384"/>
      <c r="G59" s="385"/>
      <c r="H59" s="385"/>
      <c r="I59" s="385"/>
      <c r="J59" s="385"/>
      <c r="K59" s="385"/>
      <c r="L59" s="385"/>
      <c r="M59" s="385"/>
      <c r="N59" s="385"/>
      <c r="O59" s="385"/>
      <c r="P59" s="385"/>
      <c r="Q59" s="385"/>
      <c r="R59" s="385"/>
      <c r="S59" s="385"/>
      <c r="T59" s="385"/>
      <c r="U59" s="385"/>
      <c r="V59" s="385"/>
      <c r="W59" s="385"/>
      <c r="X59" s="385"/>
      <c r="Y59" s="386"/>
      <c r="Z59" s="84"/>
    </row>
    <row r="60" spans="1:35" ht="22.5" customHeight="1" x14ac:dyDescent="0.4">
      <c r="A60" s="84"/>
      <c r="B60" s="339"/>
      <c r="C60" s="392" t="s">
        <v>235</v>
      </c>
      <c r="D60" s="392"/>
      <c r="E60" s="392"/>
      <c r="F60" s="392"/>
      <c r="G60" s="387"/>
      <c r="H60" s="387"/>
      <c r="I60" s="387"/>
      <c r="J60" s="387"/>
      <c r="K60" s="387"/>
      <c r="L60" s="387"/>
      <c r="M60" s="387"/>
      <c r="N60" s="387"/>
      <c r="O60" s="387"/>
      <c r="P60" s="387"/>
      <c r="Q60" s="387"/>
      <c r="R60" s="387"/>
      <c r="S60" s="387"/>
      <c r="T60" s="387"/>
      <c r="U60" s="387"/>
      <c r="V60" s="387"/>
      <c r="W60" s="387"/>
      <c r="X60" s="387"/>
      <c r="Y60" s="388"/>
      <c r="Z60" s="84"/>
    </row>
    <row r="61" spans="1:35" ht="22.5" customHeight="1" x14ac:dyDescent="0.4">
      <c r="A61" s="84"/>
      <c r="B61" s="339"/>
      <c r="C61" s="426" t="s">
        <v>502</v>
      </c>
      <c r="D61" s="426"/>
      <c r="E61" s="426"/>
      <c r="F61" s="426"/>
      <c r="G61" s="389"/>
      <c r="H61" s="389"/>
      <c r="I61" s="389"/>
      <c r="J61" s="389"/>
      <c r="K61" s="389"/>
      <c r="L61" s="389"/>
      <c r="M61" s="389"/>
      <c r="N61" s="389"/>
      <c r="O61" s="389"/>
      <c r="P61" s="389"/>
      <c r="Q61" s="389"/>
      <c r="R61" s="389"/>
      <c r="S61" s="389"/>
      <c r="T61" s="389"/>
      <c r="U61" s="389"/>
      <c r="V61" s="389"/>
      <c r="W61" s="389"/>
      <c r="X61" s="389"/>
      <c r="Y61" s="390"/>
      <c r="Z61" s="84"/>
    </row>
    <row r="62" spans="1:35" ht="22.5" customHeight="1" x14ac:dyDescent="0.4">
      <c r="A62" s="84"/>
      <c r="B62" s="339"/>
      <c r="C62" s="426" t="s">
        <v>240</v>
      </c>
      <c r="D62" s="426"/>
      <c r="E62" s="426"/>
      <c r="F62" s="426"/>
      <c r="G62" s="389"/>
      <c r="H62" s="389"/>
      <c r="I62" s="389"/>
      <c r="J62" s="389"/>
      <c r="K62" s="389"/>
      <c r="L62" s="389"/>
      <c r="M62" s="389"/>
      <c r="N62" s="389"/>
      <c r="O62" s="389"/>
      <c r="P62" s="389"/>
      <c r="Q62" s="389"/>
      <c r="R62" s="389"/>
      <c r="S62" s="389"/>
      <c r="T62" s="389"/>
      <c r="U62" s="389"/>
      <c r="V62" s="389"/>
      <c r="W62" s="389"/>
      <c r="X62" s="389"/>
      <c r="Y62" s="390"/>
      <c r="Z62" s="84"/>
    </row>
    <row r="63" spans="1:35" ht="22.5" customHeight="1" x14ac:dyDescent="0.4">
      <c r="A63" s="84"/>
      <c r="B63" s="339"/>
      <c r="C63" s="426" t="s">
        <v>241</v>
      </c>
      <c r="D63" s="426"/>
      <c r="E63" s="426"/>
      <c r="F63" s="426"/>
      <c r="G63" s="389"/>
      <c r="H63" s="389"/>
      <c r="I63" s="389"/>
      <c r="J63" s="389"/>
      <c r="K63" s="389"/>
      <c r="L63" s="389"/>
      <c r="M63" s="389"/>
      <c r="N63" s="389"/>
      <c r="O63" s="389"/>
      <c r="P63" s="389"/>
      <c r="Q63" s="389"/>
      <c r="R63" s="389"/>
      <c r="S63" s="389"/>
      <c r="T63" s="389"/>
      <c r="U63" s="389"/>
      <c r="V63" s="389"/>
      <c r="W63" s="389"/>
      <c r="X63" s="389"/>
      <c r="Y63" s="390"/>
      <c r="Z63" s="84"/>
    </row>
    <row r="64" spans="1:35" ht="22.5" customHeight="1" x14ac:dyDescent="0.4">
      <c r="A64" s="84"/>
      <c r="B64" s="339"/>
      <c r="C64" s="394" t="s">
        <v>236</v>
      </c>
      <c r="D64" s="394"/>
      <c r="E64" s="394"/>
      <c r="F64" s="394"/>
      <c r="G64" s="429"/>
      <c r="H64" s="429"/>
      <c r="I64" s="429"/>
      <c r="J64" s="429"/>
      <c r="K64" s="429"/>
      <c r="L64" s="429"/>
      <c r="M64" s="429"/>
      <c r="N64" s="429"/>
      <c r="O64" s="429"/>
      <c r="P64" s="429"/>
      <c r="Q64" s="429"/>
      <c r="R64" s="429"/>
      <c r="S64" s="429"/>
      <c r="T64" s="429"/>
      <c r="U64" s="429"/>
      <c r="V64" s="429"/>
      <c r="W64" s="429"/>
      <c r="X64" s="429"/>
      <c r="Y64" s="430"/>
      <c r="Z64" s="84"/>
    </row>
    <row r="65" spans="1:26" ht="22.5" customHeight="1" x14ac:dyDescent="0.4">
      <c r="A65" s="84"/>
      <c r="B65" s="337" t="s">
        <v>238</v>
      </c>
      <c r="C65" s="338" t="s">
        <v>234</v>
      </c>
      <c r="D65" s="338"/>
      <c r="E65" s="338"/>
      <c r="F65" s="338"/>
      <c r="G65" s="427"/>
      <c r="H65" s="427"/>
      <c r="I65" s="427"/>
      <c r="J65" s="427"/>
      <c r="K65" s="427"/>
      <c r="L65" s="427"/>
      <c r="M65" s="427"/>
      <c r="N65" s="427"/>
      <c r="O65" s="427"/>
      <c r="P65" s="427"/>
      <c r="Q65" s="427"/>
      <c r="R65" s="427"/>
      <c r="S65" s="427"/>
      <c r="T65" s="427"/>
      <c r="U65" s="427"/>
      <c r="V65" s="427"/>
      <c r="W65" s="427"/>
      <c r="X65" s="427"/>
      <c r="Y65" s="428"/>
      <c r="Z65" s="84"/>
    </row>
    <row r="66" spans="1:26" ht="22.5" customHeight="1" x14ac:dyDescent="0.4">
      <c r="A66" s="84"/>
      <c r="B66" s="339"/>
      <c r="C66" s="392" t="s">
        <v>235</v>
      </c>
      <c r="D66" s="392"/>
      <c r="E66" s="392"/>
      <c r="F66" s="392"/>
      <c r="G66" s="387"/>
      <c r="H66" s="387"/>
      <c r="I66" s="387"/>
      <c r="J66" s="387"/>
      <c r="K66" s="387"/>
      <c r="L66" s="387"/>
      <c r="M66" s="387"/>
      <c r="N66" s="387"/>
      <c r="O66" s="387"/>
      <c r="P66" s="387"/>
      <c r="Q66" s="387"/>
      <c r="R66" s="387"/>
      <c r="S66" s="387"/>
      <c r="T66" s="387"/>
      <c r="U66" s="387"/>
      <c r="V66" s="387"/>
      <c r="W66" s="387"/>
      <c r="X66" s="387"/>
      <c r="Y66" s="388"/>
      <c r="Z66" s="84"/>
    </row>
    <row r="67" spans="1:26" ht="22.5" customHeight="1" x14ac:dyDescent="0.4">
      <c r="A67" s="84"/>
      <c r="B67" s="339"/>
      <c r="C67" s="426" t="s">
        <v>502</v>
      </c>
      <c r="D67" s="426"/>
      <c r="E67" s="426"/>
      <c r="F67" s="426"/>
      <c r="G67" s="389"/>
      <c r="H67" s="389"/>
      <c r="I67" s="389"/>
      <c r="J67" s="389"/>
      <c r="K67" s="389"/>
      <c r="L67" s="389"/>
      <c r="M67" s="389"/>
      <c r="N67" s="389"/>
      <c r="O67" s="389"/>
      <c r="P67" s="389"/>
      <c r="Q67" s="389"/>
      <c r="R67" s="389"/>
      <c r="S67" s="389"/>
      <c r="T67" s="389"/>
      <c r="U67" s="389"/>
      <c r="V67" s="389"/>
      <c r="W67" s="389"/>
      <c r="X67" s="389"/>
      <c r="Y67" s="390"/>
      <c r="Z67" s="84"/>
    </row>
    <row r="68" spans="1:26" ht="22.5" customHeight="1" x14ac:dyDescent="0.4">
      <c r="A68" s="84"/>
      <c r="B68" s="339"/>
      <c r="C68" s="426" t="s">
        <v>240</v>
      </c>
      <c r="D68" s="426"/>
      <c r="E68" s="426"/>
      <c r="F68" s="426"/>
      <c r="G68" s="389"/>
      <c r="H68" s="389"/>
      <c r="I68" s="389"/>
      <c r="J68" s="389"/>
      <c r="K68" s="389"/>
      <c r="L68" s="389"/>
      <c r="M68" s="389"/>
      <c r="N68" s="389"/>
      <c r="O68" s="389"/>
      <c r="P68" s="389"/>
      <c r="Q68" s="389"/>
      <c r="R68" s="389"/>
      <c r="S68" s="389"/>
      <c r="T68" s="389"/>
      <c r="U68" s="389"/>
      <c r="V68" s="389"/>
      <c r="W68" s="389"/>
      <c r="X68" s="389"/>
      <c r="Y68" s="390"/>
      <c r="Z68" s="84"/>
    </row>
    <row r="69" spans="1:26" ht="22.5" customHeight="1" x14ac:dyDescent="0.4">
      <c r="A69" s="84"/>
      <c r="B69" s="339"/>
      <c r="C69" s="426" t="s">
        <v>241</v>
      </c>
      <c r="D69" s="426"/>
      <c r="E69" s="426"/>
      <c r="F69" s="426"/>
      <c r="G69" s="389"/>
      <c r="H69" s="389"/>
      <c r="I69" s="389"/>
      <c r="J69" s="389"/>
      <c r="K69" s="389"/>
      <c r="L69" s="389"/>
      <c r="M69" s="389"/>
      <c r="N69" s="389"/>
      <c r="O69" s="389"/>
      <c r="P69" s="389"/>
      <c r="Q69" s="389"/>
      <c r="R69" s="389"/>
      <c r="S69" s="389"/>
      <c r="T69" s="389"/>
      <c r="U69" s="389"/>
      <c r="V69" s="389"/>
      <c r="W69" s="389"/>
      <c r="X69" s="389"/>
      <c r="Y69" s="390"/>
      <c r="Z69" s="84"/>
    </row>
    <row r="70" spans="1:26" ht="22.5" customHeight="1" x14ac:dyDescent="0.4">
      <c r="A70" s="84"/>
      <c r="B70" s="339"/>
      <c r="C70" s="394" t="s">
        <v>236</v>
      </c>
      <c r="D70" s="394"/>
      <c r="E70" s="394"/>
      <c r="F70" s="394"/>
      <c r="G70" s="429"/>
      <c r="H70" s="429"/>
      <c r="I70" s="429"/>
      <c r="J70" s="429"/>
      <c r="K70" s="429"/>
      <c r="L70" s="429"/>
      <c r="M70" s="429"/>
      <c r="N70" s="429"/>
      <c r="O70" s="429"/>
      <c r="P70" s="429"/>
      <c r="Q70" s="429"/>
      <c r="R70" s="429"/>
      <c r="S70" s="429"/>
      <c r="T70" s="429"/>
      <c r="U70" s="429"/>
      <c r="V70" s="429"/>
      <c r="W70" s="429"/>
      <c r="X70" s="429"/>
      <c r="Y70" s="430"/>
      <c r="Z70" s="84"/>
    </row>
    <row r="71" spans="1:26" ht="22.5" customHeight="1" x14ac:dyDescent="0.4">
      <c r="A71" s="84"/>
      <c r="B71" s="337" t="s">
        <v>239</v>
      </c>
      <c r="C71" s="338" t="s">
        <v>234</v>
      </c>
      <c r="D71" s="338"/>
      <c r="E71" s="338"/>
      <c r="F71" s="338"/>
      <c r="G71" s="427"/>
      <c r="H71" s="427"/>
      <c r="I71" s="427"/>
      <c r="J71" s="427"/>
      <c r="K71" s="427"/>
      <c r="L71" s="427"/>
      <c r="M71" s="427"/>
      <c r="N71" s="427"/>
      <c r="O71" s="427"/>
      <c r="P71" s="427"/>
      <c r="Q71" s="427"/>
      <c r="R71" s="427"/>
      <c r="S71" s="427"/>
      <c r="T71" s="427"/>
      <c r="U71" s="427"/>
      <c r="V71" s="427"/>
      <c r="W71" s="427"/>
      <c r="X71" s="427"/>
      <c r="Y71" s="428"/>
      <c r="Z71" s="84"/>
    </row>
    <row r="72" spans="1:26" ht="22.5" customHeight="1" x14ac:dyDescent="0.4">
      <c r="A72" s="84"/>
      <c r="B72" s="339"/>
      <c r="C72" s="392" t="s">
        <v>235</v>
      </c>
      <c r="D72" s="392"/>
      <c r="E72" s="392"/>
      <c r="F72" s="392"/>
      <c r="G72" s="387"/>
      <c r="H72" s="387"/>
      <c r="I72" s="387"/>
      <c r="J72" s="387"/>
      <c r="K72" s="387"/>
      <c r="L72" s="387"/>
      <c r="M72" s="387"/>
      <c r="N72" s="387"/>
      <c r="O72" s="387"/>
      <c r="P72" s="387"/>
      <c r="Q72" s="387"/>
      <c r="R72" s="387"/>
      <c r="S72" s="387"/>
      <c r="T72" s="387"/>
      <c r="U72" s="387"/>
      <c r="V72" s="387"/>
      <c r="W72" s="387"/>
      <c r="X72" s="387"/>
      <c r="Y72" s="388"/>
      <c r="Z72" s="84"/>
    </row>
    <row r="73" spans="1:26" ht="22.5" customHeight="1" x14ac:dyDescent="0.4">
      <c r="A73" s="84"/>
      <c r="B73" s="339"/>
      <c r="C73" s="426" t="s">
        <v>502</v>
      </c>
      <c r="D73" s="426"/>
      <c r="E73" s="426"/>
      <c r="F73" s="426"/>
      <c r="G73" s="389"/>
      <c r="H73" s="389"/>
      <c r="I73" s="389"/>
      <c r="J73" s="389"/>
      <c r="K73" s="389"/>
      <c r="L73" s="389"/>
      <c r="M73" s="389"/>
      <c r="N73" s="389"/>
      <c r="O73" s="389"/>
      <c r="P73" s="389"/>
      <c r="Q73" s="389"/>
      <c r="R73" s="389"/>
      <c r="S73" s="389"/>
      <c r="T73" s="389"/>
      <c r="U73" s="389"/>
      <c r="V73" s="389"/>
      <c r="W73" s="389"/>
      <c r="X73" s="389"/>
      <c r="Y73" s="390"/>
      <c r="Z73" s="84"/>
    </row>
    <row r="74" spans="1:26" ht="22.5" customHeight="1" x14ac:dyDescent="0.4">
      <c r="A74" s="84"/>
      <c r="B74" s="339"/>
      <c r="C74" s="426" t="s">
        <v>240</v>
      </c>
      <c r="D74" s="426"/>
      <c r="E74" s="426"/>
      <c r="F74" s="426"/>
      <c r="G74" s="389"/>
      <c r="H74" s="389"/>
      <c r="I74" s="389"/>
      <c r="J74" s="389"/>
      <c r="K74" s="389"/>
      <c r="L74" s="389"/>
      <c r="M74" s="389"/>
      <c r="N74" s="389"/>
      <c r="O74" s="389"/>
      <c r="P74" s="389"/>
      <c r="Q74" s="389"/>
      <c r="R74" s="389"/>
      <c r="S74" s="389"/>
      <c r="T74" s="389"/>
      <c r="U74" s="389"/>
      <c r="V74" s="389"/>
      <c r="W74" s="389"/>
      <c r="X74" s="389"/>
      <c r="Y74" s="390"/>
      <c r="Z74" s="84"/>
    </row>
    <row r="75" spans="1:26" ht="22.5" customHeight="1" x14ac:dyDescent="0.4">
      <c r="A75" s="84"/>
      <c r="B75" s="339"/>
      <c r="C75" s="426" t="s">
        <v>241</v>
      </c>
      <c r="D75" s="426"/>
      <c r="E75" s="426"/>
      <c r="F75" s="426"/>
      <c r="G75" s="389"/>
      <c r="H75" s="389"/>
      <c r="I75" s="389"/>
      <c r="J75" s="389"/>
      <c r="K75" s="389"/>
      <c r="L75" s="389"/>
      <c r="M75" s="389"/>
      <c r="N75" s="389"/>
      <c r="O75" s="389"/>
      <c r="P75" s="389"/>
      <c r="Q75" s="389"/>
      <c r="R75" s="389"/>
      <c r="S75" s="389"/>
      <c r="T75" s="389"/>
      <c r="U75" s="389"/>
      <c r="V75" s="389"/>
      <c r="W75" s="389"/>
      <c r="X75" s="389"/>
      <c r="Y75" s="390"/>
      <c r="Z75" s="84"/>
    </row>
    <row r="76" spans="1:26" ht="22.5" customHeight="1" thickBot="1" x14ac:dyDescent="0.45">
      <c r="A76" s="84"/>
      <c r="B76" s="340"/>
      <c r="C76" s="433" t="s">
        <v>236</v>
      </c>
      <c r="D76" s="433"/>
      <c r="E76" s="433"/>
      <c r="F76" s="433"/>
      <c r="G76" s="434"/>
      <c r="H76" s="434"/>
      <c r="I76" s="434"/>
      <c r="J76" s="434"/>
      <c r="K76" s="434"/>
      <c r="L76" s="434"/>
      <c r="M76" s="434"/>
      <c r="N76" s="434"/>
      <c r="O76" s="434"/>
      <c r="P76" s="434"/>
      <c r="Q76" s="434"/>
      <c r="R76" s="434"/>
      <c r="S76" s="434"/>
      <c r="T76" s="434"/>
      <c r="U76" s="434"/>
      <c r="V76" s="434"/>
      <c r="W76" s="434"/>
      <c r="X76" s="434"/>
      <c r="Y76" s="435"/>
      <c r="Z76" s="84"/>
    </row>
    <row r="77" spans="1:26" ht="18.75" customHeight="1" x14ac:dyDescent="0.4">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8.75" customHeight="1" x14ac:dyDescent="0.4">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8.75" customHeight="1" x14ac:dyDescent="0.4">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8.75" customHeight="1" x14ac:dyDescent="0.4">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8.75" customHeight="1" x14ac:dyDescent="0.4">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8.75" customHeight="1" x14ac:dyDescent="0.4">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8.75" customHeight="1" x14ac:dyDescent="0.4">
      <c r="A83" s="84" t="s">
        <v>406</v>
      </c>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8.75" customHeight="1" x14ac:dyDescent="0.4">
      <c r="A84" s="84" t="s">
        <v>243</v>
      </c>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7.5" customHeight="1" thickBot="1" x14ac:dyDescent="0.4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37.5" customHeight="1" x14ac:dyDescent="0.4">
      <c r="A86" s="84"/>
      <c r="B86" s="383" t="s">
        <v>244</v>
      </c>
      <c r="C86" s="384"/>
      <c r="D86" s="384"/>
      <c r="E86" s="384"/>
      <c r="F86" s="384"/>
      <c r="G86" s="384"/>
      <c r="H86" s="436" t="s">
        <v>251</v>
      </c>
      <c r="I86" s="384"/>
      <c r="J86" s="384"/>
      <c r="K86" s="384"/>
      <c r="L86" s="384"/>
      <c r="M86" s="384"/>
      <c r="N86" s="384"/>
      <c r="O86" s="384"/>
      <c r="P86" s="384"/>
      <c r="Q86" s="436" t="s">
        <v>252</v>
      </c>
      <c r="R86" s="384"/>
      <c r="S86" s="384"/>
      <c r="T86" s="384"/>
      <c r="U86" s="384"/>
      <c r="V86" s="384"/>
      <c r="W86" s="384"/>
      <c r="X86" s="384"/>
      <c r="Y86" s="419"/>
      <c r="Z86" s="84"/>
    </row>
    <row r="87" spans="1:26" ht="22.5" customHeight="1" x14ac:dyDescent="0.4">
      <c r="A87" s="84"/>
      <c r="B87" s="339" t="s">
        <v>245</v>
      </c>
      <c r="C87" s="338"/>
      <c r="D87" s="338"/>
      <c r="E87" s="338"/>
      <c r="F87" s="338"/>
      <c r="G87" s="338"/>
      <c r="H87" s="431"/>
      <c r="I87" s="432"/>
      <c r="J87" s="432"/>
      <c r="K87" s="432"/>
      <c r="L87" s="432"/>
      <c r="M87" s="432"/>
      <c r="N87" s="439" t="s">
        <v>254</v>
      </c>
      <c r="O87" s="439"/>
      <c r="P87" s="441"/>
      <c r="Q87" s="437" t="str">
        <f>IF(H87="","",ROUNDDOWN(H87*I102,0))</f>
        <v/>
      </c>
      <c r="R87" s="438"/>
      <c r="S87" s="438"/>
      <c r="T87" s="438"/>
      <c r="U87" s="438"/>
      <c r="V87" s="438"/>
      <c r="W87" s="439" t="s">
        <v>256</v>
      </c>
      <c r="X87" s="439"/>
      <c r="Y87" s="440"/>
      <c r="Z87" s="84"/>
    </row>
    <row r="88" spans="1:26" ht="22.5" customHeight="1" x14ac:dyDescent="0.4">
      <c r="A88" s="84"/>
      <c r="B88" s="339" t="s">
        <v>246</v>
      </c>
      <c r="C88" s="338"/>
      <c r="D88" s="338"/>
      <c r="E88" s="338"/>
      <c r="F88" s="338"/>
      <c r="G88" s="338"/>
      <c r="H88" s="431"/>
      <c r="I88" s="432"/>
      <c r="J88" s="432"/>
      <c r="K88" s="432"/>
      <c r="L88" s="432"/>
      <c r="M88" s="432"/>
      <c r="N88" s="439" t="s">
        <v>255</v>
      </c>
      <c r="O88" s="439"/>
      <c r="P88" s="441"/>
      <c r="Q88" s="437" t="str">
        <f>IF(H88="","",ROUNDDOWN(H88*Q102,0))</f>
        <v/>
      </c>
      <c r="R88" s="438"/>
      <c r="S88" s="438"/>
      <c r="T88" s="438"/>
      <c r="U88" s="438"/>
      <c r="V88" s="438"/>
      <c r="W88" s="439" t="s">
        <v>256</v>
      </c>
      <c r="X88" s="439"/>
      <c r="Y88" s="440"/>
      <c r="Z88" s="84"/>
    </row>
    <row r="89" spans="1:26" ht="22.5" customHeight="1" x14ac:dyDescent="0.4">
      <c r="A89" s="84"/>
      <c r="B89" s="339" t="s">
        <v>247</v>
      </c>
      <c r="C89" s="338"/>
      <c r="D89" s="338"/>
      <c r="E89" s="338"/>
      <c r="F89" s="338"/>
      <c r="G89" s="338"/>
      <c r="H89" s="431"/>
      <c r="I89" s="432"/>
      <c r="J89" s="432"/>
      <c r="K89" s="432"/>
      <c r="L89" s="432"/>
      <c r="M89" s="432"/>
      <c r="N89" s="439" t="s">
        <v>263</v>
      </c>
      <c r="O89" s="439"/>
      <c r="P89" s="441"/>
      <c r="Q89" s="437" t="str">
        <f>IF(H89="","",ROUNDDOWN(H89*X102,0))</f>
        <v/>
      </c>
      <c r="R89" s="438"/>
      <c r="S89" s="438"/>
      <c r="T89" s="438"/>
      <c r="U89" s="438"/>
      <c r="V89" s="438"/>
      <c r="W89" s="439" t="s">
        <v>256</v>
      </c>
      <c r="X89" s="439"/>
      <c r="Y89" s="440"/>
      <c r="Z89" s="84"/>
    </row>
    <row r="90" spans="1:26" ht="22.5" customHeight="1" x14ac:dyDescent="0.4">
      <c r="A90" s="84"/>
      <c r="B90" s="339" t="s">
        <v>247</v>
      </c>
      <c r="C90" s="338"/>
      <c r="D90" s="338"/>
      <c r="E90" s="338"/>
      <c r="F90" s="338"/>
      <c r="G90" s="338"/>
      <c r="H90" s="431"/>
      <c r="I90" s="432"/>
      <c r="J90" s="432"/>
      <c r="K90" s="432"/>
      <c r="L90" s="432"/>
      <c r="M90" s="432"/>
      <c r="N90" s="439" t="s">
        <v>255</v>
      </c>
      <c r="O90" s="439"/>
      <c r="P90" s="441"/>
      <c r="Q90" s="437" t="str">
        <f>IF(H90="","",ROUNDDOWN(H90*I103,0))</f>
        <v/>
      </c>
      <c r="R90" s="438"/>
      <c r="S90" s="438"/>
      <c r="T90" s="438"/>
      <c r="U90" s="438"/>
      <c r="V90" s="438"/>
      <c r="W90" s="439" t="s">
        <v>256</v>
      </c>
      <c r="X90" s="439"/>
      <c r="Y90" s="440"/>
      <c r="Z90" s="84"/>
    </row>
    <row r="91" spans="1:26" ht="22.5" customHeight="1" x14ac:dyDescent="0.4">
      <c r="A91" s="84"/>
      <c r="B91" s="339" t="s">
        <v>248</v>
      </c>
      <c r="C91" s="338"/>
      <c r="D91" s="338"/>
      <c r="E91" s="338"/>
      <c r="F91" s="338"/>
      <c r="G91" s="338"/>
      <c r="H91" s="431"/>
      <c r="I91" s="432"/>
      <c r="J91" s="432"/>
      <c r="K91" s="432"/>
      <c r="L91" s="432"/>
      <c r="M91" s="432"/>
      <c r="N91" s="439" t="s">
        <v>264</v>
      </c>
      <c r="O91" s="439"/>
      <c r="P91" s="441"/>
      <c r="Q91" s="437" t="str">
        <f>IF(H91="","",ROUNDDOWN(H91*Q103,0))</f>
        <v/>
      </c>
      <c r="R91" s="438"/>
      <c r="S91" s="438"/>
      <c r="T91" s="438"/>
      <c r="U91" s="438"/>
      <c r="V91" s="438"/>
      <c r="W91" s="439" t="s">
        <v>256</v>
      </c>
      <c r="X91" s="439"/>
      <c r="Y91" s="440"/>
      <c r="Z91" s="84"/>
    </row>
    <row r="92" spans="1:26" ht="22.5" customHeight="1" x14ac:dyDescent="0.4">
      <c r="A92" s="84"/>
      <c r="B92" s="339" t="s">
        <v>249</v>
      </c>
      <c r="C92" s="338"/>
      <c r="D92" s="338"/>
      <c r="E92" s="338"/>
      <c r="F92" s="338"/>
      <c r="G92" s="338"/>
      <c r="H92" s="431"/>
      <c r="I92" s="432"/>
      <c r="J92" s="432"/>
      <c r="K92" s="432"/>
      <c r="L92" s="432"/>
      <c r="M92" s="432"/>
      <c r="N92" s="439" t="s">
        <v>264</v>
      </c>
      <c r="O92" s="439"/>
      <c r="P92" s="441"/>
      <c r="Q92" s="437" t="str">
        <f>IF(H92="","",ROUNDDOWN(H92*X103,0))</f>
        <v/>
      </c>
      <c r="R92" s="438"/>
      <c r="S92" s="438"/>
      <c r="T92" s="438"/>
      <c r="U92" s="438"/>
      <c r="V92" s="438"/>
      <c r="W92" s="439" t="s">
        <v>256</v>
      </c>
      <c r="X92" s="439"/>
      <c r="Y92" s="440"/>
      <c r="Z92" s="84"/>
    </row>
    <row r="93" spans="1:26" ht="22.5" customHeight="1" thickBot="1" x14ac:dyDescent="0.45">
      <c r="A93" s="84"/>
      <c r="B93" s="339" t="s">
        <v>250</v>
      </c>
      <c r="C93" s="338"/>
      <c r="D93" s="338"/>
      <c r="E93" s="338"/>
      <c r="F93" s="338"/>
      <c r="G93" s="338"/>
      <c r="H93" s="431"/>
      <c r="I93" s="432"/>
      <c r="J93" s="432"/>
      <c r="K93" s="432"/>
      <c r="L93" s="432"/>
      <c r="M93" s="432"/>
      <c r="N93" s="450"/>
      <c r="O93" s="450"/>
      <c r="P93" s="451"/>
      <c r="Q93" s="448"/>
      <c r="R93" s="449"/>
      <c r="S93" s="449"/>
      <c r="T93" s="449"/>
      <c r="U93" s="449"/>
      <c r="V93" s="449"/>
      <c r="W93" s="452" t="s">
        <v>256</v>
      </c>
      <c r="X93" s="452"/>
      <c r="Y93" s="453"/>
      <c r="Z93" s="84"/>
    </row>
    <row r="94" spans="1:26" ht="22.5" customHeight="1" thickBot="1" x14ac:dyDescent="0.45">
      <c r="A94" s="84"/>
      <c r="B94" s="340" t="s">
        <v>253</v>
      </c>
      <c r="C94" s="341"/>
      <c r="D94" s="341"/>
      <c r="E94" s="341"/>
      <c r="F94" s="341"/>
      <c r="G94" s="341"/>
      <c r="H94" s="341"/>
      <c r="I94" s="341"/>
      <c r="J94" s="341"/>
      <c r="K94" s="341"/>
      <c r="L94" s="341"/>
      <c r="M94" s="341"/>
      <c r="N94" s="341"/>
      <c r="O94" s="341"/>
      <c r="P94" s="443"/>
      <c r="Q94" s="446" t="str">
        <f>IF(SUM(Q87:V93)=0,"",ROUNDDOWN(SUM(Q87:V93),0))</f>
        <v/>
      </c>
      <c r="R94" s="447"/>
      <c r="S94" s="447"/>
      <c r="T94" s="447"/>
      <c r="U94" s="447"/>
      <c r="V94" s="447"/>
      <c r="W94" s="444" t="s">
        <v>256</v>
      </c>
      <c r="X94" s="444"/>
      <c r="Y94" s="445"/>
      <c r="Z94" s="84"/>
    </row>
    <row r="95" spans="1:26" ht="7.5" customHeight="1" x14ac:dyDescent="0.4">
      <c r="A95" s="84"/>
      <c r="B95" s="103"/>
      <c r="C95" s="103"/>
      <c r="D95" s="103"/>
      <c r="E95" s="103"/>
      <c r="F95" s="103"/>
      <c r="G95" s="103"/>
      <c r="H95" s="103"/>
      <c r="I95" s="103"/>
      <c r="J95" s="103"/>
      <c r="K95" s="103"/>
      <c r="L95" s="103"/>
      <c r="M95" s="103"/>
      <c r="N95" s="103"/>
      <c r="O95" s="103"/>
      <c r="P95" s="103"/>
      <c r="Q95" s="104"/>
      <c r="R95" s="104"/>
      <c r="S95" s="104"/>
      <c r="T95" s="104"/>
      <c r="U95" s="104"/>
      <c r="V95" s="104"/>
      <c r="W95" s="96"/>
      <c r="X95" s="96"/>
      <c r="Y95" s="96"/>
      <c r="Z95" s="84"/>
    </row>
    <row r="96" spans="1:26" ht="15" customHeight="1" x14ac:dyDescent="0.4">
      <c r="A96" s="84"/>
      <c r="B96" s="84" t="s">
        <v>257</v>
      </c>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9" ht="15" customHeight="1" x14ac:dyDescent="0.4">
      <c r="A97" s="84"/>
      <c r="B97" s="84" t="s">
        <v>258</v>
      </c>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9" ht="15" customHeight="1" x14ac:dyDescent="0.4">
      <c r="A98" s="84"/>
      <c r="B98" s="84" t="s">
        <v>259</v>
      </c>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9" ht="15" customHeight="1" x14ac:dyDescent="0.4">
      <c r="A99" s="84"/>
      <c r="B99" s="84" t="s">
        <v>260</v>
      </c>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9" ht="15" customHeight="1" x14ac:dyDescent="0.4">
      <c r="A100" s="84"/>
      <c r="B100" s="84" t="s">
        <v>261</v>
      </c>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9" ht="7.5" customHeight="1" x14ac:dyDescent="0.4">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9" ht="15" customHeight="1" x14ac:dyDescent="0.4">
      <c r="A102" s="84"/>
      <c r="B102" s="84"/>
      <c r="C102" s="84"/>
      <c r="D102" s="84"/>
      <c r="E102" s="442" t="s">
        <v>262</v>
      </c>
      <c r="F102" s="442"/>
      <c r="G102" s="442"/>
      <c r="H102" s="442"/>
      <c r="I102" s="305" t="str">
        <f>DB!H8&amp;""</f>
        <v>0.402</v>
      </c>
      <c r="J102" s="305"/>
      <c r="K102" s="84"/>
      <c r="L102" s="442" t="s">
        <v>265</v>
      </c>
      <c r="M102" s="442"/>
      <c r="N102" s="442"/>
      <c r="O102" s="442"/>
      <c r="P102" s="442"/>
      <c r="Q102" s="305" t="str">
        <f>DB!H9&amp;""</f>
        <v>2.31</v>
      </c>
      <c r="R102" s="305"/>
      <c r="S102" s="84"/>
      <c r="T102" s="305" t="s">
        <v>266</v>
      </c>
      <c r="U102" s="305"/>
      <c r="V102" s="305"/>
      <c r="W102" s="305"/>
      <c r="X102" s="305" t="str">
        <f>DB!H10&amp;""</f>
        <v>2.99</v>
      </c>
      <c r="Y102" s="305"/>
      <c r="Z102" s="84"/>
    </row>
    <row r="103" spans="1:29" ht="15" customHeight="1" x14ac:dyDescent="0.4">
      <c r="A103" s="84"/>
      <c r="B103" s="84"/>
      <c r="C103" s="84"/>
      <c r="D103" s="84"/>
      <c r="E103" s="442" t="s">
        <v>267</v>
      </c>
      <c r="F103" s="442"/>
      <c r="G103" s="442"/>
      <c r="H103" s="442"/>
      <c r="I103" s="305" t="str">
        <f>DB!H11&amp;""</f>
        <v>6.54</v>
      </c>
      <c r="J103" s="305"/>
      <c r="K103" s="84"/>
      <c r="L103" s="442" t="s">
        <v>268</v>
      </c>
      <c r="M103" s="442"/>
      <c r="N103" s="442"/>
      <c r="O103" s="442"/>
      <c r="P103" s="442"/>
      <c r="Q103" s="470" t="str">
        <f>DB!H12&amp;""</f>
        <v>2.5</v>
      </c>
      <c r="R103" s="470"/>
      <c r="S103" s="84"/>
      <c r="T103" s="442" t="s">
        <v>269</v>
      </c>
      <c r="U103" s="442"/>
      <c r="V103" s="442"/>
      <c r="W103" s="442"/>
      <c r="X103" s="305" t="str">
        <f>DB!H13&amp;""</f>
        <v>2.75</v>
      </c>
      <c r="Y103" s="305"/>
      <c r="Z103" s="84"/>
    </row>
    <row r="104" spans="1:29" ht="7.5" customHeight="1" x14ac:dyDescent="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9" ht="18.75" customHeight="1" x14ac:dyDescent="0.4">
      <c r="A105" s="84" t="s">
        <v>407</v>
      </c>
      <c r="B105" s="84"/>
      <c r="C105" s="84"/>
      <c r="D105" s="84"/>
      <c r="E105" s="84"/>
      <c r="F105" s="84"/>
      <c r="G105" s="84"/>
      <c r="H105" s="84"/>
      <c r="I105" s="84"/>
      <c r="J105" s="134"/>
      <c r="K105" s="134"/>
      <c r="L105" s="134"/>
      <c r="M105" s="134"/>
      <c r="N105" s="134"/>
      <c r="O105" s="134"/>
      <c r="P105" s="134"/>
      <c r="Q105" s="134"/>
      <c r="R105" s="148"/>
      <c r="S105" s="148"/>
      <c r="T105" s="148"/>
      <c r="U105" s="148"/>
      <c r="V105" s="148"/>
      <c r="W105" s="148"/>
      <c r="X105" s="148"/>
      <c r="Y105" s="148"/>
      <c r="Z105" s="84"/>
      <c r="AB105" s="171" t="s">
        <v>523</v>
      </c>
    </row>
    <row r="106" spans="1:29" ht="7.5" customHeight="1" thickBot="1" x14ac:dyDescent="0.4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9" ht="22.5" customHeight="1" x14ac:dyDescent="0.4">
      <c r="A107" s="84"/>
      <c r="B107" s="383" t="s">
        <v>274</v>
      </c>
      <c r="C107" s="384"/>
      <c r="D107" s="384"/>
      <c r="E107" s="384"/>
      <c r="F107" s="384"/>
      <c r="G107" s="384"/>
      <c r="H107" s="384"/>
      <c r="I107" s="384"/>
      <c r="J107" s="384" t="s">
        <v>33</v>
      </c>
      <c r="K107" s="384"/>
      <c r="L107" s="384"/>
      <c r="M107" s="384"/>
      <c r="N107" s="384"/>
      <c r="O107" s="384"/>
      <c r="P107" s="384"/>
      <c r="Q107" s="384"/>
      <c r="R107" s="384" t="s">
        <v>26</v>
      </c>
      <c r="S107" s="384"/>
      <c r="T107" s="384"/>
      <c r="U107" s="384"/>
      <c r="V107" s="384"/>
      <c r="W107" s="384"/>
      <c r="X107" s="384"/>
      <c r="Y107" s="419"/>
      <c r="Z107" s="84"/>
    </row>
    <row r="108" spans="1:29" ht="22.5" customHeight="1" x14ac:dyDescent="0.4">
      <c r="A108" s="84"/>
      <c r="B108" s="314" t="s">
        <v>272</v>
      </c>
      <c r="C108" s="315"/>
      <c r="D108" s="315"/>
      <c r="E108" s="315"/>
      <c r="F108" s="315"/>
      <c r="G108" s="315"/>
      <c r="H108" s="315"/>
      <c r="I108" s="315"/>
      <c r="J108" s="17" t="s">
        <v>29</v>
      </c>
      <c r="K108" s="469" t="str">
        <f>IF(別紙４!L19=0,"",別紙４!L19)</f>
        <v/>
      </c>
      <c r="L108" s="469"/>
      <c r="M108" s="469"/>
      <c r="N108" s="469"/>
      <c r="O108" s="469"/>
      <c r="P108" s="469"/>
      <c r="Q108" s="98" t="s">
        <v>25</v>
      </c>
      <c r="R108" s="465"/>
      <c r="S108" s="465"/>
      <c r="T108" s="465"/>
      <c r="U108" s="465"/>
      <c r="V108" s="465"/>
      <c r="W108" s="465"/>
      <c r="X108" s="465"/>
      <c r="Y108" s="466"/>
      <c r="Z108" s="84"/>
    </row>
    <row r="109" spans="1:29" ht="22.5" customHeight="1" thickBot="1" x14ac:dyDescent="0.45">
      <c r="A109" s="84"/>
      <c r="B109" s="463" t="s">
        <v>273</v>
      </c>
      <c r="C109" s="464"/>
      <c r="D109" s="464"/>
      <c r="E109" s="464"/>
      <c r="F109" s="464"/>
      <c r="G109" s="464"/>
      <c r="H109" s="464"/>
      <c r="I109" s="464"/>
      <c r="J109" s="18" t="s">
        <v>30</v>
      </c>
      <c r="K109" s="349" t="str">
        <f>IF(別紙４!S19=0,"",別紙４!S19)</f>
        <v/>
      </c>
      <c r="L109" s="349"/>
      <c r="M109" s="349"/>
      <c r="N109" s="349"/>
      <c r="O109" s="349"/>
      <c r="P109" s="349"/>
      <c r="Q109" s="15" t="s">
        <v>25</v>
      </c>
      <c r="R109" s="467"/>
      <c r="S109" s="467"/>
      <c r="T109" s="467"/>
      <c r="U109" s="467"/>
      <c r="V109" s="467"/>
      <c r="W109" s="467"/>
      <c r="X109" s="467"/>
      <c r="Y109" s="468"/>
      <c r="Z109" s="84"/>
    </row>
    <row r="110" spans="1:29" ht="22.5" customHeight="1" thickTop="1" x14ac:dyDescent="0.4">
      <c r="A110" s="84"/>
      <c r="B110" s="369" t="s">
        <v>275</v>
      </c>
      <c r="C110" s="370"/>
      <c r="D110" s="370"/>
      <c r="E110" s="370"/>
      <c r="F110" s="370"/>
      <c r="G110" s="370"/>
      <c r="H110" s="370"/>
      <c r="I110" s="370"/>
      <c r="J110" s="106"/>
      <c r="K110" s="348" t="str">
        <f>IF(K108="","",SUM(K108:P109))</f>
        <v/>
      </c>
      <c r="L110" s="348"/>
      <c r="M110" s="348"/>
      <c r="N110" s="348"/>
      <c r="O110" s="348"/>
      <c r="P110" s="348"/>
      <c r="Q110" s="109" t="s">
        <v>25</v>
      </c>
      <c r="R110" s="359"/>
      <c r="S110" s="359"/>
      <c r="T110" s="359"/>
      <c r="U110" s="359"/>
      <c r="V110" s="359"/>
      <c r="W110" s="359"/>
      <c r="X110" s="359"/>
      <c r="Y110" s="360"/>
      <c r="Z110" s="84"/>
    </row>
    <row r="111" spans="1:29" ht="22.5" customHeight="1" thickBot="1" x14ac:dyDescent="0.45">
      <c r="A111" s="84"/>
      <c r="B111" s="344" t="s">
        <v>279</v>
      </c>
      <c r="C111" s="345"/>
      <c r="D111" s="345"/>
      <c r="E111" s="345"/>
      <c r="F111" s="345"/>
      <c r="G111" s="345"/>
      <c r="H111" s="345"/>
      <c r="I111" s="345"/>
      <c r="J111" s="107"/>
      <c r="K111" s="349" t="str">
        <f>IF(K110="","",IF(DB!L9=TRUE,ROUNDUP(第14号!K110*0.1,0),ROUNDDOWN(第14号!K110*0.1,0)))</f>
        <v/>
      </c>
      <c r="L111" s="349"/>
      <c r="M111" s="349"/>
      <c r="N111" s="349"/>
      <c r="O111" s="349"/>
      <c r="P111" s="349"/>
      <c r="Q111" s="15" t="s">
        <v>25</v>
      </c>
      <c r="R111" s="361" t="s">
        <v>282</v>
      </c>
      <c r="S111" s="361"/>
      <c r="T111" s="361"/>
      <c r="U111" s="361"/>
      <c r="V111" s="361"/>
      <c r="W111" s="361"/>
      <c r="X111" s="361"/>
      <c r="Y111" s="362"/>
      <c r="Z111" s="84"/>
      <c r="AC111" s="171" t="s">
        <v>524</v>
      </c>
    </row>
    <row r="112" spans="1:29" ht="22.5" customHeight="1" thickTop="1" thickBot="1" x14ac:dyDescent="0.45">
      <c r="A112" s="84"/>
      <c r="B112" s="346" t="s">
        <v>577</v>
      </c>
      <c r="C112" s="347"/>
      <c r="D112" s="347"/>
      <c r="E112" s="347"/>
      <c r="F112" s="347"/>
      <c r="G112" s="347"/>
      <c r="H112" s="347"/>
      <c r="I112" s="347"/>
      <c r="J112" s="108"/>
      <c r="K112" s="350" t="str">
        <f>IF(K110="","",SUM(K110:P111))</f>
        <v/>
      </c>
      <c r="L112" s="350"/>
      <c r="M112" s="350"/>
      <c r="N112" s="350"/>
      <c r="O112" s="350"/>
      <c r="P112" s="350"/>
      <c r="Q112" s="16" t="s">
        <v>25</v>
      </c>
      <c r="R112" s="363"/>
      <c r="S112" s="363"/>
      <c r="T112" s="363"/>
      <c r="U112" s="363"/>
      <c r="V112" s="363"/>
      <c r="W112" s="363"/>
      <c r="X112" s="363"/>
      <c r="Y112" s="364"/>
      <c r="Z112" s="84"/>
    </row>
    <row r="113" spans="1:28" ht="18.75" customHeight="1" x14ac:dyDescent="0.4">
      <c r="A113" s="84"/>
      <c r="B113" s="85" t="s">
        <v>408</v>
      </c>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8" ht="18.75" customHeight="1" x14ac:dyDescent="0.4">
      <c r="A114" s="84"/>
      <c r="B114" s="85" t="s">
        <v>409</v>
      </c>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8" ht="7.5" customHeight="1" x14ac:dyDescent="0.4">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8" ht="18.75" customHeight="1" x14ac:dyDescent="0.4">
      <c r="A116" s="84" t="s">
        <v>410</v>
      </c>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8" ht="7.5" customHeight="1" thickBot="1" x14ac:dyDescent="0.4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8" ht="22.5" customHeight="1" x14ac:dyDescent="0.4">
      <c r="A118" s="84"/>
      <c r="B118" s="365" t="s">
        <v>288</v>
      </c>
      <c r="C118" s="366"/>
      <c r="D118" s="366"/>
      <c r="E118" s="366"/>
      <c r="F118" s="366"/>
      <c r="G118" s="366"/>
      <c r="H118" s="366"/>
      <c r="I118" s="366"/>
      <c r="J118" s="366"/>
      <c r="K118" s="366"/>
      <c r="L118" s="366"/>
      <c r="M118" s="366"/>
      <c r="N118" s="367"/>
      <c r="O118" s="23" t="s">
        <v>29</v>
      </c>
      <c r="P118" s="368" t="str">
        <f>IF(K108="","",K108)</f>
        <v/>
      </c>
      <c r="Q118" s="368"/>
      <c r="R118" s="368"/>
      <c r="S118" s="368"/>
      <c r="T118" s="368"/>
      <c r="U118" s="368"/>
      <c r="V118" s="5" t="s">
        <v>25</v>
      </c>
      <c r="W118" s="84"/>
      <c r="X118" s="84"/>
      <c r="Y118" s="84"/>
      <c r="Z118" s="84"/>
    </row>
    <row r="119" spans="1:28" ht="22.5" customHeight="1" x14ac:dyDescent="0.4">
      <c r="A119" s="84"/>
      <c r="B119" s="351" t="s">
        <v>34</v>
      </c>
      <c r="C119" s="352"/>
      <c r="D119" s="352"/>
      <c r="E119" s="352"/>
      <c r="F119" s="352"/>
      <c r="G119" s="352"/>
      <c r="H119" s="352"/>
      <c r="I119" s="352"/>
      <c r="J119" s="352"/>
      <c r="K119" s="352"/>
      <c r="L119" s="352"/>
      <c r="M119" s="352"/>
      <c r="N119" s="353"/>
      <c r="O119" s="17" t="s">
        <v>30</v>
      </c>
      <c r="P119" s="354" t="str">
        <f>IF(第15号!I10="","",SUM(第15号!I10:N12))</f>
        <v/>
      </c>
      <c r="Q119" s="354"/>
      <c r="R119" s="354"/>
      <c r="S119" s="354"/>
      <c r="T119" s="354"/>
      <c r="U119" s="354"/>
      <c r="V119" s="7" t="s">
        <v>25</v>
      </c>
      <c r="W119" s="84"/>
      <c r="X119" s="84"/>
      <c r="Y119" s="84"/>
      <c r="Z119" s="84"/>
      <c r="AB119" s="171" t="s">
        <v>522</v>
      </c>
    </row>
    <row r="120" spans="1:28" ht="22.5" customHeight="1" x14ac:dyDescent="0.4">
      <c r="A120" s="84"/>
      <c r="B120" s="351" t="s">
        <v>35</v>
      </c>
      <c r="C120" s="352"/>
      <c r="D120" s="352"/>
      <c r="E120" s="352"/>
      <c r="F120" s="352"/>
      <c r="G120" s="352"/>
      <c r="H120" s="352"/>
      <c r="I120" s="352"/>
      <c r="J120" s="352"/>
      <c r="K120" s="352"/>
      <c r="L120" s="352"/>
      <c r="M120" s="352"/>
      <c r="N120" s="353"/>
      <c r="O120" s="17" t="s">
        <v>31</v>
      </c>
      <c r="P120" s="354" t="str">
        <f>IFERROR(IF(P119="","",P118-P119),"")</f>
        <v/>
      </c>
      <c r="Q120" s="354"/>
      <c r="R120" s="354"/>
      <c r="S120" s="354"/>
      <c r="T120" s="354"/>
      <c r="U120" s="354"/>
      <c r="V120" s="7" t="s">
        <v>25</v>
      </c>
      <c r="W120" s="84"/>
      <c r="X120" s="84"/>
      <c r="Y120" s="84"/>
      <c r="Z120" s="84"/>
    </row>
    <row r="121" spans="1:28" ht="22.5" customHeight="1" thickBot="1" x14ac:dyDescent="0.45">
      <c r="A121" s="84"/>
      <c r="B121" s="355" t="s">
        <v>411</v>
      </c>
      <c r="C121" s="356"/>
      <c r="D121" s="356"/>
      <c r="E121" s="356"/>
      <c r="F121" s="356"/>
      <c r="G121" s="356"/>
      <c r="H121" s="356"/>
      <c r="I121" s="356"/>
      <c r="J121" s="356"/>
      <c r="K121" s="356"/>
      <c r="L121" s="356"/>
      <c r="M121" s="356"/>
      <c r="N121" s="357"/>
      <c r="O121" s="24" t="s">
        <v>32</v>
      </c>
      <c r="P121" s="358" t="str">
        <f>IF(別紙４!S35=0,"",別紙４!S35)</f>
        <v/>
      </c>
      <c r="Q121" s="358"/>
      <c r="R121" s="358"/>
      <c r="S121" s="358"/>
      <c r="T121" s="358"/>
      <c r="U121" s="358"/>
      <c r="V121" s="99" t="s">
        <v>25</v>
      </c>
      <c r="W121" s="84"/>
      <c r="X121" s="84"/>
      <c r="Y121" s="84"/>
      <c r="Z121" s="84"/>
    </row>
    <row r="122" spans="1:28" ht="18.75" customHeight="1" x14ac:dyDescent="0.4">
      <c r="A122" s="84"/>
      <c r="B122" s="249" t="s">
        <v>414</v>
      </c>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8" ht="18.75" customHeight="1" x14ac:dyDescent="0.4">
      <c r="A123" s="84"/>
      <c r="B123" s="249" t="s">
        <v>415</v>
      </c>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8" ht="18.75" customHeight="1" x14ac:dyDescent="0.4">
      <c r="A124" s="84"/>
      <c r="B124" s="249" t="s">
        <v>36</v>
      </c>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8" ht="18.75" customHeight="1" x14ac:dyDescent="0.4">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spans="1:28" ht="18.75" customHeight="1" x14ac:dyDescent="0.4">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spans="1:28" ht="18.75" customHeight="1" x14ac:dyDescent="0.4">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spans="1:28" ht="18.75" customHeight="1" x14ac:dyDescent="0.4">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spans="1:26" ht="18.75" customHeight="1" x14ac:dyDescent="0.4">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spans="1:26" ht="18.75" customHeight="1" x14ac:dyDescent="0.4">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spans="1:26" ht="18.75" customHeight="1" x14ac:dyDescent="0.4">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spans="1:26" ht="18.75" customHeight="1" x14ac:dyDescent="0.4">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sheetData>
  <sheetProtection password="CC6D" sheet="1" selectLockedCells="1"/>
  <mergeCells count="169">
    <mergeCell ref="A23:G24"/>
    <mergeCell ref="H23:Z23"/>
    <mergeCell ref="AI16:AO16"/>
    <mergeCell ref="A2:F2"/>
    <mergeCell ref="O2:T2"/>
    <mergeCell ref="U2:Z2"/>
    <mergeCell ref="A6:Z6"/>
    <mergeCell ref="M10:P10"/>
    <mergeCell ref="R10:T10"/>
    <mergeCell ref="V10:Y10"/>
    <mergeCell ref="M11:P11"/>
    <mergeCell ref="Q11:Z11"/>
    <mergeCell ref="G2:H2"/>
    <mergeCell ref="AB4:AI4"/>
    <mergeCell ref="A19:Z19"/>
    <mergeCell ref="A21:G21"/>
    <mergeCell ref="A22:G22"/>
    <mergeCell ref="M12:P12"/>
    <mergeCell ref="Q12:Z12"/>
    <mergeCell ref="M13:P13"/>
    <mergeCell ref="Q13:Y13"/>
    <mergeCell ref="I21:Y21"/>
    <mergeCell ref="I22:Y22"/>
    <mergeCell ref="A15:Z17"/>
    <mergeCell ref="B65:B70"/>
    <mergeCell ref="C65:F65"/>
    <mergeCell ref="G65:Y65"/>
    <mergeCell ref="C66:F66"/>
    <mergeCell ref="G66:Y66"/>
    <mergeCell ref="C67:F67"/>
    <mergeCell ref="G67:Y67"/>
    <mergeCell ref="C68:F68"/>
    <mergeCell ref="G68:Y68"/>
    <mergeCell ref="C69:F69"/>
    <mergeCell ref="A26:G26"/>
    <mergeCell ref="A27:G27"/>
    <mergeCell ref="A25:G25"/>
    <mergeCell ref="A39:Z39"/>
    <mergeCell ref="A40:Z40"/>
    <mergeCell ref="A35:G35"/>
    <mergeCell ref="A28:G28"/>
    <mergeCell ref="A29:G29"/>
    <mergeCell ref="A37:G37"/>
    <mergeCell ref="A30:G30"/>
    <mergeCell ref="B47:E47"/>
    <mergeCell ref="F47:Y47"/>
    <mergeCell ref="B51:E51"/>
    <mergeCell ref="N51:Q51"/>
    <mergeCell ref="A31:G31"/>
    <mergeCell ref="A32:G32"/>
    <mergeCell ref="A33:G33"/>
    <mergeCell ref="A34:G34"/>
    <mergeCell ref="B46:E46"/>
    <mergeCell ref="F46:Y46"/>
    <mergeCell ref="F51:G51"/>
    <mergeCell ref="R51:S51"/>
    <mergeCell ref="A36:G36"/>
    <mergeCell ref="B55:E55"/>
    <mergeCell ref="N55:Q55"/>
    <mergeCell ref="B59:B64"/>
    <mergeCell ref="C59:F59"/>
    <mergeCell ref="G59:Y59"/>
    <mergeCell ref="C60:F60"/>
    <mergeCell ref="G60:Y60"/>
    <mergeCell ref="C61:F61"/>
    <mergeCell ref="G61:Y61"/>
    <mergeCell ref="C62:F62"/>
    <mergeCell ref="G62:Y62"/>
    <mergeCell ref="C63:F63"/>
    <mergeCell ref="G63:Y63"/>
    <mergeCell ref="C64:F64"/>
    <mergeCell ref="G64:Y64"/>
    <mergeCell ref="F55:G55"/>
    <mergeCell ref="R55:S55"/>
    <mergeCell ref="B86:G86"/>
    <mergeCell ref="H86:P86"/>
    <mergeCell ref="Q86:Y86"/>
    <mergeCell ref="B87:G87"/>
    <mergeCell ref="H87:M87"/>
    <mergeCell ref="N87:P87"/>
    <mergeCell ref="Q87:V87"/>
    <mergeCell ref="W87:Y87"/>
    <mergeCell ref="G69:Y69"/>
    <mergeCell ref="C70:F70"/>
    <mergeCell ref="G70:Y70"/>
    <mergeCell ref="B71:B76"/>
    <mergeCell ref="C71:F71"/>
    <mergeCell ref="G71:Y71"/>
    <mergeCell ref="C72:F72"/>
    <mergeCell ref="G72:Y72"/>
    <mergeCell ref="C73:F73"/>
    <mergeCell ref="G73:Y73"/>
    <mergeCell ref="C74:F74"/>
    <mergeCell ref="G74:Y74"/>
    <mergeCell ref="C75:F75"/>
    <mergeCell ref="G75:Y75"/>
    <mergeCell ref="C76:F76"/>
    <mergeCell ref="G76:Y76"/>
    <mergeCell ref="B89:G89"/>
    <mergeCell ref="H89:M89"/>
    <mergeCell ref="N89:P89"/>
    <mergeCell ref="Q89:V89"/>
    <mergeCell ref="W89:Y89"/>
    <mergeCell ref="B88:G88"/>
    <mergeCell ref="H88:M88"/>
    <mergeCell ref="N88:P88"/>
    <mergeCell ref="Q88:V88"/>
    <mergeCell ref="W88:Y88"/>
    <mergeCell ref="B91:G91"/>
    <mergeCell ref="H91:M91"/>
    <mergeCell ref="N91:P91"/>
    <mergeCell ref="Q91:V91"/>
    <mergeCell ref="W91:Y91"/>
    <mergeCell ref="B90:G90"/>
    <mergeCell ref="H90:M90"/>
    <mergeCell ref="N90:P90"/>
    <mergeCell ref="Q90:V90"/>
    <mergeCell ref="W90:Y90"/>
    <mergeCell ref="B93:G93"/>
    <mergeCell ref="H93:M93"/>
    <mergeCell ref="N93:P93"/>
    <mergeCell ref="Q93:V93"/>
    <mergeCell ref="W93:Y93"/>
    <mergeCell ref="B92:G92"/>
    <mergeCell ref="H92:M92"/>
    <mergeCell ref="N92:P92"/>
    <mergeCell ref="Q92:V92"/>
    <mergeCell ref="W92:Y92"/>
    <mergeCell ref="B94:P94"/>
    <mergeCell ref="Q94:V94"/>
    <mergeCell ref="W94:Y94"/>
    <mergeCell ref="E102:H102"/>
    <mergeCell ref="I102:J102"/>
    <mergeCell ref="L102:P102"/>
    <mergeCell ref="Q102:R102"/>
    <mergeCell ref="T102:W102"/>
    <mergeCell ref="X102:Y102"/>
    <mergeCell ref="X103:Y103"/>
    <mergeCell ref="B107:I107"/>
    <mergeCell ref="J107:Q107"/>
    <mergeCell ref="R107:Y107"/>
    <mergeCell ref="E103:H103"/>
    <mergeCell ref="I103:J103"/>
    <mergeCell ref="L103:P103"/>
    <mergeCell ref="Q103:R103"/>
    <mergeCell ref="T103:W103"/>
    <mergeCell ref="B109:I109"/>
    <mergeCell ref="K109:P109"/>
    <mergeCell ref="R109:Y109"/>
    <mergeCell ref="B110:I110"/>
    <mergeCell ref="K110:P110"/>
    <mergeCell ref="R110:Y110"/>
    <mergeCell ref="B108:I108"/>
    <mergeCell ref="K108:P108"/>
    <mergeCell ref="R108:Y108"/>
    <mergeCell ref="B121:N121"/>
    <mergeCell ref="P121:U121"/>
    <mergeCell ref="B118:N118"/>
    <mergeCell ref="P118:U118"/>
    <mergeCell ref="B119:N119"/>
    <mergeCell ref="P119:U119"/>
    <mergeCell ref="B120:N120"/>
    <mergeCell ref="P120:U120"/>
    <mergeCell ref="B111:I111"/>
    <mergeCell ref="K111:P111"/>
    <mergeCell ref="R111:Y111"/>
    <mergeCell ref="B112:I112"/>
    <mergeCell ref="K112:P112"/>
    <mergeCell ref="R112:Y112"/>
  </mergeCells>
  <phoneticPr fontId="4" type="Hiragana" alignment="center"/>
  <pageMargins left="0.78740157480314965" right="0.39370078740157483" top="0.59055118110236227" bottom="0.59055118110236227" header="0.31496062992125984" footer="0.31496062992125984"/>
  <pageSetup paperSize="9" orientation="portrait" blackAndWhite="1" r:id="rId1"/>
  <rowBreaks count="2" manualBreakCount="2">
    <brk id="42" max="25" man="1"/>
    <brk id="8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5063" r:id="rId4" name="Check Box 7">
              <controlPr defaultSize="0" autoFill="0" autoLine="0" autoPict="0">
                <anchor moveWithCells="1">
                  <from>
                    <xdr:col>26</xdr:col>
                    <xdr:colOff>238125</xdr:colOff>
                    <xdr:row>109</xdr:row>
                    <xdr:rowOff>285750</xdr:rowOff>
                  </from>
                  <to>
                    <xdr:col>28</xdr:col>
                    <xdr:colOff>0</xdr:colOff>
                    <xdr:row>111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別紙４!$B$8:$B$18</xm:f>
          </x14:formula1>
          <xm:sqref>I22:Y22</xm:sqref>
        </x14:dataValidation>
        <x14:dataValidation type="list" allowBlank="1" showInputMessage="1">
          <x14:formula1>
            <xm:f>別紙４!$B$8:$B$18</xm:f>
          </x14:formula1>
          <xm:sqref>G59:Y59 G65:Y65 G71:Y71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647"/>
  <sheetViews>
    <sheetView view="pageBreakPreview" zoomScaleNormal="100" zoomScaleSheetLayoutView="100" workbookViewId="0">
      <pane ySplit="3" topLeftCell="A4" activePane="bottomLeft" state="frozen"/>
      <selection activeCell="I46" sqref="I46"/>
      <selection pane="bottomLeft" activeCell="G5" sqref="G5:Y5"/>
    </sheetView>
  </sheetViews>
  <sheetFormatPr defaultColWidth="3.125" defaultRowHeight="18.75" customHeight="1" x14ac:dyDescent="0.4"/>
  <cols>
    <col min="1" max="1" width="3.125" style="1"/>
    <col min="2" max="2" width="3.125" style="1" customWidth="1"/>
    <col min="3" max="36" width="3.125" style="1"/>
    <col min="37" max="37" width="6.5" style="1" bestFit="1" customWidth="1"/>
    <col min="38" max="16384" width="3.125" style="1"/>
  </cols>
  <sheetData>
    <row r="1" spans="1:28" ht="18.75" customHeight="1" x14ac:dyDescent="0.4">
      <c r="A1" s="84" t="s">
        <v>134</v>
      </c>
      <c r="B1" s="84"/>
      <c r="C1" s="84"/>
      <c r="D1" s="84"/>
      <c r="E1" s="84"/>
      <c r="F1" s="84"/>
      <c r="G1" s="84"/>
      <c r="H1" s="84"/>
      <c r="I1" s="84"/>
      <c r="J1" s="84"/>
      <c r="K1" s="84"/>
      <c r="L1" s="84"/>
      <c r="M1" s="84"/>
      <c r="N1" s="84"/>
      <c r="O1" s="84"/>
      <c r="P1" s="84"/>
      <c r="Q1" s="84"/>
      <c r="R1" s="84"/>
      <c r="S1" s="84"/>
      <c r="T1" s="84"/>
      <c r="U1" s="84"/>
      <c r="V1" s="84"/>
      <c r="W1" s="84"/>
      <c r="X1" s="84"/>
      <c r="Y1" s="84"/>
      <c r="Z1" s="105" t="s">
        <v>335</v>
      </c>
    </row>
    <row r="2" spans="1:28" ht="7.5" customHeight="1" x14ac:dyDescent="0.4">
      <c r="A2" s="84"/>
      <c r="B2" s="84"/>
      <c r="C2" s="84"/>
      <c r="D2" s="84"/>
      <c r="E2" s="84"/>
      <c r="F2" s="84"/>
      <c r="G2" s="84"/>
      <c r="H2" s="84"/>
      <c r="I2" s="84"/>
      <c r="J2" s="84"/>
      <c r="K2" s="84"/>
      <c r="L2" s="84"/>
      <c r="M2" s="84"/>
      <c r="N2" s="84"/>
      <c r="O2" s="84"/>
      <c r="P2" s="84"/>
      <c r="Q2" s="84"/>
      <c r="R2" s="84"/>
      <c r="S2" s="84"/>
      <c r="T2" s="84"/>
      <c r="U2" s="84"/>
      <c r="V2" s="84"/>
      <c r="W2" s="84"/>
      <c r="X2" s="84"/>
      <c r="Y2" s="84"/>
      <c r="Z2" s="84"/>
    </row>
    <row r="3" spans="1:28" ht="18.75" customHeight="1" x14ac:dyDescent="0.4">
      <c r="A3" s="84" t="s">
        <v>493</v>
      </c>
      <c r="B3" s="84"/>
      <c r="C3" s="84"/>
      <c r="D3" s="84"/>
      <c r="E3" s="84"/>
      <c r="F3" s="84"/>
      <c r="G3" s="84"/>
      <c r="H3" s="84"/>
      <c r="I3" s="84"/>
      <c r="J3" s="84"/>
      <c r="K3" s="84"/>
      <c r="L3" s="84"/>
      <c r="M3" s="84"/>
      <c r="N3" s="84"/>
      <c r="O3" s="84"/>
      <c r="P3" s="84"/>
      <c r="Q3" s="84"/>
      <c r="R3" s="84"/>
      <c r="S3" s="84"/>
      <c r="T3" s="84"/>
      <c r="U3" s="84"/>
      <c r="V3" s="84"/>
      <c r="W3" s="84"/>
      <c r="X3" s="84"/>
      <c r="Y3" s="84"/>
      <c r="Z3" s="84"/>
      <c r="AB3" s="171" t="s">
        <v>455</v>
      </c>
    </row>
    <row r="4" spans="1:28" ht="7.5" customHeight="1" thickBot="1" x14ac:dyDescent="0.45">
      <c r="A4" s="84"/>
      <c r="B4" s="84"/>
      <c r="C4" s="84"/>
      <c r="D4" s="84"/>
      <c r="E4" s="84"/>
      <c r="F4" s="84"/>
      <c r="G4" s="84"/>
      <c r="H4" s="84"/>
      <c r="I4" s="84"/>
      <c r="J4" s="84"/>
      <c r="K4" s="84"/>
      <c r="L4" s="84"/>
      <c r="M4" s="84"/>
      <c r="N4" s="84"/>
      <c r="O4" s="84"/>
      <c r="P4" s="84"/>
      <c r="Q4" s="84"/>
      <c r="R4" s="84"/>
      <c r="S4" s="84"/>
      <c r="T4" s="84"/>
      <c r="U4" s="84"/>
      <c r="V4" s="84"/>
      <c r="W4" s="84"/>
      <c r="X4" s="84"/>
      <c r="Y4" s="84"/>
      <c r="Z4" s="84"/>
    </row>
    <row r="5" spans="1:28" ht="22.5" customHeight="1" x14ac:dyDescent="0.4">
      <c r="A5" s="84"/>
      <c r="B5" s="478">
        <v>4</v>
      </c>
      <c r="C5" s="384" t="s">
        <v>234</v>
      </c>
      <c r="D5" s="384"/>
      <c r="E5" s="384"/>
      <c r="F5" s="384"/>
      <c r="G5" s="385"/>
      <c r="H5" s="385"/>
      <c r="I5" s="385"/>
      <c r="J5" s="385"/>
      <c r="K5" s="385"/>
      <c r="L5" s="385"/>
      <c r="M5" s="385"/>
      <c r="N5" s="385"/>
      <c r="O5" s="385"/>
      <c r="P5" s="385"/>
      <c r="Q5" s="385"/>
      <c r="R5" s="385"/>
      <c r="S5" s="385"/>
      <c r="T5" s="385"/>
      <c r="U5" s="385"/>
      <c r="V5" s="385"/>
      <c r="W5" s="385"/>
      <c r="X5" s="385"/>
      <c r="Y5" s="386"/>
      <c r="Z5" s="84"/>
    </row>
    <row r="6" spans="1:28" ht="22.5" customHeight="1" x14ac:dyDescent="0.4">
      <c r="A6" s="84"/>
      <c r="B6" s="476"/>
      <c r="C6" s="392" t="s">
        <v>235</v>
      </c>
      <c r="D6" s="392"/>
      <c r="E6" s="392"/>
      <c r="F6" s="392"/>
      <c r="G6" s="387"/>
      <c r="H6" s="387"/>
      <c r="I6" s="387"/>
      <c r="J6" s="387"/>
      <c r="K6" s="387"/>
      <c r="L6" s="387"/>
      <c r="M6" s="387"/>
      <c r="N6" s="387"/>
      <c r="O6" s="387"/>
      <c r="P6" s="387"/>
      <c r="Q6" s="387"/>
      <c r="R6" s="387"/>
      <c r="S6" s="387"/>
      <c r="T6" s="387"/>
      <c r="U6" s="387"/>
      <c r="V6" s="387"/>
      <c r="W6" s="387"/>
      <c r="X6" s="387"/>
      <c r="Y6" s="388"/>
      <c r="Z6" s="84"/>
    </row>
    <row r="7" spans="1:28" ht="22.5" customHeight="1" x14ac:dyDescent="0.4">
      <c r="A7" s="84"/>
      <c r="B7" s="476"/>
      <c r="C7" s="426" t="s">
        <v>502</v>
      </c>
      <c r="D7" s="426"/>
      <c r="E7" s="426"/>
      <c r="F7" s="426"/>
      <c r="G7" s="389"/>
      <c r="H7" s="389"/>
      <c r="I7" s="389"/>
      <c r="J7" s="389"/>
      <c r="K7" s="389"/>
      <c r="L7" s="389"/>
      <c r="M7" s="389"/>
      <c r="N7" s="389"/>
      <c r="O7" s="389"/>
      <c r="P7" s="389"/>
      <c r="Q7" s="389"/>
      <c r="R7" s="389"/>
      <c r="S7" s="389"/>
      <c r="T7" s="389"/>
      <c r="U7" s="389"/>
      <c r="V7" s="389"/>
      <c r="W7" s="389"/>
      <c r="X7" s="389"/>
      <c r="Y7" s="390"/>
      <c r="Z7" s="84"/>
    </row>
    <row r="8" spans="1:28" ht="22.5" customHeight="1" x14ac:dyDescent="0.4">
      <c r="A8" s="84"/>
      <c r="B8" s="476"/>
      <c r="C8" s="426" t="s">
        <v>240</v>
      </c>
      <c r="D8" s="426"/>
      <c r="E8" s="426"/>
      <c r="F8" s="426"/>
      <c r="G8" s="389"/>
      <c r="H8" s="389"/>
      <c r="I8" s="389"/>
      <c r="J8" s="389"/>
      <c r="K8" s="389"/>
      <c r="L8" s="389"/>
      <c r="M8" s="389"/>
      <c r="N8" s="389"/>
      <c r="O8" s="389"/>
      <c r="P8" s="389"/>
      <c r="Q8" s="389"/>
      <c r="R8" s="389"/>
      <c r="S8" s="389"/>
      <c r="T8" s="389"/>
      <c r="U8" s="389"/>
      <c r="V8" s="389"/>
      <c r="W8" s="389"/>
      <c r="X8" s="389"/>
      <c r="Y8" s="390"/>
      <c r="Z8" s="84"/>
    </row>
    <row r="9" spans="1:28" ht="22.5" customHeight="1" x14ac:dyDescent="0.4">
      <c r="A9" s="84"/>
      <c r="B9" s="476"/>
      <c r="C9" s="426" t="s">
        <v>241</v>
      </c>
      <c r="D9" s="426"/>
      <c r="E9" s="426"/>
      <c r="F9" s="426"/>
      <c r="G9" s="389"/>
      <c r="H9" s="389"/>
      <c r="I9" s="389"/>
      <c r="J9" s="389"/>
      <c r="K9" s="389"/>
      <c r="L9" s="389"/>
      <c r="M9" s="389"/>
      <c r="N9" s="389"/>
      <c r="O9" s="389"/>
      <c r="P9" s="389"/>
      <c r="Q9" s="389"/>
      <c r="R9" s="389"/>
      <c r="S9" s="389"/>
      <c r="T9" s="389"/>
      <c r="U9" s="389"/>
      <c r="V9" s="389"/>
      <c r="W9" s="389"/>
      <c r="X9" s="389"/>
      <c r="Y9" s="390"/>
      <c r="Z9" s="84"/>
    </row>
    <row r="10" spans="1:28" ht="22.5" customHeight="1" x14ac:dyDescent="0.4">
      <c r="A10" s="84"/>
      <c r="B10" s="476"/>
      <c r="C10" s="394" t="s">
        <v>236</v>
      </c>
      <c r="D10" s="394"/>
      <c r="E10" s="394"/>
      <c r="F10" s="394"/>
      <c r="G10" s="429"/>
      <c r="H10" s="429"/>
      <c r="I10" s="429"/>
      <c r="J10" s="429"/>
      <c r="K10" s="429"/>
      <c r="L10" s="429"/>
      <c r="M10" s="429"/>
      <c r="N10" s="429"/>
      <c r="O10" s="429"/>
      <c r="P10" s="429"/>
      <c r="Q10" s="429"/>
      <c r="R10" s="429"/>
      <c r="S10" s="429"/>
      <c r="T10" s="429"/>
      <c r="U10" s="429"/>
      <c r="V10" s="429"/>
      <c r="W10" s="429"/>
      <c r="X10" s="429"/>
      <c r="Y10" s="430"/>
      <c r="Z10" s="84"/>
    </row>
    <row r="11" spans="1:28" ht="22.5" customHeight="1" x14ac:dyDescent="0.4">
      <c r="A11" s="84"/>
      <c r="B11" s="475">
        <f t="shared" ref="B11:B23" ca="1" si="0">OFFSET(B11,-6,0)+1</f>
        <v>5</v>
      </c>
      <c r="C11" s="338" t="s">
        <v>234</v>
      </c>
      <c r="D11" s="338"/>
      <c r="E11" s="338"/>
      <c r="F11" s="338"/>
      <c r="G11" s="427"/>
      <c r="H11" s="427"/>
      <c r="I11" s="427"/>
      <c r="J11" s="427"/>
      <c r="K11" s="427"/>
      <c r="L11" s="427"/>
      <c r="M11" s="427"/>
      <c r="N11" s="427"/>
      <c r="O11" s="427"/>
      <c r="P11" s="427"/>
      <c r="Q11" s="427"/>
      <c r="R11" s="427"/>
      <c r="S11" s="427"/>
      <c r="T11" s="427"/>
      <c r="U11" s="427"/>
      <c r="V11" s="427"/>
      <c r="W11" s="427"/>
      <c r="X11" s="427"/>
      <c r="Y11" s="428"/>
      <c r="Z11" s="84"/>
    </row>
    <row r="12" spans="1:28" ht="22.5" customHeight="1" x14ac:dyDescent="0.4">
      <c r="A12" s="84"/>
      <c r="B12" s="476"/>
      <c r="C12" s="392" t="s">
        <v>235</v>
      </c>
      <c r="D12" s="392"/>
      <c r="E12" s="392"/>
      <c r="F12" s="392"/>
      <c r="G12" s="387"/>
      <c r="H12" s="387"/>
      <c r="I12" s="387"/>
      <c r="J12" s="387"/>
      <c r="K12" s="387"/>
      <c r="L12" s="387"/>
      <c r="M12" s="387"/>
      <c r="N12" s="387"/>
      <c r="O12" s="387"/>
      <c r="P12" s="387"/>
      <c r="Q12" s="387"/>
      <c r="R12" s="387"/>
      <c r="S12" s="387"/>
      <c r="T12" s="387"/>
      <c r="U12" s="387"/>
      <c r="V12" s="387"/>
      <c r="W12" s="387"/>
      <c r="X12" s="387"/>
      <c r="Y12" s="388"/>
      <c r="Z12" s="84"/>
    </row>
    <row r="13" spans="1:28" ht="22.5" customHeight="1" x14ac:dyDescent="0.4">
      <c r="A13" s="84"/>
      <c r="B13" s="476"/>
      <c r="C13" s="426" t="s">
        <v>502</v>
      </c>
      <c r="D13" s="426"/>
      <c r="E13" s="426"/>
      <c r="F13" s="426"/>
      <c r="G13" s="389"/>
      <c r="H13" s="389"/>
      <c r="I13" s="389"/>
      <c r="J13" s="389"/>
      <c r="K13" s="389"/>
      <c r="L13" s="389"/>
      <c r="M13" s="389"/>
      <c r="N13" s="389"/>
      <c r="O13" s="389"/>
      <c r="P13" s="389"/>
      <c r="Q13" s="389"/>
      <c r="R13" s="389"/>
      <c r="S13" s="389"/>
      <c r="T13" s="389"/>
      <c r="U13" s="389"/>
      <c r="V13" s="389"/>
      <c r="W13" s="389"/>
      <c r="X13" s="389"/>
      <c r="Y13" s="390"/>
      <c r="Z13" s="84"/>
    </row>
    <row r="14" spans="1:28" ht="22.5" customHeight="1" x14ac:dyDescent="0.4">
      <c r="A14" s="84"/>
      <c r="B14" s="476"/>
      <c r="C14" s="426" t="s">
        <v>240</v>
      </c>
      <c r="D14" s="426"/>
      <c r="E14" s="426"/>
      <c r="F14" s="426"/>
      <c r="G14" s="389"/>
      <c r="H14" s="389"/>
      <c r="I14" s="389"/>
      <c r="J14" s="389"/>
      <c r="K14" s="389"/>
      <c r="L14" s="389"/>
      <c r="M14" s="389"/>
      <c r="N14" s="389"/>
      <c r="O14" s="389"/>
      <c r="P14" s="389"/>
      <c r="Q14" s="389"/>
      <c r="R14" s="389"/>
      <c r="S14" s="389"/>
      <c r="T14" s="389"/>
      <c r="U14" s="389"/>
      <c r="V14" s="389"/>
      <c r="W14" s="389"/>
      <c r="X14" s="389"/>
      <c r="Y14" s="390"/>
      <c r="Z14" s="84"/>
    </row>
    <row r="15" spans="1:28" ht="22.5" customHeight="1" x14ac:dyDescent="0.4">
      <c r="A15" s="84"/>
      <c r="B15" s="476"/>
      <c r="C15" s="426" t="s">
        <v>241</v>
      </c>
      <c r="D15" s="426"/>
      <c r="E15" s="426"/>
      <c r="F15" s="426"/>
      <c r="G15" s="389"/>
      <c r="H15" s="389"/>
      <c r="I15" s="389"/>
      <c r="J15" s="389"/>
      <c r="K15" s="389"/>
      <c r="L15" s="389"/>
      <c r="M15" s="389"/>
      <c r="N15" s="389"/>
      <c r="O15" s="389"/>
      <c r="P15" s="389"/>
      <c r="Q15" s="389"/>
      <c r="R15" s="389"/>
      <c r="S15" s="389"/>
      <c r="T15" s="389"/>
      <c r="U15" s="389"/>
      <c r="V15" s="389"/>
      <c r="W15" s="389"/>
      <c r="X15" s="389"/>
      <c r="Y15" s="390"/>
      <c r="Z15" s="84"/>
    </row>
    <row r="16" spans="1:28" ht="22.5" customHeight="1" x14ac:dyDescent="0.4">
      <c r="A16" s="84"/>
      <c r="B16" s="476"/>
      <c r="C16" s="394" t="s">
        <v>236</v>
      </c>
      <c r="D16" s="394"/>
      <c r="E16" s="394"/>
      <c r="F16" s="394"/>
      <c r="G16" s="429"/>
      <c r="H16" s="429"/>
      <c r="I16" s="429"/>
      <c r="J16" s="429"/>
      <c r="K16" s="429"/>
      <c r="L16" s="429"/>
      <c r="M16" s="429"/>
      <c r="N16" s="429"/>
      <c r="O16" s="429"/>
      <c r="P16" s="429"/>
      <c r="Q16" s="429"/>
      <c r="R16" s="429"/>
      <c r="S16" s="429"/>
      <c r="T16" s="429"/>
      <c r="U16" s="429"/>
      <c r="V16" s="429"/>
      <c r="W16" s="429"/>
      <c r="X16" s="429"/>
      <c r="Y16" s="430"/>
      <c r="Z16" s="84"/>
    </row>
    <row r="17" spans="1:26" ht="22.5" customHeight="1" x14ac:dyDescent="0.4">
      <c r="A17" s="84"/>
      <c r="B17" s="475">
        <f t="shared" ca="1" si="0"/>
        <v>6</v>
      </c>
      <c r="C17" s="338" t="s">
        <v>234</v>
      </c>
      <c r="D17" s="338"/>
      <c r="E17" s="338"/>
      <c r="F17" s="338"/>
      <c r="G17" s="427"/>
      <c r="H17" s="427"/>
      <c r="I17" s="427"/>
      <c r="J17" s="427"/>
      <c r="K17" s="427"/>
      <c r="L17" s="427"/>
      <c r="M17" s="427"/>
      <c r="N17" s="427"/>
      <c r="O17" s="427"/>
      <c r="P17" s="427"/>
      <c r="Q17" s="427"/>
      <c r="R17" s="427"/>
      <c r="S17" s="427"/>
      <c r="T17" s="427"/>
      <c r="U17" s="427"/>
      <c r="V17" s="427"/>
      <c r="W17" s="427"/>
      <c r="X17" s="427"/>
      <c r="Y17" s="428"/>
      <c r="Z17" s="84"/>
    </row>
    <row r="18" spans="1:26" ht="22.5" customHeight="1" x14ac:dyDescent="0.4">
      <c r="A18" s="84"/>
      <c r="B18" s="476"/>
      <c r="C18" s="392" t="s">
        <v>235</v>
      </c>
      <c r="D18" s="392"/>
      <c r="E18" s="392"/>
      <c r="F18" s="392"/>
      <c r="G18" s="387"/>
      <c r="H18" s="387"/>
      <c r="I18" s="387"/>
      <c r="J18" s="387"/>
      <c r="K18" s="387"/>
      <c r="L18" s="387"/>
      <c r="M18" s="387"/>
      <c r="N18" s="387"/>
      <c r="O18" s="387"/>
      <c r="P18" s="387"/>
      <c r="Q18" s="387"/>
      <c r="R18" s="387"/>
      <c r="S18" s="387"/>
      <c r="T18" s="387"/>
      <c r="U18" s="387"/>
      <c r="V18" s="387"/>
      <c r="W18" s="387"/>
      <c r="X18" s="387"/>
      <c r="Y18" s="388"/>
      <c r="Z18" s="84"/>
    </row>
    <row r="19" spans="1:26" ht="22.5" customHeight="1" x14ac:dyDescent="0.4">
      <c r="A19" s="84"/>
      <c r="B19" s="476"/>
      <c r="C19" s="426" t="s">
        <v>502</v>
      </c>
      <c r="D19" s="426"/>
      <c r="E19" s="426"/>
      <c r="F19" s="426"/>
      <c r="G19" s="389"/>
      <c r="H19" s="389"/>
      <c r="I19" s="389"/>
      <c r="J19" s="389"/>
      <c r="K19" s="389"/>
      <c r="L19" s="389"/>
      <c r="M19" s="389"/>
      <c r="N19" s="389"/>
      <c r="O19" s="389"/>
      <c r="P19" s="389"/>
      <c r="Q19" s="389"/>
      <c r="R19" s="389"/>
      <c r="S19" s="389"/>
      <c r="T19" s="389"/>
      <c r="U19" s="389"/>
      <c r="V19" s="389"/>
      <c r="W19" s="389"/>
      <c r="X19" s="389"/>
      <c r="Y19" s="390"/>
      <c r="Z19" s="84"/>
    </row>
    <row r="20" spans="1:26" ht="22.5" customHeight="1" x14ac:dyDescent="0.4">
      <c r="A20" s="84"/>
      <c r="B20" s="476"/>
      <c r="C20" s="426" t="s">
        <v>240</v>
      </c>
      <c r="D20" s="426"/>
      <c r="E20" s="426"/>
      <c r="F20" s="426"/>
      <c r="G20" s="389"/>
      <c r="H20" s="389"/>
      <c r="I20" s="389"/>
      <c r="J20" s="389"/>
      <c r="K20" s="389"/>
      <c r="L20" s="389"/>
      <c r="M20" s="389"/>
      <c r="N20" s="389"/>
      <c r="O20" s="389"/>
      <c r="P20" s="389"/>
      <c r="Q20" s="389"/>
      <c r="R20" s="389"/>
      <c r="S20" s="389"/>
      <c r="T20" s="389"/>
      <c r="U20" s="389"/>
      <c r="V20" s="389"/>
      <c r="W20" s="389"/>
      <c r="X20" s="389"/>
      <c r="Y20" s="390"/>
      <c r="Z20" s="84"/>
    </row>
    <row r="21" spans="1:26" ht="22.5" customHeight="1" x14ac:dyDescent="0.4">
      <c r="A21" s="84"/>
      <c r="B21" s="476"/>
      <c r="C21" s="426" t="s">
        <v>241</v>
      </c>
      <c r="D21" s="426"/>
      <c r="E21" s="426"/>
      <c r="F21" s="426"/>
      <c r="G21" s="389"/>
      <c r="H21" s="389"/>
      <c r="I21" s="389"/>
      <c r="J21" s="389"/>
      <c r="K21" s="389"/>
      <c r="L21" s="389"/>
      <c r="M21" s="389"/>
      <c r="N21" s="389"/>
      <c r="O21" s="389"/>
      <c r="P21" s="389"/>
      <c r="Q21" s="389"/>
      <c r="R21" s="389"/>
      <c r="S21" s="389"/>
      <c r="T21" s="389"/>
      <c r="U21" s="389"/>
      <c r="V21" s="389"/>
      <c r="W21" s="389"/>
      <c r="X21" s="389"/>
      <c r="Y21" s="390"/>
      <c r="Z21" s="84"/>
    </row>
    <row r="22" spans="1:26" ht="22.5" customHeight="1" x14ac:dyDescent="0.4">
      <c r="A22" s="84"/>
      <c r="B22" s="476"/>
      <c r="C22" s="394" t="s">
        <v>236</v>
      </c>
      <c r="D22" s="394"/>
      <c r="E22" s="394"/>
      <c r="F22" s="394"/>
      <c r="G22" s="429"/>
      <c r="H22" s="429"/>
      <c r="I22" s="429"/>
      <c r="J22" s="429"/>
      <c r="K22" s="429"/>
      <c r="L22" s="429"/>
      <c r="M22" s="429"/>
      <c r="N22" s="429"/>
      <c r="O22" s="429"/>
      <c r="P22" s="429"/>
      <c r="Q22" s="429"/>
      <c r="R22" s="429"/>
      <c r="S22" s="429"/>
      <c r="T22" s="429"/>
      <c r="U22" s="429"/>
      <c r="V22" s="429"/>
      <c r="W22" s="429"/>
      <c r="X22" s="429"/>
      <c r="Y22" s="430"/>
      <c r="Z22" s="84"/>
    </row>
    <row r="23" spans="1:26" ht="22.5" customHeight="1" x14ac:dyDescent="0.4">
      <c r="A23" s="84"/>
      <c r="B23" s="475">
        <f t="shared" ca="1" si="0"/>
        <v>7</v>
      </c>
      <c r="C23" s="338" t="s">
        <v>234</v>
      </c>
      <c r="D23" s="338"/>
      <c r="E23" s="338"/>
      <c r="F23" s="338"/>
      <c r="G23" s="427"/>
      <c r="H23" s="427"/>
      <c r="I23" s="427"/>
      <c r="J23" s="427"/>
      <c r="K23" s="427"/>
      <c r="L23" s="427"/>
      <c r="M23" s="427"/>
      <c r="N23" s="427"/>
      <c r="O23" s="427"/>
      <c r="P23" s="427"/>
      <c r="Q23" s="427"/>
      <c r="R23" s="427"/>
      <c r="S23" s="427"/>
      <c r="T23" s="427"/>
      <c r="U23" s="427"/>
      <c r="V23" s="427"/>
      <c r="W23" s="427"/>
      <c r="X23" s="427"/>
      <c r="Y23" s="428"/>
      <c r="Z23" s="84"/>
    </row>
    <row r="24" spans="1:26" ht="22.5" customHeight="1" x14ac:dyDescent="0.4">
      <c r="A24" s="84"/>
      <c r="B24" s="476"/>
      <c r="C24" s="392" t="s">
        <v>235</v>
      </c>
      <c r="D24" s="392"/>
      <c r="E24" s="392"/>
      <c r="F24" s="392"/>
      <c r="G24" s="387"/>
      <c r="H24" s="387"/>
      <c r="I24" s="387"/>
      <c r="J24" s="387"/>
      <c r="K24" s="387"/>
      <c r="L24" s="387"/>
      <c r="M24" s="387"/>
      <c r="N24" s="387"/>
      <c r="O24" s="387"/>
      <c r="P24" s="387"/>
      <c r="Q24" s="387"/>
      <c r="R24" s="387"/>
      <c r="S24" s="387"/>
      <c r="T24" s="387"/>
      <c r="U24" s="387"/>
      <c r="V24" s="387"/>
      <c r="W24" s="387"/>
      <c r="X24" s="387"/>
      <c r="Y24" s="388"/>
      <c r="Z24" s="84"/>
    </row>
    <row r="25" spans="1:26" ht="22.5" customHeight="1" x14ac:dyDescent="0.4">
      <c r="A25" s="84"/>
      <c r="B25" s="476"/>
      <c r="C25" s="426" t="s">
        <v>502</v>
      </c>
      <c r="D25" s="426"/>
      <c r="E25" s="426"/>
      <c r="F25" s="426"/>
      <c r="G25" s="389"/>
      <c r="H25" s="389"/>
      <c r="I25" s="389"/>
      <c r="J25" s="389"/>
      <c r="K25" s="389"/>
      <c r="L25" s="389"/>
      <c r="M25" s="389"/>
      <c r="N25" s="389"/>
      <c r="O25" s="389"/>
      <c r="P25" s="389"/>
      <c r="Q25" s="389"/>
      <c r="R25" s="389"/>
      <c r="S25" s="389"/>
      <c r="T25" s="389"/>
      <c r="U25" s="389"/>
      <c r="V25" s="389"/>
      <c r="W25" s="389"/>
      <c r="X25" s="389"/>
      <c r="Y25" s="390"/>
      <c r="Z25" s="84"/>
    </row>
    <row r="26" spans="1:26" ht="22.5" customHeight="1" x14ac:dyDescent="0.4">
      <c r="A26" s="84"/>
      <c r="B26" s="476"/>
      <c r="C26" s="426" t="s">
        <v>240</v>
      </c>
      <c r="D26" s="426"/>
      <c r="E26" s="426"/>
      <c r="F26" s="426"/>
      <c r="G26" s="389"/>
      <c r="H26" s="389"/>
      <c r="I26" s="389"/>
      <c r="J26" s="389"/>
      <c r="K26" s="389"/>
      <c r="L26" s="389"/>
      <c r="M26" s="389"/>
      <c r="N26" s="389"/>
      <c r="O26" s="389"/>
      <c r="P26" s="389"/>
      <c r="Q26" s="389"/>
      <c r="R26" s="389"/>
      <c r="S26" s="389"/>
      <c r="T26" s="389"/>
      <c r="U26" s="389"/>
      <c r="V26" s="389"/>
      <c r="W26" s="389"/>
      <c r="X26" s="389"/>
      <c r="Y26" s="390"/>
      <c r="Z26" s="84"/>
    </row>
    <row r="27" spans="1:26" ht="22.5" customHeight="1" x14ac:dyDescent="0.4">
      <c r="A27" s="84"/>
      <c r="B27" s="476"/>
      <c r="C27" s="426" t="s">
        <v>241</v>
      </c>
      <c r="D27" s="426"/>
      <c r="E27" s="426"/>
      <c r="F27" s="426"/>
      <c r="G27" s="389"/>
      <c r="H27" s="389"/>
      <c r="I27" s="389"/>
      <c r="J27" s="389"/>
      <c r="K27" s="389"/>
      <c r="L27" s="389"/>
      <c r="M27" s="389"/>
      <c r="N27" s="389"/>
      <c r="O27" s="389"/>
      <c r="P27" s="389"/>
      <c r="Q27" s="389"/>
      <c r="R27" s="389"/>
      <c r="S27" s="389"/>
      <c r="T27" s="389"/>
      <c r="U27" s="389"/>
      <c r="V27" s="389"/>
      <c r="W27" s="389"/>
      <c r="X27" s="389"/>
      <c r="Y27" s="390"/>
      <c r="Z27" s="84"/>
    </row>
    <row r="28" spans="1:26" ht="22.5" customHeight="1" x14ac:dyDescent="0.4">
      <c r="A28" s="84"/>
      <c r="B28" s="476"/>
      <c r="C28" s="394" t="s">
        <v>236</v>
      </c>
      <c r="D28" s="394"/>
      <c r="E28" s="394"/>
      <c r="F28" s="394"/>
      <c r="G28" s="429"/>
      <c r="H28" s="429"/>
      <c r="I28" s="429"/>
      <c r="J28" s="429"/>
      <c r="K28" s="429"/>
      <c r="L28" s="429"/>
      <c r="M28" s="429"/>
      <c r="N28" s="429"/>
      <c r="O28" s="429"/>
      <c r="P28" s="429"/>
      <c r="Q28" s="429"/>
      <c r="R28" s="429"/>
      <c r="S28" s="429"/>
      <c r="T28" s="429"/>
      <c r="U28" s="429"/>
      <c r="V28" s="429"/>
      <c r="W28" s="429"/>
      <c r="X28" s="429"/>
      <c r="Y28" s="430"/>
      <c r="Z28" s="84"/>
    </row>
    <row r="29" spans="1:26" ht="22.5" customHeight="1" x14ac:dyDescent="0.4">
      <c r="A29" s="84"/>
      <c r="B29" s="475">
        <f t="shared" ref="B29" ca="1" si="1">OFFSET(B29,-6,0)+1</f>
        <v>8</v>
      </c>
      <c r="C29" s="338" t="s">
        <v>234</v>
      </c>
      <c r="D29" s="338"/>
      <c r="E29" s="338"/>
      <c r="F29" s="338"/>
      <c r="G29" s="427"/>
      <c r="H29" s="427"/>
      <c r="I29" s="427"/>
      <c r="J29" s="427"/>
      <c r="K29" s="427"/>
      <c r="L29" s="427"/>
      <c r="M29" s="427"/>
      <c r="N29" s="427"/>
      <c r="O29" s="427"/>
      <c r="P29" s="427"/>
      <c r="Q29" s="427"/>
      <c r="R29" s="427"/>
      <c r="S29" s="427"/>
      <c r="T29" s="427"/>
      <c r="U29" s="427"/>
      <c r="V29" s="427"/>
      <c r="W29" s="427"/>
      <c r="X29" s="427"/>
      <c r="Y29" s="428"/>
      <c r="Z29" s="84"/>
    </row>
    <row r="30" spans="1:26" ht="22.5" customHeight="1" x14ac:dyDescent="0.4">
      <c r="A30" s="84"/>
      <c r="B30" s="476"/>
      <c r="C30" s="392" t="s">
        <v>235</v>
      </c>
      <c r="D30" s="392"/>
      <c r="E30" s="392"/>
      <c r="F30" s="392"/>
      <c r="G30" s="387"/>
      <c r="H30" s="387"/>
      <c r="I30" s="387"/>
      <c r="J30" s="387"/>
      <c r="K30" s="387"/>
      <c r="L30" s="387"/>
      <c r="M30" s="387"/>
      <c r="N30" s="387"/>
      <c r="O30" s="387"/>
      <c r="P30" s="387"/>
      <c r="Q30" s="387"/>
      <c r="R30" s="387"/>
      <c r="S30" s="387"/>
      <c r="T30" s="387"/>
      <c r="U30" s="387"/>
      <c r="V30" s="387"/>
      <c r="W30" s="387"/>
      <c r="X30" s="387"/>
      <c r="Y30" s="388"/>
      <c r="Z30" s="84"/>
    </row>
    <row r="31" spans="1:26" ht="22.5" customHeight="1" x14ac:dyDescent="0.4">
      <c r="A31" s="84"/>
      <c r="B31" s="476"/>
      <c r="C31" s="426" t="s">
        <v>502</v>
      </c>
      <c r="D31" s="426"/>
      <c r="E31" s="426"/>
      <c r="F31" s="426"/>
      <c r="G31" s="389"/>
      <c r="H31" s="389"/>
      <c r="I31" s="389"/>
      <c r="J31" s="389"/>
      <c r="K31" s="389"/>
      <c r="L31" s="389"/>
      <c r="M31" s="389"/>
      <c r="N31" s="389"/>
      <c r="O31" s="389"/>
      <c r="P31" s="389"/>
      <c r="Q31" s="389"/>
      <c r="R31" s="389"/>
      <c r="S31" s="389"/>
      <c r="T31" s="389"/>
      <c r="U31" s="389"/>
      <c r="V31" s="389"/>
      <c r="W31" s="389"/>
      <c r="X31" s="389"/>
      <c r="Y31" s="390"/>
      <c r="Z31" s="84"/>
    </row>
    <row r="32" spans="1:26" ht="22.5" customHeight="1" x14ac:dyDescent="0.4">
      <c r="A32" s="84"/>
      <c r="B32" s="476"/>
      <c r="C32" s="426" t="s">
        <v>240</v>
      </c>
      <c r="D32" s="426"/>
      <c r="E32" s="426"/>
      <c r="F32" s="426"/>
      <c r="G32" s="389"/>
      <c r="H32" s="389"/>
      <c r="I32" s="389"/>
      <c r="J32" s="389"/>
      <c r="K32" s="389"/>
      <c r="L32" s="389"/>
      <c r="M32" s="389"/>
      <c r="N32" s="389"/>
      <c r="O32" s="389"/>
      <c r="P32" s="389"/>
      <c r="Q32" s="389"/>
      <c r="R32" s="389"/>
      <c r="S32" s="389"/>
      <c r="T32" s="389"/>
      <c r="U32" s="389"/>
      <c r="V32" s="389"/>
      <c r="W32" s="389"/>
      <c r="X32" s="389"/>
      <c r="Y32" s="390"/>
      <c r="Z32" s="84"/>
    </row>
    <row r="33" spans="1:26" ht="22.5" customHeight="1" x14ac:dyDescent="0.4">
      <c r="A33" s="84"/>
      <c r="B33" s="476"/>
      <c r="C33" s="426" t="s">
        <v>241</v>
      </c>
      <c r="D33" s="426"/>
      <c r="E33" s="426"/>
      <c r="F33" s="426"/>
      <c r="G33" s="389"/>
      <c r="H33" s="389"/>
      <c r="I33" s="389"/>
      <c r="J33" s="389"/>
      <c r="K33" s="389"/>
      <c r="L33" s="389"/>
      <c r="M33" s="389"/>
      <c r="N33" s="389"/>
      <c r="O33" s="389"/>
      <c r="P33" s="389"/>
      <c r="Q33" s="389"/>
      <c r="R33" s="389"/>
      <c r="S33" s="389"/>
      <c r="T33" s="389"/>
      <c r="U33" s="389"/>
      <c r="V33" s="389"/>
      <c r="W33" s="389"/>
      <c r="X33" s="389"/>
      <c r="Y33" s="390"/>
      <c r="Z33" s="84"/>
    </row>
    <row r="34" spans="1:26" ht="22.5" customHeight="1" thickBot="1" x14ac:dyDescent="0.45">
      <c r="A34" s="84"/>
      <c r="B34" s="477"/>
      <c r="C34" s="433" t="s">
        <v>236</v>
      </c>
      <c r="D34" s="433"/>
      <c r="E34" s="433"/>
      <c r="F34" s="433"/>
      <c r="G34" s="434"/>
      <c r="H34" s="434"/>
      <c r="I34" s="434"/>
      <c r="J34" s="434"/>
      <c r="K34" s="434"/>
      <c r="L34" s="434"/>
      <c r="M34" s="434"/>
      <c r="N34" s="434"/>
      <c r="O34" s="434"/>
      <c r="P34" s="434"/>
      <c r="Q34" s="434"/>
      <c r="R34" s="434"/>
      <c r="S34" s="434"/>
      <c r="T34" s="434"/>
      <c r="U34" s="434"/>
      <c r="V34" s="434"/>
      <c r="W34" s="434"/>
      <c r="X34" s="434"/>
      <c r="Y34" s="435"/>
      <c r="Z34" s="84"/>
    </row>
    <row r="35" spans="1:26" ht="22.5" customHeight="1" x14ac:dyDescent="0.4">
      <c r="A35" s="152"/>
      <c r="B35" s="133"/>
      <c r="C35" s="133"/>
      <c r="D35" s="133"/>
      <c r="E35" s="133"/>
      <c r="F35" s="133"/>
      <c r="G35" s="134"/>
      <c r="H35" s="134"/>
      <c r="I35" s="134"/>
      <c r="J35" s="134"/>
      <c r="K35" s="134"/>
      <c r="L35" s="134"/>
      <c r="M35" s="134"/>
      <c r="N35" s="134"/>
      <c r="O35" s="134"/>
      <c r="P35" s="134"/>
      <c r="Q35" s="134"/>
      <c r="R35" s="134"/>
      <c r="S35" s="134"/>
      <c r="T35" s="134"/>
      <c r="U35" s="134"/>
      <c r="V35" s="134"/>
      <c r="W35" s="134"/>
      <c r="X35" s="134"/>
      <c r="Y35" s="134"/>
      <c r="Z35" s="152"/>
    </row>
    <row r="36" spans="1:26" ht="22.5" customHeight="1" x14ac:dyDescent="0.4">
      <c r="A36" s="152"/>
      <c r="B36" s="133"/>
      <c r="C36" s="133"/>
      <c r="D36" s="133"/>
      <c r="E36" s="133"/>
      <c r="F36" s="133"/>
      <c r="G36" s="134"/>
      <c r="H36" s="134"/>
      <c r="I36" s="134"/>
      <c r="J36" s="134"/>
      <c r="K36" s="134"/>
      <c r="L36" s="134"/>
      <c r="M36" s="134"/>
      <c r="N36" s="134"/>
      <c r="O36" s="134"/>
      <c r="P36" s="134"/>
      <c r="Q36" s="134"/>
      <c r="R36" s="134"/>
      <c r="S36" s="134"/>
      <c r="T36" s="134"/>
      <c r="U36" s="134"/>
      <c r="V36" s="134"/>
      <c r="W36" s="134"/>
      <c r="X36" s="134"/>
      <c r="Y36" s="134"/>
      <c r="Z36" s="152"/>
    </row>
    <row r="37" spans="1:26" ht="22.5" customHeight="1" thickBot="1" x14ac:dyDescent="0.45">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2.5" customHeight="1" x14ac:dyDescent="0.4">
      <c r="A38" s="84"/>
      <c r="B38" s="478">
        <f t="shared" ref="B38" ca="1" si="2">OFFSET(B38,-9,0)+1</f>
        <v>9</v>
      </c>
      <c r="C38" s="384" t="s">
        <v>234</v>
      </c>
      <c r="D38" s="384"/>
      <c r="E38" s="384"/>
      <c r="F38" s="384"/>
      <c r="G38" s="385"/>
      <c r="H38" s="385"/>
      <c r="I38" s="385"/>
      <c r="J38" s="385"/>
      <c r="K38" s="385"/>
      <c r="L38" s="385"/>
      <c r="M38" s="385"/>
      <c r="N38" s="385"/>
      <c r="O38" s="385"/>
      <c r="P38" s="385"/>
      <c r="Q38" s="385"/>
      <c r="R38" s="385"/>
      <c r="S38" s="385"/>
      <c r="T38" s="385"/>
      <c r="U38" s="385"/>
      <c r="V38" s="385"/>
      <c r="W38" s="385"/>
      <c r="X38" s="385"/>
      <c r="Y38" s="386"/>
      <c r="Z38" s="84"/>
    </row>
    <row r="39" spans="1:26" ht="22.5" customHeight="1" x14ac:dyDescent="0.4">
      <c r="A39" s="84"/>
      <c r="B39" s="476"/>
      <c r="C39" s="392" t="s">
        <v>235</v>
      </c>
      <c r="D39" s="392"/>
      <c r="E39" s="392"/>
      <c r="F39" s="392"/>
      <c r="G39" s="387"/>
      <c r="H39" s="387"/>
      <c r="I39" s="387"/>
      <c r="J39" s="387"/>
      <c r="K39" s="387"/>
      <c r="L39" s="387"/>
      <c r="M39" s="387"/>
      <c r="N39" s="387"/>
      <c r="O39" s="387"/>
      <c r="P39" s="387"/>
      <c r="Q39" s="387"/>
      <c r="R39" s="387"/>
      <c r="S39" s="387"/>
      <c r="T39" s="387"/>
      <c r="U39" s="387"/>
      <c r="V39" s="387"/>
      <c r="W39" s="387"/>
      <c r="X39" s="387"/>
      <c r="Y39" s="388"/>
      <c r="Z39" s="84"/>
    </row>
    <row r="40" spans="1:26" ht="22.5" customHeight="1" x14ac:dyDescent="0.4">
      <c r="A40" s="84"/>
      <c r="B40" s="476"/>
      <c r="C40" s="426" t="s">
        <v>502</v>
      </c>
      <c r="D40" s="426"/>
      <c r="E40" s="426"/>
      <c r="F40" s="426"/>
      <c r="G40" s="389"/>
      <c r="H40" s="389"/>
      <c r="I40" s="389"/>
      <c r="J40" s="389"/>
      <c r="K40" s="389"/>
      <c r="L40" s="389"/>
      <c r="M40" s="389"/>
      <c r="N40" s="389"/>
      <c r="O40" s="389"/>
      <c r="P40" s="389"/>
      <c r="Q40" s="389"/>
      <c r="R40" s="389"/>
      <c r="S40" s="389"/>
      <c r="T40" s="389"/>
      <c r="U40" s="389"/>
      <c r="V40" s="389"/>
      <c r="W40" s="389"/>
      <c r="X40" s="389"/>
      <c r="Y40" s="390"/>
      <c r="Z40" s="84"/>
    </row>
    <row r="41" spans="1:26" ht="22.5" customHeight="1" x14ac:dyDescent="0.4">
      <c r="A41" s="84"/>
      <c r="B41" s="476"/>
      <c r="C41" s="426" t="s">
        <v>240</v>
      </c>
      <c r="D41" s="426"/>
      <c r="E41" s="426"/>
      <c r="F41" s="426"/>
      <c r="G41" s="389"/>
      <c r="H41" s="389"/>
      <c r="I41" s="389"/>
      <c r="J41" s="389"/>
      <c r="K41" s="389"/>
      <c r="L41" s="389"/>
      <c r="M41" s="389"/>
      <c r="N41" s="389"/>
      <c r="O41" s="389"/>
      <c r="P41" s="389"/>
      <c r="Q41" s="389"/>
      <c r="R41" s="389"/>
      <c r="S41" s="389"/>
      <c r="T41" s="389"/>
      <c r="U41" s="389"/>
      <c r="V41" s="389"/>
      <c r="W41" s="389"/>
      <c r="X41" s="389"/>
      <c r="Y41" s="390"/>
      <c r="Z41" s="84"/>
    </row>
    <row r="42" spans="1:26" ht="22.5" customHeight="1" x14ac:dyDescent="0.4">
      <c r="A42" s="84"/>
      <c r="B42" s="476"/>
      <c r="C42" s="426" t="s">
        <v>241</v>
      </c>
      <c r="D42" s="426"/>
      <c r="E42" s="426"/>
      <c r="F42" s="426"/>
      <c r="G42" s="389"/>
      <c r="H42" s="389"/>
      <c r="I42" s="389"/>
      <c r="J42" s="389"/>
      <c r="K42" s="389"/>
      <c r="L42" s="389"/>
      <c r="M42" s="389"/>
      <c r="N42" s="389"/>
      <c r="O42" s="389"/>
      <c r="P42" s="389"/>
      <c r="Q42" s="389"/>
      <c r="R42" s="389"/>
      <c r="S42" s="389"/>
      <c r="T42" s="389"/>
      <c r="U42" s="389"/>
      <c r="V42" s="389"/>
      <c r="W42" s="389"/>
      <c r="X42" s="389"/>
      <c r="Y42" s="390"/>
      <c r="Z42" s="84"/>
    </row>
    <row r="43" spans="1:26" ht="22.5" customHeight="1" x14ac:dyDescent="0.4">
      <c r="A43" s="84"/>
      <c r="B43" s="476"/>
      <c r="C43" s="394" t="s">
        <v>236</v>
      </c>
      <c r="D43" s="394"/>
      <c r="E43" s="394"/>
      <c r="F43" s="394"/>
      <c r="G43" s="429"/>
      <c r="H43" s="429"/>
      <c r="I43" s="429"/>
      <c r="J43" s="429"/>
      <c r="K43" s="429"/>
      <c r="L43" s="429"/>
      <c r="M43" s="429"/>
      <c r="N43" s="429"/>
      <c r="O43" s="429"/>
      <c r="P43" s="429"/>
      <c r="Q43" s="429"/>
      <c r="R43" s="429"/>
      <c r="S43" s="429"/>
      <c r="T43" s="429"/>
      <c r="U43" s="429"/>
      <c r="V43" s="429"/>
      <c r="W43" s="429"/>
      <c r="X43" s="429"/>
      <c r="Y43" s="430"/>
      <c r="Z43" s="84"/>
    </row>
    <row r="44" spans="1:26" ht="22.5" customHeight="1" x14ac:dyDescent="0.4">
      <c r="A44" s="84"/>
      <c r="B44" s="473">
        <f t="shared" ref="B44:B56" ca="1" si="3">OFFSET(B44,-6,0)+1</f>
        <v>10</v>
      </c>
      <c r="C44" s="338" t="s">
        <v>234</v>
      </c>
      <c r="D44" s="338"/>
      <c r="E44" s="338"/>
      <c r="F44" s="338"/>
      <c r="G44" s="427"/>
      <c r="H44" s="427"/>
      <c r="I44" s="427"/>
      <c r="J44" s="427"/>
      <c r="K44" s="427"/>
      <c r="L44" s="427"/>
      <c r="M44" s="427"/>
      <c r="N44" s="427"/>
      <c r="O44" s="427"/>
      <c r="P44" s="427"/>
      <c r="Q44" s="427"/>
      <c r="R44" s="427"/>
      <c r="S44" s="427"/>
      <c r="T44" s="427"/>
      <c r="U44" s="427"/>
      <c r="V44" s="427"/>
      <c r="W44" s="427"/>
      <c r="X44" s="427"/>
      <c r="Y44" s="428"/>
      <c r="Z44" s="84"/>
    </row>
    <row r="45" spans="1:26" ht="22.5" customHeight="1" x14ac:dyDescent="0.4">
      <c r="A45" s="84"/>
      <c r="B45" s="472"/>
      <c r="C45" s="392" t="s">
        <v>235</v>
      </c>
      <c r="D45" s="392"/>
      <c r="E45" s="392"/>
      <c r="F45" s="392"/>
      <c r="G45" s="387"/>
      <c r="H45" s="387"/>
      <c r="I45" s="387"/>
      <c r="J45" s="387"/>
      <c r="K45" s="387"/>
      <c r="L45" s="387"/>
      <c r="M45" s="387"/>
      <c r="N45" s="387"/>
      <c r="O45" s="387"/>
      <c r="P45" s="387"/>
      <c r="Q45" s="387"/>
      <c r="R45" s="387"/>
      <c r="S45" s="387"/>
      <c r="T45" s="387"/>
      <c r="U45" s="387"/>
      <c r="V45" s="387"/>
      <c r="W45" s="387"/>
      <c r="X45" s="387"/>
      <c r="Y45" s="388"/>
      <c r="Z45" s="84"/>
    </row>
    <row r="46" spans="1:26" ht="22.5" customHeight="1" x14ac:dyDescent="0.4">
      <c r="A46" s="84"/>
      <c r="B46" s="472"/>
      <c r="C46" s="426" t="s">
        <v>502</v>
      </c>
      <c r="D46" s="426"/>
      <c r="E46" s="426"/>
      <c r="F46" s="426"/>
      <c r="G46" s="389"/>
      <c r="H46" s="389"/>
      <c r="I46" s="389"/>
      <c r="J46" s="389"/>
      <c r="K46" s="389"/>
      <c r="L46" s="389"/>
      <c r="M46" s="389"/>
      <c r="N46" s="389"/>
      <c r="O46" s="389"/>
      <c r="P46" s="389"/>
      <c r="Q46" s="389"/>
      <c r="R46" s="389"/>
      <c r="S46" s="389"/>
      <c r="T46" s="389"/>
      <c r="U46" s="389"/>
      <c r="V46" s="389"/>
      <c r="W46" s="389"/>
      <c r="X46" s="389"/>
      <c r="Y46" s="390"/>
      <c r="Z46" s="84"/>
    </row>
    <row r="47" spans="1:26" ht="22.5" customHeight="1" x14ac:dyDescent="0.4">
      <c r="A47" s="84"/>
      <c r="B47" s="472"/>
      <c r="C47" s="426" t="s">
        <v>240</v>
      </c>
      <c r="D47" s="426"/>
      <c r="E47" s="426"/>
      <c r="F47" s="426"/>
      <c r="G47" s="389"/>
      <c r="H47" s="389"/>
      <c r="I47" s="389"/>
      <c r="J47" s="389"/>
      <c r="K47" s="389"/>
      <c r="L47" s="389"/>
      <c r="M47" s="389"/>
      <c r="N47" s="389"/>
      <c r="O47" s="389"/>
      <c r="P47" s="389"/>
      <c r="Q47" s="389"/>
      <c r="R47" s="389"/>
      <c r="S47" s="389"/>
      <c r="T47" s="389"/>
      <c r="U47" s="389"/>
      <c r="V47" s="389"/>
      <c r="W47" s="389"/>
      <c r="X47" s="389"/>
      <c r="Y47" s="390"/>
      <c r="Z47" s="84"/>
    </row>
    <row r="48" spans="1:26" ht="22.5" customHeight="1" x14ac:dyDescent="0.4">
      <c r="A48" s="84"/>
      <c r="B48" s="472"/>
      <c r="C48" s="426" t="s">
        <v>241</v>
      </c>
      <c r="D48" s="426"/>
      <c r="E48" s="426"/>
      <c r="F48" s="426"/>
      <c r="G48" s="389"/>
      <c r="H48" s="389"/>
      <c r="I48" s="389"/>
      <c r="J48" s="389"/>
      <c r="K48" s="389"/>
      <c r="L48" s="389"/>
      <c r="M48" s="389"/>
      <c r="N48" s="389"/>
      <c r="O48" s="389"/>
      <c r="P48" s="389"/>
      <c r="Q48" s="389"/>
      <c r="R48" s="389"/>
      <c r="S48" s="389"/>
      <c r="T48" s="389"/>
      <c r="U48" s="389"/>
      <c r="V48" s="389"/>
      <c r="W48" s="389"/>
      <c r="X48" s="389"/>
      <c r="Y48" s="390"/>
      <c r="Z48" s="84"/>
    </row>
    <row r="49" spans="1:26" ht="22.5" customHeight="1" x14ac:dyDescent="0.4">
      <c r="A49" s="84"/>
      <c r="B49" s="472"/>
      <c r="C49" s="394" t="s">
        <v>236</v>
      </c>
      <c r="D49" s="394"/>
      <c r="E49" s="394"/>
      <c r="F49" s="394"/>
      <c r="G49" s="429"/>
      <c r="H49" s="429"/>
      <c r="I49" s="429"/>
      <c r="J49" s="429"/>
      <c r="K49" s="429"/>
      <c r="L49" s="429"/>
      <c r="M49" s="429"/>
      <c r="N49" s="429"/>
      <c r="O49" s="429"/>
      <c r="P49" s="429"/>
      <c r="Q49" s="429"/>
      <c r="R49" s="429"/>
      <c r="S49" s="429"/>
      <c r="T49" s="429"/>
      <c r="U49" s="429"/>
      <c r="V49" s="429"/>
      <c r="W49" s="429"/>
      <c r="X49" s="429"/>
      <c r="Y49" s="430"/>
      <c r="Z49" s="84"/>
    </row>
    <row r="50" spans="1:26" ht="22.5" customHeight="1" x14ac:dyDescent="0.4">
      <c r="A50" s="84"/>
      <c r="B50" s="473">
        <f t="shared" ca="1" si="3"/>
        <v>11</v>
      </c>
      <c r="C50" s="338" t="s">
        <v>234</v>
      </c>
      <c r="D50" s="338"/>
      <c r="E50" s="338"/>
      <c r="F50" s="338"/>
      <c r="G50" s="427"/>
      <c r="H50" s="427"/>
      <c r="I50" s="427"/>
      <c r="J50" s="427"/>
      <c r="K50" s="427"/>
      <c r="L50" s="427"/>
      <c r="M50" s="427"/>
      <c r="N50" s="427"/>
      <c r="O50" s="427"/>
      <c r="P50" s="427"/>
      <c r="Q50" s="427"/>
      <c r="R50" s="427"/>
      <c r="S50" s="427"/>
      <c r="T50" s="427"/>
      <c r="U50" s="427"/>
      <c r="V50" s="427"/>
      <c r="W50" s="427"/>
      <c r="X50" s="427"/>
      <c r="Y50" s="428"/>
      <c r="Z50" s="84"/>
    </row>
    <row r="51" spans="1:26" ht="22.5" customHeight="1" x14ac:dyDescent="0.4">
      <c r="A51" s="84"/>
      <c r="B51" s="472"/>
      <c r="C51" s="392" t="s">
        <v>235</v>
      </c>
      <c r="D51" s="392"/>
      <c r="E51" s="392"/>
      <c r="F51" s="392"/>
      <c r="G51" s="387"/>
      <c r="H51" s="387"/>
      <c r="I51" s="387"/>
      <c r="J51" s="387"/>
      <c r="K51" s="387"/>
      <c r="L51" s="387"/>
      <c r="M51" s="387"/>
      <c r="N51" s="387"/>
      <c r="O51" s="387"/>
      <c r="P51" s="387"/>
      <c r="Q51" s="387"/>
      <c r="R51" s="387"/>
      <c r="S51" s="387"/>
      <c r="T51" s="387"/>
      <c r="U51" s="387"/>
      <c r="V51" s="387"/>
      <c r="W51" s="387"/>
      <c r="X51" s="387"/>
      <c r="Y51" s="388"/>
      <c r="Z51" s="84"/>
    </row>
    <row r="52" spans="1:26" ht="22.5" customHeight="1" x14ac:dyDescent="0.4">
      <c r="A52" s="84"/>
      <c r="B52" s="472"/>
      <c r="C52" s="426" t="s">
        <v>502</v>
      </c>
      <c r="D52" s="426"/>
      <c r="E52" s="426"/>
      <c r="F52" s="426"/>
      <c r="G52" s="389"/>
      <c r="H52" s="389"/>
      <c r="I52" s="389"/>
      <c r="J52" s="389"/>
      <c r="K52" s="389"/>
      <c r="L52" s="389"/>
      <c r="M52" s="389"/>
      <c r="N52" s="389"/>
      <c r="O52" s="389"/>
      <c r="P52" s="389"/>
      <c r="Q52" s="389"/>
      <c r="R52" s="389"/>
      <c r="S52" s="389"/>
      <c r="T52" s="389"/>
      <c r="U52" s="389"/>
      <c r="V52" s="389"/>
      <c r="W52" s="389"/>
      <c r="X52" s="389"/>
      <c r="Y52" s="390"/>
      <c r="Z52" s="84"/>
    </row>
    <row r="53" spans="1:26" ht="22.5" customHeight="1" x14ac:dyDescent="0.4">
      <c r="A53" s="84"/>
      <c r="B53" s="472"/>
      <c r="C53" s="426" t="s">
        <v>240</v>
      </c>
      <c r="D53" s="426"/>
      <c r="E53" s="426"/>
      <c r="F53" s="426"/>
      <c r="G53" s="389"/>
      <c r="H53" s="389"/>
      <c r="I53" s="389"/>
      <c r="J53" s="389"/>
      <c r="K53" s="389"/>
      <c r="L53" s="389"/>
      <c r="M53" s="389"/>
      <c r="N53" s="389"/>
      <c r="O53" s="389"/>
      <c r="P53" s="389"/>
      <c r="Q53" s="389"/>
      <c r="R53" s="389"/>
      <c r="S53" s="389"/>
      <c r="T53" s="389"/>
      <c r="U53" s="389"/>
      <c r="V53" s="389"/>
      <c r="W53" s="389"/>
      <c r="X53" s="389"/>
      <c r="Y53" s="390"/>
      <c r="Z53" s="84"/>
    </row>
    <row r="54" spans="1:26" ht="22.5" customHeight="1" x14ac:dyDescent="0.4">
      <c r="A54" s="84"/>
      <c r="B54" s="472"/>
      <c r="C54" s="426" t="s">
        <v>241</v>
      </c>
      <c r="D54" s="426"/>
      <c r="E54" s="426"/>
      <c r="F54" s="426"/>
      <c r="G54" s="389"/>
      <c r="H54" s="389"/>
      <c r="I54" s="389"/>
      <c r="J54" s="389"/>
      <c r="K54" s="389"/>
      <c r="L54" s="389"/>
      <c r="M54" s="389"/>
      <c r="N54" s="389"/>
      <c r="O54" s="389"/>
      <c r="P54" s="389"/>
      <c r="Q54" s="389"/>
      <c r="R54" s="389"/>
      <c r="S54" s="389"/>
      <c r="T54" s="389"/>
      <c r="U54" s="389"/>
      <c r="V54" s="389"/>
      <c r="W54" s="389"/>
      <c r="X54" s="389"/>
      <c r="Y54" s="390"/>
      <c r="Z54" s="84"/>
    </row>
    <row r="55" spans="1:26" ht="22.5" customHeight="1" x14ac:dyDescent="0.4">
      <c r="A55" s="84"/>
      <c r="B55" s="472"/>
      <c r="C55" s="394" t="s">
        <v>236</v>
      </c>
      <c r="D55" s="394"/>
      <c r="E55" s="394"/>
      <c r="F55" s="394"/>
      <c r="G55" s="429"/>
      <c r="H55" s="429"/>
      <c r="I55" s="429"/>
      <c r="J55" s="429"/>
      <c r="K55" s="429"/>
      <c r="L55" s="429"/>
      <c r="M55" s="429"/>
      <c r="N55" s="429"/>
      <c r="O55" s="429"/>
      <c r="P55" s="429"/>
      <c r="Q55" s="429"/>
      <c r="R55" s="429"/>
      <c r="S55" s="429"/>
      <c r="T55" s="429"/>
      <c r="U55" s="429"/>
      <c r="V55" s="429"/>
      <c r="W55" s="429"/>
      <c r="X55" s="429"/>
      <c r="Y55" s="430"/>
      <c r="Z55" s="84"/>
    </row>
    <row r="56" spans="1:26" ht="22.5" customHeight="1" x14ac:dyDescent="0.4">
      <c r="A56" s="84"/>
      <c r="B56" s="473">
        <f t="shared" ca="1" si="3"/>
        <v>12</v>
      </c>
      <c r="C56" s="338" t="s">
        <v>234</v>
      </c>
      <c r="D56" s="338"/>
      <c r="E56" s="338"/>
      <c r="F56" s="338"/>
      <c r="G56" s="427"/>
      <c r="H56" s="427"/>
      <c r="I56" s="427"/>
      <c r="J56" s="427"/>
      <c r="K56" s="427"/>
      <c r="L56" s="427"/>
      <c r="M56" s="427"/>
      <c r="N56" s="427"/>
      <c r="O56" s="427"/>
      <c r="P56" s="427"/>
      <c r="Q56" s="427"/>
      <c r="R56" s="427"/>
      <c r="S56" s="427"/>
      <c r="T56" s="427"/>
      <c r="U56" s="427"/>
      <c r="V56" s="427"/>
      <c r="W56" s="427"/>
      <c r="X56" s="427"/>
      <c r="Y56" s="428"/>
      <c r="Z56" s="84"/>
    </row>
    <row r="57" spans="1:26" ht="22.5" customHeight="1" x14ac:dyDescent="0.4">
      <c r="A57" s="84"/>
      <c r="B57" s="472"/>
      <c r="C57" s="392" t="s">
        <v>235</v>
      </c>
      <c r="D57" s="392"/>
      <c r="E57" s="392"/>
      <c r="F57" s="392"/>
      <c r="G57" s="387"/>
      <c r="H57" s="387"/>
      <c r="I57" s="387"/>
      <c r="J57" s="387"/>
      <c r="K57" s="387"/>
      <c r="L57" s="387"/>
      <c r="M57" s="387"/>
      <c r="N57" s="387"/>
      <c r="O57" s="387"/>
      <c r="P57" s="387"/>
      <c r="Q57" s="387"/>
      <c r="R57" s="387"/>
      <c r="S57" s="387"/>
      <c r="T57" s="387"/>
      <c r="U57" s="387"/>
      <c r="V57" s="387"/>
      <c r="W57" s="387"/>
      <c r="X57" s="387"/>
      <c r="Y57" s="388"/>
      <c r="Z57" s="84"/>
    </row>
    <row r="58" spans="1:26" ht="22.5" customHeight="1" x14ac:dyDescent="0.4">
      <c r="A58" s="84"/>
      <c r="B58" s="472"/>
      <c r="C58" s="426" t="s">
        <v>502</v>
      </c>
      <c r="D58" s="426"/>
      <c r="E58" s="426"/>
      <c r="F58" s="426"/>
      <c r="G58" s="389"/>
      <c r="H58" s="389"/>
      <c r="I58" s="389"/>
      <c r="J58" s="389"/>
      <c r="K58" s="389"/>
      <c r="L58" s="389"/>
      <c r="M58" s="389"/>
      <c r="N58" s="389"/>
      <c r="O58" s="389"/>
      <c r="P58" s="389"/>
      <c r="Q58" s="389"/>
      <c r="R58" s="389"/>
      <c r="S58" s="389"/>
      <c r="T58" s="389"/>
      <c r="U58" s="389"/>
      <c r="V58" s="389"/>
      <c r="W58" s="389"/>
      <c r="X58" s="389"/>
      <c r="Y58" s="390"/>
      <c r="Z58" s="84"/>
    </row>
    <row r="59" spans="1:26" ht="22.5" customHeight="1" x14ac:dyDescent="0.4">
      <c r="A59" s="84"/>
      <c r="B59" s="472"/>
      <c r="C59" s="426" t="s">
        <v>240</v>
      </c>
      <c r="D59" s="426"/>
      <c r="E59" s="426"/>
      <c r="F59" s="426"/>
      <c r="G59" s="389"/>
      <c r="H59" s="389"/>
      <c r="I59" s="389"/>
      <c r="J59" s="389"/>
      <c r="K59" s="389"/>
      <c r="L59" s="389"/>
      <c r="M59" s="389"/>
      <c r="N59" s="389"/>
      <c r="O59" s="389"/>
      <c r="P59" s="389"/>
      <c r="Q59" s="389"/>
      <c r="R59" s="389"/>
      <c r="S59" s="389"/>
      <c r="T59" s="389"/>
      <c r="U59" s="389"/>
      <c r="V59" s="389"/>
      <c r="W59" s="389"/>
      <c r="X59" s="389"/>
      <c r="Y59" s="390"/>
      <c r="Z59" s="84"/>
    </row>
    <row r="60" spans="1:26" ht="22.5" customHeight="1" x14ac:dyDescent="0.4">
      <c r="A60" s="84"/>
      <c r="B60" s="472"/>
      <c r="C60" s="426" t="s">
        <v>241</v>
      </c>
      <c r="D60" s="426"/>
      <c r="E60" s="426"/>
      <c r="F60" s="426"/>
      <c r="G60" s="389"/>
      <c r="H60" s="389"/>
      <c r="I60" s="389"/>
      <c r="J60" s="389"/>
      <c r="K60" s="389"/>
      <c r="L60" s="389"/>
      <c r="M60" s="389"/>
      <c r="N60" s="389"/>
      <c r="O60" s="389"/>
      <c r="P60" s="389"/>
      <c r="Q60" s="389"/>
      <c r="R60" s="389"/>
      <c r="S60" s="389"/>
      <c r="T60" s="389"/>
      <c r="U60" s="389"/>
      <c r="V60" s="389"/>
      <c r="W60" s="389"/>
      <c r="X60" s="389"/>
      <c r="Y60" s="390"/>
      <c r="Z60" s="84"/>
    </row>
    <row r="61" spans="1:26" ht="22.5" customHeight="1" x14ac:dyDescent="0.4">
      <c r="A61" s="84"/>
      <c r="B61" s="472"/>
      <c r="C61" s="394" t="s">
        <v>236</v>
      </c>
      <c r="D61" s="394"/>
      <c r="E61" s="394"/>
      <c r="F61" s="394"/>
      <c r="G61" s="429"/>
      <c r="H61" s="429"/>
      <c r="I61" s="429"/>
      <c r="J61" s="429"/>
      <c r="K61" s="429"/>
      <c r="L61" s="429"/>
      <c r="M61" s="429"/>
      <c r="N61" s="429"/>
      <c r="O61" s="429"/>
      <c r="P61" s="429"/>
      <c r="Q61" s="429"/>
      <c r="R61" s="429"/>
      <c r="S61" s="429"/>
      <c r="T61" s="429"/>
      <c r="U61" s="429"/>
      <c r="V61" s="429"/>
      <c r="W61" s="429"/>
      <c r="X61" s="429"/>
      <c r="Y61" s="430"/>
      <c r="Z61" s="84"/>
    </row>
    <row r="62" spans="1:26" ht="22.5" customHeight="1" x14ac:dyDescent="0.4">
      <c r="A62" s="84"/>
      <c r="B62" s="473">
        <f t="shared" ref="B62" ca="1" si="4">OFFSET(B62,-6,0)+1</f>
        <v>13</v>
      </c>
      <c r="C62" s="338" t="s">
        <v>234</v>
      </c>
      <c r="D62" s="338"/>
      <c r="E62" s="338"/>
      <c r="F62" s="338"/>
      <c r="G62" s="427"/>
      <c r="H62" s="427"/>
      <c r="I62" s="427"/>
      <c r="J62" s="427"/>
      <c r="K62" s="427"/>
      <c r="L62" s="427"/>
      <c r="M62" s="427"/>
      <c r="N62" s="427"/>
      <c r="O62" s="427"/>
      <c r="P62" s="427"/>
      <c r="Q62" s="427"/>
      <c r="R62" s="427"/>
      <c r="S62" s="427"/>
      <c r="T62" s="427"/>
      <c r="U62" s="427"/>
      <c r="V62" s="427"/>
      <c r="W62" s="427"/>
      <c r="X62" s="427"/>
      <c r="Y62" s="428"/>
      <c r="Z62" s="84"/>
    </row>
    <row r="63" spans="1:26" ht="22.5" customHeight="1" x14ac:dyDescent="0.4">
      <c r="A63" s="84"/>
      <c r="B63" s="472"/>
      <c r="C63" s="392" t="s">
        <v>235</v>
      </c>
      <c r="D63" s="392"/>
      <c r="E63" s="392"/>
      <c r="F63" s="392"/>
      <c r="G63" s="387"/>
      <c r="H63" s="387"/>
      <c r="I63" s="387"/>
      <c r="J63" s="387"/>
      <c r="K63" s="387"/>
      <c r="L63" s="387"/>
      <c r="M63" s="387"/>
      <c r="N63" s="387"/>
      <c r="O63" s="387"/>
      <c r="P63" s="387"/>
      <c r="Q63" s="387"/>
      <c r="R63" s="387"/>
      <c r="S63" s="387"/>
      <c r="T63" s="387"/>
      <c r="U63" s="387"/>
      <c r="V63" s="387"/>
      <c r="W63" s="387"/>
      <c r="X63" s="387"/>
      <c r="Y63" s="388"/>
      <c r="Z63" s="84"/>
    </row>
    <row r="64" spans="1:26" ht="22.5" customHeight="1" x14ac:dyDescent="0.4">
      <c r="A64" s="84"/>
      <c r="B64" s="472"/>
      <c r="C64" s="426" t="s">
        <v>502</v>
      </c>
      <c r="D64" s="426"/>
      <c r="E64" s="426"/>
      <c r="F64" s="426"/>
      <c r="G64" s="389"/>
      <c r="H64" s="389"/>
      <c r="I64" s="389"/>
      <c r="J64" s="389"/>
      <c r="K64" s="389"/>
      <c r="L64" s="389"/>
      <c r="M64" s="389"/>
      <c r="N64" s="389"/>
      <c r="O64" s="389"/>
      <c r="P64" s="389"/>
      <c r="Q64" s="389"/>
      <c r="R64" s="389"/>
      <c r="S64" s="389"/>
      <c r="T64" s="389"/>
      <c r="U64" s="389"/>
      <c r="V64" s="389"/>
      <c r="W64" s="389"/>
      <c r="X64" s="389"/>
      <c r="Y64" s="390"/>
      <c r="Z64" s="84"/>
    </row>
    <row r="65" spans="1:26" ht="22.5" customHeight="1" x14ac:dyDescent="0.4">
      <c r="A65" s="84"/>
      <c r="B65" s="472"/>
      <c r="C65" s="426" t="s">
        <v>240</v>
      </c>
      <c r="D65" s="426"/>
      <c r="E65" s="426"/>
      <c r="F65" s="426"/>
      <c r="G65" s="389"/>
      <c r="H65" s="389"/>
      <c r="I65" s="389"/>
      <c r="J65" s="389"/>
      <c r="K65" s="389"/>
      <c r="L65" s="389"/>
      <c r="M65" s="389"/>
      <c r="N65" s="389"/>
      <c r="O65" s="389"/>
      <c r="P65" s="389"/>
      <c r="Q65" s="389"/>
      <c r="R65" s="389"/>
      <c r="S65" s="389"/>
      <c r="T65" s="389"/>
      <c r="U65" s="389"/>
      <c r="V65" s="389"/>
      <c r="W65" s="389"/>
      <c r="X65" s="389"/>
      <c r="Y65" s="390"/>
      <c r="Z65" s="84"/>
    </row>
    <row r="66" spans="1:26" ht="22.5" customHeight="1" x14ac:dyDescent="0.4">
      <c r="A66" s="84"/>
      <c r="B66" s="472"/>
      <c r="C66" s="426" t="s">
        <v>241</v>
      </c>
      <c r="D66" s="426"/>
      <c r="E66" s="426"/>
      <c r="F66" s="426"/>
      <c r="G66" s="389"/>
      <c r="H66" s="389"/>
      <c r="I66" s="389"/>
      <c r="J66" s="389"/>
      <c r="K66" s="389"/>
      <c r="L66" s="389"/>
      <c r="M66" s="389"/>
      <c r="N66" s="389"/>
      <c r="O66" s="389"/>
      <c r="P66" s="389"/>
      <c r="Q66" s="389"/>
      <c r="R66" s="389"/>
      <c r="S66" s="389"/>
      <c r="T66" s="389"/>
      <c r="U66" s="389"/>
      <c r="V66" s="389"/>
      <c r="W66" s="389"/>
      <c r="X66" s="389"/>
      <c r="Y66" s="390"/>
      <c r="Z66" s="84"/>
    </row>
    <row r="67" spans="1:26" ht="22.5" customHeight="1" thickBot="1" x14ac:dyDescent="0.45">
      <c r="A67" s="84"/>
      <c r="B67" s="474"/>
      <c r="C67" s="433" t="s">
        <v>236</v>
      </c>
      <c r="D67" s="433"/>
      <c r="E67" s="433"/>
      <c r="F67" s="433"/>
      <c r="G67" s="434"/>
      <c r="H67" s="434"/>
      <c r="I67" s="434"/>
      <c r="J67" s="434"/>
      <c r="K67" s="434"/>
      <c r="L67" s="434"/>
      <c r="M67" s="434"/>
      <c r="N67" s="434"/>
      <c r="O67" s="434"/>
      <c r="P67" s="434"/>
      <c r="Q67" s="434"/>
      <c r="R67" s="434"/>
      <c r="S67" s="434"/>
      <c r="T67" s="434"/>
      <c r="U67" s="434"/>
      <c r="V67" s="434"/>
      <c r="W67" s="434"/>
      <c r="X67" s="434"/>
      <c r="Y67" s="435"/>
      <c r="Z67" s="84"/>
    </row>
    <row r="68" spans="1:26" ht="22.5" customHeight="1" x14ac:dyDescent="0.4">
      <c r="A68" s="152"/>
      <c r="B68" s="133"/>
      <c r="C68" s="133"/>
      <c r="D68" s="133"/>
      <c r="E68" s="133"/>
      <c r="F68" s="133"/>
      <c r="G68" s="134"/>
      <c r="H68" s="134"/>
      <c r="I68" s="134"/>
      <c r="J68" s="134"/>
      <c r="K68" s="134"/>
      <c r="L68" s="134"/>
      <c r="M68" s="134"/>
      <c r="N68" s="134"/>
      <c r="O68" s="134"/>
      <c r="P68" s="134"/>
      <c r="Q68" s="134"/>
      <c r="R68" s="134"/>
      <c r="S68" s="134"/>
      <c r="T68" s="134"/>
      <c r="U68" s="134"/>
      <c r="V68" s="134"/>
      <c r="W68" s="134"/>
      <c r="X68" s="134"/>
      <c r="Y68" s="134"/>
      <c r="Z68" s="152"/>
    </row>
    <row r="69" spans="1:26" ht="22.5" customHeight="1" x14ac:dyDescent="0.4">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2.5" customHeight="1" x14ac:dyDescent="0.4">
      <c r="A70" s="152"/>
      <c r="B70" s="133"/>
      <c r="C70" s="133"/>
      <c r="D70" s="133"/>
      <c r="E70" s="133"/>
      <c r="F70" s="133"/>
      <c r="G70" s="134"/>
      <c r="H70" s="134"/>
      <c r="I70" s="134"/>
      <c r="J70" s="134"/>
      <c r="K70" s="134"/>
      <c r="L70" s="134"/>
      <c r="M70" s="134"/>
      <c r="N70" s="134"/>
      <c r="O70" s="134"/>
      <c r="P70" s="134"/>
      <c r="Q70" s="134"/>
      <c r="R70" s="134"/>
      <c r="S70" s="134"/>
      <c r="T70" s="134"/>
      <c r="U70" s="134"/>
      <c r="V70" s="134"/>
      <c r="W70" s="134"/>
      <c r="X70" s="134"/>
      <c r="Y70" s="134"/>
      <c r="Z70" s="152"/>
    </row>
    <row r="71" spans="1:26" ht="22.5" customHeight="1" thickBot="1" x14ac:dyDescent="0.45">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2.5" customHeight="1" x14ac:dyDescent="0.4">
      <c r="A72" s="84"/>
      <c r="B72" s="471">
        <f ca="1">OFFSET(B72,-10,0)+1</f>
        <v>14</v>
      </c>
      <c r="C72" s="384" t="s">
        <v>234</v>
      </c>
      <c r="D72" s="384"/>
      <c r="E72" s="384"/>
      <c r="F72" s="384"/>
      <c r="G72" s="385"/>
      <c r="H72" s="385"/>
      <c r="I72" s="385"/>
      <c r="J72" s="385"/>
      <c r="K72" s="385"/>
      <c r="L72" s="385"/>
      <c r="M72" s="385"/>
      <c r="N72" s="385"/>
      <c r="O72" s="385"/>
      <c r="P72" s="385"/>
      <c r="Q72" s="385"/>
      <c r="R72" s="385"/>
      <c r="S72" s="385"/>
      <c r="T72" s="385"/>
      <c r="U72" s="385"/>
      <c r="V72" s="385"/>
      <c r="W72" s="385"/>
      <c r="X72" s="385"/>
      <c r="Y72" s="386"/>
      <c r="Z72" s="84"/>
    </row>
    <row r="73" spans="1:26" ht="22.5" customHeight="1" x14ac:dyDescent="0.4">
      <c r="A73" s="84"/>
      <c r="B73" s="472"/>
      <c r="C73" s="392" t="s">
        <v>235</v>
      </c>
      <c r="D73" s="392"/>
      <c r="E73" s="392"/>
      <c r="F73" s="392"/>
      <c r="G73" s="387"/>
      <c r="H73" s="387"/>
      <c r="I73" s="387"/>
      <c r="J73" s="387"/>
      <c r="K73" s="387"/>
      <c r="L73" s="387"/>
      <c r="M73" s="387"/>
      <c r="N73" s="387"/>
      <c r="O73" s="387"/>
      <c r="P73" s="387"/>
      <c r="Q73" s="387"/>
      <c r="R73" s="387"/>
      <c r="S73" s="387"/>
      <c r="T73" s="387"/>
      <c r="U73" s="387"/>
      <c r="V73" s="387"/>
      <c r="W73" s="387"/>
      <c r="X73" s="387"/>
      <c r="Y73" s="388"/>
      <c r="Z73" s="84"/>
    </row>
    <row r="74" spans="1:26" ht="22.5" customHeight="1" x14ac:dyDescent="0.4">
      <c r="A74" s="84"/>
      <c r="B74" s="472"/>
      <c r="C74" s="426" t="s">
        <v>502</v>
      </c>
      <c r="D74" s="426"/>
      <c r="E74" s="426"/>
      <c r="F74" s="426"/>
      <c r="G74" s="389"/>
      <c r="H74" s="389"/>
      <c r="I74" s="389"/>
      <c r="J74" s="389"/>
      <c r="K74" s="389"/>
      <c r="L74" s="389"/>
      <c r="M74" s="389"/>
      <c r="N74" s="389"/>
      <c r="O74" s="389"/>
      <c r="P74" s="389"/>
      <c r="Q74" s="389"/>
      <c r="R74" s="389"/>
      <c r="S74" s="389"/>
      <c r="T74" s="389"/>
      <c r="U74" s="389"/>
      <c r="V74" s="389"/>
      <c r="W74" s="389"/>
      <c r="X74" s="389"/>
      <c r="Y74" s="390"/>
      <c r="Z74" s="84"/>
    </row>
    <row r="75" spans="1:26" ht="22.5" customHeight="1" x14ac:dyDescent="0.4">
      <c r="A75" s="84"/>
      <c r="B75" s="472"/>
      <c r="C75" s="426" t="s">
        <v>240</v>
      </c>
      <c r="D75" s="426"/>
      <c r="E75" s="426"/>
      <c r="F75" s="426"/>
      <c r="G75" s="389"/>
      <c r="H75" s="389"/>
      <c r="I75" s="389"/>
      <c r="J75" s="389"/>
      <c r="K75" s="389"/>
      <c r="L75" s="389"/>
      <c r="M75" s="389"/>
      <c r="N75" s="389"/>
      <c r="O75" s="389"/>
      <c r="P75" s="389"/>
      <c r="Q75" s="389"/>
      <c r="R75" s="389"/>
      <c r="S75" s="389"/>
      <c r="T75" s="389"/>
      <c r="U75" s="389"/>
      <c r="V75" s="389"/>
      <c r="W75" s="389"/>
      <c r="X75" s="389"/>
      <c r="Y75" s="390"/>
      <c r="Z75" s="84"/>
    </row>
    <row r="76" spans="1:26" ht="22.5" customHeight="1" x14ac:dyDescent="0.4">
      <c r="A76" s="84"/>
      <c r="B76" s="472"/>
      <c r="C76" s="426" t="s">
        <v>241</v>
      </c>
      <c r="D76" s="426"/>
      <c r="E76" s="426"/>
      <c r="F76" s="426"/>
      <c r="G76" s="389"/>
      <c r="H76" s="389"/>
      <c r="I76" s="389"/>
      <c r="J76" s="389"/>
      <c r="K76" s="389"/>
      <c r="L76" s="389"/>
      <c r="M76" s="389"/>
      <c r="N76" s="389"/>
      <c r="O76" s="389"/>
      <c r="P76" s="389"/>
      <c r="Q76" s="389"/>
      <c r="R76" s="389"/>
      <c r="S76" s="389"/>
      <c r="T76" s="389"/>
      <c r="U76" s="389"/>
      <c r="V76" s="389"/>
      <c r="W76" s="389"/>
      <c r="X76" s="389"/>
      <c r="Y76" s="390"/>
      <c r="Z76" s="84"/>
    </row>
    <row r="77" spans="1:26" ht="22.5" customHeight="1" x14ac:dyDescent="0.4">
      <c r="A77" s="84"/>
      <c r="B77" s="472"/>
      <c r="C77" s="394" t="s">
        <v>236</v>
      </c>
      <c r="D77" s="394"/>
      <c r="E77" s="394"/>
      <c r="F77" s="394"/>
      <c r="G77" s="429"/>
      <c r="H77" s="429"/>
      <c r="I77" s="429"/>
      <c r="J77" s="429"/>
      <c r="K77" s="429"/>
      <c r="L77" s="429"/>
      <c r="M77" s="429"/>
      <c r="N77" s="429"/>
      <c r="O77" s="429"/>
      <c r="P77" s="429"/>
      <c r="Q77" s="429"/>
      <c r="R77" s="429"/>
      <c r="S77" s="429"/>
      <c r="T77" s="429"/>
      <c r="U77" s="429"/>
      <c r="V77" s="429"/>
      <c r="W77" s="429"/>
      <c r="X77" s="429"/>
      <c r="Y77" s="430"/>
      <c r="Z77" s="84"/>
    </row>
    <row r="78" spans="1:26" ht="22.5" customHeight="1" x14ac:dyDescent="0.4">
      <c r="A78" s="84"/>
      <c r="B78" s="337">
        <f t="shared" ref="B78:B96" ca="1" si="5">OFFSET(B78,-6,0)+1</f>
        <v>15</v>
      </c>
      <c r="C78" s="338" t="s">
        <v>234</v>
      </c>
      <c r="D78" s="338"/>
      <c r="E78" s="338"/>
      <c r="F78" s="338"/>
      <c r="G78" s="427"/>
      <c r="H78" s="427"/>
      <c r="I78" s="427"/>
      <c r="J78" s="427"/>
      <c r="K78" s="427"/>
      <c r="L78" s="427"/>
      <c r="M78" s="427"/>
      <c r="N78" s="427"/>
      <c r="O78" s="427"/>
      <c r="P78" s="427"/>
      <c r="Q78" s="427"/>
      <c r="R78" s="427"/>
      <c r="S78" s="427"/>
      <c r="T78" s="427"/>
      <c r="U78" s="427"/>
      <c r="V78" s="427"/>
      <c r="W78" s="427"/>
      <c r="X78" s="427"/>
      <c r="Y78" s="428"/>
      <c r="Z78" s="84"/>
    </row>
    <row r="79" spans="1:26" ht="22.5" customHeight="1" x14ac:dyDescent="0.4">
      <c r="A79" s="84"/>
      <c r="B79" s="339"/>
      <c r="C79" s="392" t="s">
        <v>235</v>
      </c>
      <c r="D79" s="392"/>
      <c r="E79" s="392"/>
      <c r="F79" s="392"/>
      <c r="G79" s="387"/>
      <c r="H79" s="387"/>
      <c r="I79" s="387"/>
      <c r="J79" s="387"/>
      <c r="K79" s="387"/>
      <c r="L79" s="387"/>
      <c r="M79" s="387"/>
      <c r="N79" s="387"/>
      <c r="O79" s="387"/>
      <c r="P79" s="387"/>
      <c r="Q79" s="387"/>
      <c r="R79" s="387"/>
      <c r="S79" s="387"/>
      <c r="T79" s="387"/>
      <c r="U79" s="387"/>
      <c r="V79" s="387"/>
      <c r="W79" s="387"/>
      <c r="X79" s="387"/>
      <c r="Y79" s="388"/>
      <c r="Z79" s="84"/>
    </row>
    <row r="80" spans="1:26" ht="22.5" customHeight="1" x14ac:dyDescent="0.4">
      <c r="A80" s="84"/>
      <c r="B80" s="339"/>
      <c r="C80" s="426" t="s">
        <v>502</v>
      </c>
      <c r="D80" s="426"/>
      <c r="E80" s="426"/>
      <c r="F80" s="426"/>
      <c r="G80" s="389"/>
      <c r="H80" s="389"/>
      <c r="I80" s="389"/>
      <c r="J80" s="389"/>
      <c r="K80" s="389"/>
      <c r="L80" s="389"/>
      <c r="M80" s="389"/>
      <c r="N80" s="389"/>
      <c r="O80" s="389"/>
      <c r="P80" s="389"/>
      <c r="Q80" s="389"/>
      <c r="R80" s="389"/>
      <c r="S80" s="389"/>
      <c r="T80" s="389"/>
      <c r="U80" s="389"/>
      <c r="V80" s="389"/>
      <c r="W80" s="389"/>
      <c r="X80" s="389"/>
      <c r="Y80" s="390"/>
      <c r="Z80" s="84"/>
    </row>
    <row r="81" spans="1:26" ht="22.5" customHeight="1" x14ac:dyDescent="0.4">
      <c r="A81" s="84"/>
      <c r="B81" s="339"/>
      <c r="C81" s="426" t="s">
        <v>240</v>
      </c>
      <c r="D81" s="426"/>
      <c r="E81" s="426"/>
      <c r="F81" s="426"/>
      <c r="G81" s="389"/>
      <c r="H81" s="389"/>
      <c r="I81" s="389"/>
      <c r="J81" s="389"/>
      <c r="K81" s="389"/>
      <c r="L81" s="389"/>
      <c r="M81" s="389"/>
      <c r="N81" s="389"/>
      <c r="O81" s="389"/>
      <c r="P81" s="389"/>
      <c r="Q81" s="389"/>
      <c r="R81" s="389"/>
      <c r="S81" s="389"/>
      <c r="T81" s="389"/>
      <c r="U81" s="389"/>
      <c r="V81" s="389"/>
      <c r="W81" s="389"/>
      <c r="X81" s="389"/>
      <c r="Y81" s="390"/>
      <c r="Z81" s="84"/>
    </row>
    <row r="82" spans="1:26" ht="22.5" customHeight="1" x14ac:dyDescent="0.4">
      <c r="A82" s="84"/>
      <c r="B82" s="339"/>
      <c r="C82" s="426" t="s">
        <v>241</v>
      </c>
      <c r="D82" s="426"/>
      <c r="E82" s="426"/>
      <c r="F82" s="426"/>
      <c r="G82" s="389"/>
      <c r="H82" s="389"/>
      <c r="I82" s="389"/>
      <c r="J82" s="389"/>
      <c r="K82" s="389"/>
      <c r="L82" s="389"/>
      <c r="M82" s="389"/>
      <c r="N82" s="389"/>
      <c r="O82" s="389"/>
      <c r="P82" s="389"/>
      <c r="Q82" s="389"/>
      <c r="R82" s="389"/>
      <c r="S82" s="389"/>
      <c r="T82" s="389"/>
      <c r="U82" s="389"/>
      <c r="V82" s="389"/>
      <c r="W82" s="389"/>
      <c r="X82" s="389"/>
      <c r="Y82" s="390"/>
      <c r="Z82" s="84"/>
    </row>
    <row r="83" spans="1:26" ht="22.5" customHeight="1" x14ac:dyDescent="0.4">
      <c r="A83" s="84"/>
      <c r="B83" s="339"/>
      <c r="C83" s="394" t="s">
        <v>236</v>
      </c>
      <c r="D83" s="394"/>
      <c r="E83" s="394"/>
      <c r="F83" s="394"/>
      <c r="G83" s="429"/>
      <c r="H83" s="429"/>
      <c r="I83" s="429"/>
      <c r="J83" s="429"/>
      <c r="K83" s="429"/>
      <c r="L83" s="429"/>
      <c r="M83" s="429"/>
      <c r="N83" s="429"/>
      <c r="O83" s="429"/>
      <c r="P83" s="429"/>
      <c r="Q83" s="429"/>
      <c r="R83" s="429"/>
      <c r="S83" s="429"/>
      <c r="T83" s="429"/>
      <c r="U83" s="429"/>
      <c r="V83" s="429"/>
      <c r="W83" s="429"/>
      <c r="X83" s="429"/>
      <c r="Y83" s="430"/>
      <c r="Z83" s="84"/>
    </row>
    <row r="84" spans="1:26" ht="22.5" customHeight="1" x14ac:dyDescent="0.4">
      <c r="A84" s="84"/>
      <c r="B84" s="337">
        <f t="shared" ca="1" si="5"/>
        <v>16</v>
      </c>
      <c r="C84" s="338" t="s">
        <v>234</v>
      </c>
      <c r="D84" s="338"/>
      <c r="E84" s="338"/>
      <c r="F84" s="338"/>
      <c r="G84" s="427"/>
      <c r="H84" s="427"/>
      <c r="I84" s="427"/>
      <c r="J84" s="427"/>
      <c r="K84" s="427"/>
      <c r="L84" s="427"/>
      <c r="M84" s="427"/>
      <c r="N84" s="427"/>
      <c r="O84" s="427"/>
      <c r="P84" s="427"/>
      <c r="Q84" s="427"/>
      <c r="R84" s="427"/>
      <c r="S84" s="427"/>
      <c r="T84" s="427"/>
      <c r="U84" s="427"/>
      <c r="V84" s="427"/>
      <c r="W84" s="427"/>
      <c r="X84" s="427"/>
      <c r="Y84" s="428"/>
      <c r="Z84" s="84"/>
    </row>
    <row r="85" spans="1:26" ht="22.5" customHeight="1" x14ac:dyDescent="0.4">
      <c r="A85" s="84"/>
      <c r="B85" s="339"/>
      <c r="C85" s="392" t="s">
        <v>235</v>
      </c>
      <c r="D85" s="392"/>
      <c r="E85" s="392"/>
      <c r="F85" s="392"/>
      <c r="G85" s="387"/>
      <c r="H85" s="387"/>
      <c r="I85" s="387"/>
      <c r="J85" s="387"/>
      <c r="K85" s="387"/>
      <c r="L85" s="387"/>
      <c r="M85" s="387"/>
      <c r="N85" s="387"/>
      <c r="O85" s="387"/>
      <c r="P85" s="387"/>
      <c r="Q85" s="387"/>
      <c r="R85" s="387"/>
      <c r="S85" s="387"/>
      <c r="T85" s="387"/>
      <c r="U85" s="387"/>
      <c r="V85" s="387"/>
      <c r="W85" s="387"/>
      <c r="X85" s="387"/>
      <c r="Y85" s="388"/>
      <c r="Z85" s="84"/>
    </row>
    <row r="86" spans="1:26" ht="22.5" customHeight="1" x14ac:dyDescent="0.4">
      <c r="A86" s="84"/>
      <c r="B86" s="339"/>
      <c r="C86" s="426" t="s">
        <v>502</v>
      </c>
      <c r="D86" s="426"/>
      <c r="E86" s="426"/>
      <c r="F86" s="426"/>
      <c r="G86" s="389"/>
      <c r="H86" s="389"/>
      <c r="I86" s="389"/>
      <c r="J86" s="389"/>
      <c r="K86" s="389"/>
      <c r="L86" s="389"/>
      <c r="M86" s="389"/>
      <c r="N86" s="389"/>
      <c r="O86" s="389"/>
      <c r="P86" s="389"/>
      <c r="Q86" s="389"/>
      <c r="R86" s="389"/>
      <c r="S86" s="389"/>
      <c r="T86" s="389"/>
      <c r="U86" s="389"/>
      <c r="V86" s="389"/>
      <c r="W86" s="389"/>
      <c r="X86" s="389"/>
      <c r="Y86" s="390"/>
      <c r="Z86" s="84"/>
    </row>
    <row r="87" spans="1:26" ht="22.5" customHeight="1" x14ac:dyDescent="0.4">
      <c r="A87" s="84"/>
      <c r="B87" s="339"/>
      <c r="C87" s="426" t="s">
        <v>240</v>
      </c>
      <c r="D87" s="426"/>
      <c r="E87" s="426"/>
      <c r="F87" s="426"/>
      <c r="G87" s="389"/>
      <c r="H87" s="389"/>
      <c r="I87" s="389"/>
      <c r="J87" s="389"/>
      <c r="K87" s="389"/>
      <c r="L87" s="389"/>
      <c r="M87" s="389"/>
      <c r="N87" s="389"/>
      <c r="O87" s="389"/>
      <c r="P87" s="389"/>
      <c r="Q87" s="389"/>
      <c r="R87" s="389"/>
      <c r="S87" s="389"/>
      <c r="T87" s="389"/>
      <c r="U87" s="389"/>
      <c r="V87" s="389"/>
      <c r="W87" s="389"/>
      <c r="X87" s="389"/>
      <c r="Y87" s="390"/>
      <c r="Z87" s="84"/>
    </row>
    <row r="88" spans="1:26" ht="22.5" customHeight="1" x14ac:dyDescent="0.4">
      <c r="A88" s="84"/>
      <c r="B88" s="339"/>
      <c r="C88" s="426" t="s">
        <v>241</v>
      </c>
      <c r="D88" s="426"/>
      <c r="E88" s="426"/>
      <c r="F88" s="426"/>
      <c r="G88" s="389"/>
      <c r="H88" s="389"/>
      <c r="I88" s="389"/>
      <c r="J88" s="389"/>
      <c r="K88" s="389"/>
      <c r="L88" s="389"/>
      <c r="M88" s="389"/>
      <c r="N88" s="389"/>
      <c r="O88" s="389"/>
      <c r="P88" s="389"/>
      <c r="Q88" s="389"/>
      <c r="R88" s="389"/>
      <c r="S88" s="389"/>
      <c r="T88" s="389"/>
      <c r="U88" s="389"/>
      <c r="V88" s="389"/>
      <c r="W88" s="389"/>
      <c r="X88" s="389"/>
      <c r="Y88" s="390"/>
      <c r="Z88" s="84"/>
    </row>
    <row r="89" spans="1:26" ht="22.5" customHeight="1" x14ac:dyDescent="0.4">
      <c r="A89" s="84"/>
      <c r="B89" s="339"/>
      <c r="C89" s="394" t="s">
        <v>236</v>
      </c>
      <c r="D89" s="394"/>
      <c r="E89" s="394"/>
      <c r="F89" s="394"/>
      <c r="G89" s="429"/>
      <c r="H89" s="429"/>
      <c r="I89" s="429"/>
      <c r="J89" s="429"/>
      <c r="K89" s="429"/>
      <c r="L89" s="429"/>
      <c r="M89" s="429"/>
      <c r="N89" s="429"/>
      <c r="O89" s="429"/>
      <c r="P89" s="429"/>
      <c r="Q89" s="429"/>
      <c r="R89" s="429"/>
      <c r="S89" s="429"/>
      <c r="T89" s="429"/>
      <c r="U89" s="429"/>
      <c r="V89" s="429"/>
      <c r="W89" s="429"/>
      <c r="X89" s="429"/>
      <c r="Y89" s="430"/>
      <c r="Z89" s="84"/>
    </row>
    <row r="90" spans="1:26" ht="22.5" customHeight="1" x14ac:dyDescent="0.4">
      <c r="A90" s="84"/>
      <c r="B90" s="337">
        <f t="shared" ca="1" si="5"/>
        <v>17</v>
      </c>
      <c r="C90" s="338" t="s">
        <v>234</v>
      </c>
      <c r="D90" s="338"/>
      <c r="E90" s="338"/>
      <c r="F90" s="338"/>
      <c r="G90" s="427"/>
      <c r="H90" s="427"/>
      <c r="I90" s="427"/>
      <c r="J90" s="427"/>
      <c r="K90" s="427"/>
      <c r="L90" s="427"/>
      <c r="M90" s="427"/>
      <c r="N90" s="427"/>
      <c r="O90" s="427"/>
      <c r="P90" s="427"/>
      <c r="Q90" s="427"/>
      <c r="R90" s="427"/>
      <c r="S90" s="427"/>
      <c r="T90" s="427"/>
      <c r="U90" s="427"/>
      <c r="V90" s="427"/>
      <c r="W90" s="427"/>
      <c r="X90" s="427"/>
      <c r="Y90" s="428"/>
      <c r="Z90" s="84"/>
    </row>
    <row r="91" spans="1:26" ht="22.5" customHeight="1" x14ac:dyDescent="0.4">
      <c r="A91" s="84"/>
      <c r="B91" s="339"/>
      <c r="C91" s="392" t="s">
        <v>235</v>
      </c>
      <c r="D91" s="392"/>
      <c r="E91" s="392"/>
      <c r="F91" s="392"/>
      <c r="G91" s="387"/>
      <c r="H91" s="387"/>
      <c r="I91" s="387"/>
      <c r="J91" s="387"/>
      <c r="K91" s="387"/>
      <c r="L91" s="387"/>
      <c r="M91" s="387"/>
      <c r="N91" s="387"/>
      <c r="O91" s="387"/>
      <c r="P91" s="387"/>
      <c r="Q91" s="387"/>
      <c r="R91" s="387"/>
      <c r="S91" s="387"/>
      <c r="T91" s="387"/>
      <c r="U91" s="387"/>
      <c r="V91" s="387"/>
      <c r="W91" s="387"/>
      <c r="X91" s="387"/>
      <c r="Y91" s="388"/>
      <c r="Z91" s="84"/>
    </row>
    <row r="92" spans="1:26" ht="22.5" customHeight="1" x14ac:dyDescent="0.4">
      <c r="A92" s="84"/>
      <c r="B92" s="339"/>
      <c r="C92" s="426" t="s">
        <v>502</v>
      </c>
      <c r="D92" s="426"/>
      <c r="E92" s="426"/>
      <c r="F92" s="426"/>
      <c r="G92" s="389"/>
      <c r="H92" s="389"/>
      <c r="I92" s="389"/>
      <c r="J92" s="389"/>
      <c r="K92" s="389"/>
      <c r="L92" s="389"/>
      <c r="M92" s="389"/>
      <c r="N92" s="389"/>
      <c r="O92" s="389"/>
      <c r="P92" s="389"/>
      <c r="Q92" s="389"/>
      <c r="R92" s="389"/>
      <c r="S92" s="389"/>
      <c r="T92" s="389"/>
      <c r="U92" s="389"/>
      <c r="V92" s="389"/>
      <c r="W92" s="389"/>
      <c r="X92" s="389"/>
      <c r="Y92" s="390"/>
      <c r="Z92" s="84"/>
    </row>
    <row r="93" spans="1:26" ht="22.5" customHeight="1" x14ac:dyDescent="0.4">
      <c r="A93" s="84"/>
      <c r="B93" s="339"/>
      <c r="C93" s="426" t="s">
        <v>240</v>
      </c>
      <c r="D93" s="426"/>
      <c r="E93" s="426"/>
      <c r="F93" s="426"/>
      <c r="G93" s="389"/>
      <c r="H93" s="389"/>
      <c r="I93" s="389"/>
      <c r="J93" s="389"/>
      <c r="K93" s="389"/>
      <c r="L93" s="389"/>
      <c r="M93" s="389"/>
      <c r="N93" s="389"/>
      <c r="O93" s="389"/>
      <c r="P93" s="389"/>
      <c r="Q93" s="389"/>
      <c r="R93" s="389"/>
      <c r="S93" s="389"/>
      <c r="T93" s="389"/>
      <c r="U93" s="389"/>
      <c r="V93" s="389"/>
      <c r="W93" s="389"/>
      <c r="X93" s="389"/>
      <c r="Y93" s="390"/>
      <c r="Z93" s="84"/>
    </row>
    <row r="94" spans="1:26" ht="22.5" customHeight="1" x14ac:dyDescent="0.4">
      <c r="A94" s="84"/>
      <c r="B94" s="339"/>
      <c r="C94" s="426" t="s">
        <v>241</v>
      </c>
      <c r="D94" s="426"/>
      <c r="E94" s="426"/>
      <c r="F94" s="426"/>
      <c r="G94" s="389"/>
      <c r="H94" s="389"/>
      <c r="I94" s="389"/>
      <c r="J94" s="389"/>
      <c r="K94" s="389"/>
      <c r="L94" s="389"/>
      <c r="M94" s="389"/>
      <c r="N94" s="389"/>
      <c r="O94" s="389"/>
      <c r="P94" s="389"/>
      <c r="Q94" s="389"/>
      <c r="R94" s="389"/>
      <c r="S94" s="389"/>
      <c r="T94" s="389"/>
      <c r="U94" s="389"/>
      <c r="V94" s="389"/>
      <c r="W94" s="389"/>
      <c r="X94" s="389"/>
      <c r="Y94" s="390"/>
      <c r="Z94" s="84"/>
    </row>
    <row r="95" spans="1:26" ht="22.5" customHeight="1" x14ac:dyDescent="0.4">
      <c r="A95" s="84"/>
      <c r="B95" s="339"/>
      <c r="C95" s="394" t="s">
        <v>236</v>
      </c>
      <c r="D95" s="394"/>
      <c r="E95" s="394"/>
      <c r="F95" s="394"/>
      <c r="G95" s="429"/>
      <c r="H95" s="429"/>
      <c r="I95" s="429"/>
      <c r="J95" s="429"/>
      <c r="K95" s="429"/>
      <c r="L95" s="429"/>
      <c r="M95" s="429"/>
      <c r="N95" s="429"/>
      <c r="O95" s="429"/>
      <c r="P95" s="429"/>
      <c r="Q95" s="429"/>
      <c r="R95" s="429"/>
      <c r="S95" s="429"/>
      <c r="T95" s="429"/>
      <c r="U95" s="429"/>
      <c r="V95" s="429"/>
      <c r="W95" s="429"/>
      <c r="X95" s="429"/>
      <c r="Y95" s="430"/>
      <c r="Z95" s="84"/>
    </row>
    <row r="96" spans="1:26" ht="22.5" customHeight="1" x14ac:dyDescent="0.4">
      <c r="A96" s="84"/>
      <c r="B96" s="337">
        <f t="shared" ca="1" si="5"/>
        <v>18</v>
      </c>
      <c r="C96" s="338" t="s">
        <v>234</v>
      </c>
      <c r="D96" s="338"/>
      <c r="E96" s="338"/>
      <c r="F96" s="338"/>
      <c r="G96" s="427"/>
      <c r="H96" s="427"/>
      <c r="I96" s="427"/>
      <c r="J96" s="427"/>
      <c r="K96" s="427"/>
      <c r="L96" s="427"/>
      <c r="M96" s="427"/>
      <c r="N96" s="427"/>
      <c r="O96" s="427"/>
      <c r="P96" s="427"/>
      <c r="Q96" s="427"/>
      <c r="R96" s="427"/>
      <c r="S96" s="427"/>
      <c r="T96" s="427"/>
      <c r="U96" s="427"/>
      <c r="V96" s="427"/>
      <c r="W96" s="427"/>
      <c r="X96" s="427"/>
      <c r="Y96" s="428"/>
      <c r="Z96" s="84"/>
    </row>
    <row r="97" spans="1:26" ht="22.5" customHeight="1" x14ac:dyDescent="0.4">
      <c r="A97" s="84"/>
      <c r="B97" s="339"/>
      <c r="C97" s="392" t="s">
        <v>235</v>
      </c>
      <c r="D97" s="392"/>
      <c r="E97" s="392"/>
      <c r="F97" s="392"/>
      <c r="G97" s="387"/>
      <c r="H97" s="387"/>
      <c r="I97" s="387"/>
      <c r="J97" s="387"/>
      <c r="K97" s="387"/>
      <c r="L97" s="387"/>
      <c r="M97" s="387"/>
      <c r="N97" s="387"/>
      <c r="O97" s="387"/>
      <c r="P97" s="387"/>
      <c r="Q97" s="387"/>
      <c r="R97" s="387"/>
      <c r="S97" s="387"/>
      <c r="T97" s="387"/>
      <c r="U97" s="387"/>
      <c r="V97" s="387"/>
      <c r="W97" s="387"/>
      <c r="X97" s="387"/>
      <c r="Y97" s="388"/>
      <c r="Z97" s="84"/>
    </row>
    <row r="98" spans="1:26" ht="22.5" customHeight="1" x14ac:dyDescent="0.4">
      <c r="A98" s="84"/>
      <c r="B98" s="339"/>
      <c r="C98" s="426" t="s">
        <v>502</v>
      </c>
      <c r="D98" s="426"/>
      <c r="E98" s="426"/>
      <c r="F98" s="426"/>
      <c r="G98" s="389"/>
      <c r="H98" s="389"/>
      <c r="I98" s="389"/>
      <c r="J98" s="389"/>
      <c r="K98" s="389"/>
      <c r="L98" s="389"/>
      <c r="M98" s="389"/>
      <c r="N98" s="389"/>
      <c r="O98" s="389"/>
      <c r="P98" s="389"/>
      <c r="Q98" s="389"/>
      <c r="R98" s="389"/>
      <c r="S98" s="389"/>
      <c r="T98" s="389"/>
      <c r="U98" s="389"/>
      <c r="V98" s="389"/>
      <c r="W98" s="389"/>
      <c r="X98" s="389"/>
      <c r="Y98" s="390"/>
      <c r="Z98" s="84"/>
    </row>
    <row r="99" spans="1:26" ht="22.5" customHeight="1" x14ac:dyDescent="0.4">
      <c r="A99" s="84"/>
      <c r="B99" s="339"/>
      <c r="C99" s="426" t="s">
        <v>240</v>
      </c>
      <c r="D99" s="426"/>
      <c r="E99" s="426"/>
      <c r="F99" s="426"/>
      <c r="G99" s="389"/>
      <c r="H99" s="389"/>
      <c r="I99" s="389"/>
      <c r="J99" s="389"/>
      <c r="K99" s="389"/>
      <c r="L99" s="389"/>
      <c r="M99" s="389"/>
      <c r="N99" s="389"/>
      <c r="O99" s="389"/>
      <c r="P99" s="389"/>
      <c r="Q99" s="389"/>
      <c r="R99" s="389"/>
      <c r="S99" s="389"/>
      <c r="T99" s="389"/>
      <c r="U99" s="389"/>
      <c r="V99" s="389"/>
      <c r="W99" s="389"/>
      <c r="X99" s="389"/>
      <c r="Y99" s="390"/>
      <c r="Z99" s="84"/>
    </row>
    <row r="100" spans="1:26" ht="22.5" customHeight="1" x14ac:dyDescent="0.4">
      <c r="A100" s="84"/>
      <c r="B100" s="339"/>
      <c r="C100" s="426" t="s">
        <v>241</v>
      </c>
      <c r="D100" s="426"/>
      <c r="E100" s="426"/>
      <c r="F100" s="426"/>
      <c r="G100" s="389"/>
      <c r="H100" s="389"/>
      <c r="I100" s="389"/>
      <c r="J100" s="389"/>
      <c r="K100" s="389"/>
      <c r="L100" s="389"/>
      <c r="M100" s="389"/>
      <c r="N100" s="389"/>
      <c r="O100" s="389"/>
      <c r="P100" s="389"/>
      <c r="Q100" s="389"/>
      <c r="R100" s="389"/>
      <c r="S100" s="389"/>
      <c r="T100" s="389"/>
      <c r="U100" s="389"/>
      <c r="V100" s="389"/>
      <c r="W100" s="389"/>
      <c r="X100" s="389"/>
      <c r="Y100" s="390"/>
      <c r="Z100" s="84"/>
    </row>
    <row r="101" spans="1:26" ht="22.5" customHeight="1" thickBot="1" x14ac:dyDescent="0.45">
      <c r="A101" s="84"/>
      <c r="B101" s="340"/>
      <c r="C101" s="433" t="s">
        <v>236</v>
      </c>
      <c r="D101" s="433"/>
      <c r="E101" s="433"/>
      <c r="F101" s="433"/>
      <c r="G101" s="434"/>
      <c r="H101" s="434"/>
      <c r="I101" s="434"/>
      <c r="J101" s="434"/>
      <c r="K101" s="434"/>
      <c r="L101" s="434"/>
      <c r="M101" s="434"/>
      <c r="N101" s="434"/>
      <c r="O101" s="434"/>
      <c r="P101" s="434"/>
      <c r="Q101" s="434"/>
      <c r="R101" s="434"/>
      <c r="S101" s="434"/>
      <c r="T101" s="434"/>
      <c r="U101" s="434"/>
      <c r="V101" s="434"/>
      <c r="W101" s="434"/>
      <c r="X101" s="434"/>
      <c r="Y101" s="435"/>
      <c r="Z101" s="84"/>
    </row>
    <row r="102" spans="1:26" ht="22.5" customHeight="1" x14ac:dyDescent="0.4">
      <c r="A102" s="152"/>
      <c r="B102" s="133"/>
      <c r="C102" s="133"/>
      <c r="D102" s="133"/>
      <c r="E102" s="133"/>
      <c r="F102" s="133"/>
      <c r="G102" s="134"/>
      <c r="H102" s="134"/>
      <c r="I102" s="134"/>
      <c r="J102" s="134"/>
      <c r="K102" s="134"/>
      <c r="L102" s="134"/>
      <c r="M102" s="134"/>
      <c r="N102" s="134"/>
      <c r="O102" s="134"/>
      <c r="P102" s="134"/>
      <c r="Q102" s="134"/>
      <c r="R102" s="134"/>
      <c r="S102" s="134"/>
      <c r="T102" s="134"/>
      <c r="U102" s="134"/>
      <c r="V102" s="134"/>
      <c r="W102" s="134"/>
      <c r="X102" s="134"/>
      <c r="Y102" s="134"/>
      <c r="Z102" s="152"/>
    </row>
    <row r="103" spans="1:26" ht="22.5" customHeight="1" x14ac:dyDescent="0.4">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2.5" customHeight="1" x14ac:dyDescent="0.4">
      <c r="A104" s="152"/>
      <c r="B104" s="133"/>
      <c r="C104" s="133"/>
      <c r="D104" s="133"/>
      <c r="E104" s="133"/>
      <c r="F104" s="133"/>
      <c r="G104" s="134"/>
      <c r="H104" s="134"/>
      <c r="I104" s="134"/>
      <c r="J104" s="134"/>
      <c r="K104" s="134"/>
      <c r="L104" s="134"/>
      <c r="M104" s="134"/>
      <c r="N104" s="134"/>
      <c r="O104" s="134"/>
      <c r="P104" s="134"/>
      <c r="Q104" s="134"/>
      <c r="R104" s="134"/>
      <c r="S104" s="134"/>
      <c r="T104" s="134"/>
      <c r="U104" s="134"/>
      <c r="V104" s="134"/>
      <c r="W104" s="134"/>
      <c r="X104" s="134"/>
      <c r="Y104" s="134"/>
      <c r="Z104" s="152"/>
    </row>
    <row r="105" spans="1:26" ht="22.5" customHeight="1" thickBot="1" x14ac:dyDescent="0.45">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2.5" customHeight="1" x14ac:dyDescent="0.4">
      <c r="A106" s="84"/>
      <c r="B106" s="471">
        <f ca="1">OFFSET(B106,-10,0)+1</f>
        <v>19</v>
      </c>
      <c r="C106" s="384" t="s">
        <v>234</v>
      </c>
      <c r="D106" s="384"/>
      <c r="E106" s="384"/>
      <c r="F106" s="384"/>
      <c r="G106" s="385"/>
      <c r="H106" s="385"/>
      <c r="I106" s="385"/>
      <c r="J106" s="385"/>
      <c r="K106" s="385"/>
      <c r="L106" s="385"/>
      <c r="M106" s="385"/>
      <c r="N106" s="385"/>
      <c r="O106" s="385"/>
      <c r="P106" s="385"/>
      <c r="Q106" s="385"/>
      <c r="R106" s="385"/>
      <c r="S106" s="385"/>
      <c r="T106" s="385"/>
      <c r="U106" s="385"/>
      <c r="V106" s="385"/>
      <c r="W106" s="385"/>
      <c r="X106" s="385"/>
      <c r="Y106" s="386"/>
      <c r="Z106" s="84"/>
    </row>
    <row r="107" spans="1:26" ht="22.5" customHeight="1" x14ac:dyDescent="0.4">
      <c r="A107" s="84"/>
      <c r="B107" s="472"/>
      <c r="C107" s="392" t="s">
        <v>235</v>
      </c>
      <c r="D107" s="392"/>
      <c r="E107" s="392"/>
      <c r="F107" s="392"/>
      <c r="G107" s="387"/>
      <c r="H107" s="387"/>
      <c r="I107" s="387"/>
      <c r="J107" s="387"/>
      <c r="K107" s="387"/>
      <c r="L107" s="387"/>
      <c r="M107" s="387"/>
      <c r="N107" s="387"/>
      <c r="O107" s="387"/>
      <c r="P107" s="387"/>
      <c r="Q107" s="387"/>
      <c r="R107" s="387"/>
      <c r="S107" s="387"/>
      <c r="T107" s="387"/>
      <c r="U107" s="387"/>
      <c r="V107" s="387"/>
      <c r="W107" s="387"/>
      <c r="X107" s="387"/>
      <c r="Y107" s="388"/>
      <c r="Z107" s="84"/>
    </row>
    <row r="108" spans="1:26" ht="22.5" customHeight="1" x14ac:dyDescent="0.4">
      <c r="A108" s="84"/>
      <c r="B108" s="472"/>
      <c r="C108" s="426" t="s">
        <v>502</v>
      </c>
      <c r="D108" s="426"/>
      <c r="E108" s="426"/>
      <c r="F108" s="426"/>
      <c r="G108" s="389"/>
      <c r="H108" s="389"/>
      <c r="I108" s="389"/>
      <c r="J108" s="389"/>
      <c r="K108" s="389"/>
      <c r="L108" s="389"/>
      <c r="M108" s="389"/>
      <c r="N108" s="389"/>
      <c r="O108" s="389"/>
      <c r="P108" s="389"/>
      <c r="Q108" s="389"/>
      <c r="R108" s="389"/>
      <c r="S108" s="389"/>
      <c r="T108" s="389"/>
      <c r="U108" s="389"/>
      <c r="V108" s="389"/>
      <c r="W108" s="389"/>
      <c r="X108" s="389"/>
      <c r="Y108" s="390"/>
      <c r="Z108" s="84"/>
    </row>
    <row r="109" spans="1:26" ht="22.5" customHeight="1" x14ac:dyDescent="0.4">
      <c r="A109" s="84"/>
      <c r="B109" s="472"/>
      <c r="C109" s="426" t="s">
        <v>240</v>
      </c>
      <c r="D109" s="426"/>
      <c r="E109" s="426"/>
      <c r="F109" s="426"/>
      <c r="G109" s="389"/>
      <c r="H109" s="389"/>
      <c r="I109" s="389"/>
      <c r="J109" s="389"/>
      <c r="K109" s="389"/>
      <c r="L109" s="389"/>
      <c r="M109" s="389"/>
      <c r="N109" s="389"/>
      <c r="O109" s="389"/>
      <c r="P109" s="389"/>
      <c r="Q109" s="389"/>
      <c r="R109" s="389"/>
      <c r="S109" s="389"/>
      <c r="T109" s="389"/>
      <c r="U109" s="389"/>
      <c r="V109" s="389"/>
      <c r="W109" s="389"/>
      <c r="X109" s="389"/>
      <c r="Y109" s="390"/>
      <c r="Z109" s="84"/>
    </row>
    <row r="110" spans="1:26" ht="22.5" customHeight="1" x14ac:dyDescent="0.4">
      <c r="A110" s="84"/>
      <c r="B110" s="472"/>
      <c r="C110" s="426" t="s">
        <v>241</v>
      </c>
      <c r="D110" s="426"/>
      <c r="E110" s="426"/>
      <c r="F110" s="426"/>
      <c r="G110" s="389"/>
      <c r="H110" s="389"/>
      <c r="I110" s="389"/>
      <c r="J110" s="389"/>
      <c r="K110" s="389"/>
      <c r="L110" s="389"/>
      <c r="M110" s="389"/>
      <c r="N110" s="389"/>
      <c r="O110" s="389"/>
      <c r="P110" s="389"/>
      <c r="Q110" s="389"/>
      <c r="R110" s="389"/>
      <c r="S110" s="389"/>
      <c r="T110" s="389"/>
      <c r="U110" s="389"/>
      <c r="V110" s="389"/>
      <c r="W110" s="389"/>
      <c r="X110" s="389"/>
      <c r="Y110" s="390"/>
      <c r="Z110" s="84"/>
    </row>
    <row r="111" spans="1:26" ht="22.5" customHeight="1" x14ac:dyDescent="0.4">
      <c r="A111" s="84"/>
      <c r="B111" s="472"/>
      <c r="C111" s="394" t="s">
        <v>236</v>
      </c>
      <c r="D111" s="394"/>
      <c r="E111" s="394"/>
      <c r="F111" s="394"/>
      <c r="G111" s="429"/>
      <c r="H111" s="429"/>
      <c r="I111" s="429"/>
      <c r="J111" s="429"/>
      <c r="K111" s="429"/>
      <c r="L111" s="429"/>
      <c r="M111" s="429"/>
      <c r="N111" s="429"/>
      <c r="O111" s="429"/>
      <c r="P111" s="429"/>
      <c r="Q111" s="429"/>
      <c r="R111" s="429"/>
      <c r="S111" s="429"/>
      <c r="T111" s="429"/>
      <c r="U111" s="429"/>
      <c r="V111" s="429"/>
      <c r="W111" s="429"/>
      <c r="X111" s="429"/>
      <c r="Y111" s="430"/>
      <c r="Z111" s="84"/>
    </row>
    <row r="112" spans="1:26" ht="22.5" customHeight="1" x14ac:dyDescent="0.4">
      <c r="A112" s="84"/>
      <c r="B112" s="337">
        <f t="shared" ref="B112:B130" ca="1" si="6">OFFSET(B112,-6,0)+1</f>
        <v>20</v>
      </c>
      <c r="C112" s="338" t="s">
        <v>234</v>
      </c>
      <c r="D112" s="338"/>
      <c r="E112" s="338"/>
      <c r="F112" s="338"/>
      <c r="G112" s="427"/>
      <c r="H112" s="427"/>
      <c r="I112" s="427"/>
      <c r="J112" s="427"/>
      <c r="K112" s="427"/>
      <c r="L112" s="427"/>
      <c r="M112" s="427"/>
      <c r="N112" s="427"/>
      <c r="O112" s="427"/>
      <c r="P112" s="427"/>
      <c r="Q112" s="427"/>
      <c r="R112" s="427"/>
      <c r="S112" s="427"/>
      <c r="T112" s="427"/>
      <c r="U112" s="427"/>
      <c r="V112" s="427"/>
      <c r="W112" s="427"/>
      <c r="X112" s="427"/>
      <c r="Y112" s="428"/>
      <c r="Z112" s="84"/>
    </row>
    <row r="113" spans="1:26" ht="22.5" customHeight="1" x14ac:dyDescent="0.4">
      <c r="A113" s="84"/>
      <c r="B113" s="339"/>
      <c r="C113" s="392" t="s">
        <v>235</v>
      </c>
      <c r="D113" s="392"/>
      <c r="E113" s="392"/>
      <c r="F113" s="392"/>
      <c r="G113" s="387"/>
      <c r="H113" s="387"/>
      <c r="I113" s="387"/>
      <c r="J113" s="387"/>
      <c r="K113" s="387"/>
      <c r="L113" s="387"/>
      <c r="M113" s="387"/>
      <c r="N113" s="387"/>
      <c r="O113" s="387"/>
      <c r="P113" s="387"/>
      <c r="Q113" s="387"/>
      <c r="R113" s="387"/>
      <c r="S113" s="387"/>
      <c r="T113" s="387"/>
      <c r="U113" s="387"/>
      <c r="V113" s="387"/>
      <c r="W113" s="387"/>
      <c r="X113" s="387"/>
      <c r="Y113" s="388"/>
      <c r="Z113" s="84"/>
    </row>
    <row r="114" spans="1:26" ht="22.5" customHeight="1" x14ac:dyDescent="0.4">
      <c r="A114" s="84"/>
      <c r="B114" s="339"/>
      <c r="C114" s="426" t="s">
        <v>502</v>
      </c>
      <c r="D114" s="426"/>
      <c r="E114" s="426"/>
      <c r="F114" s="426"/>
      <c r="G114" s="389"/>
      <c r="H114" s="389"/>
      <c r="I114" s="389"/>
      <c r="J114" s="389"/>
      <c r="K114" s="389"/>
      <c r="L114" s="389"/>
      <c r="M114" s="389"/>
      <c r="N114" s="389"/>
      <c r="O114" s="389"/>
      <c r="P114" s="389"/>
      <c r="Q114" s="389"/>
      <c r="R114" s="389"/>
      <c r="S114" s="389"/>
      <c r="T114" s="389"/>
      <c r="U114" s="389"/>
      <c r="V114" s="389"/>
      <c r="W114" s="389"/>
      <c r="X114" s="389"/>
      <c r="Y114" s="390"/>
      <c r="Z114" s="84"/>
    </row>
    <row r="115" spans="1:26" ht="22.5" customHeight="1" x14ac:dyDescent="0.4">
      <c r="A115" s="84"/>
      <c r="B115" s="339"/>
      <c r="C115" s="426" t="s">
        <v>240</v>
      </c>
      <c r="D115" s="426"/>
      <c r="E115" s="426"/>
      <c r="F115" s="426"/>
      <c r="G115" s="389"/>
      <c r="H115" s="389"/>
      <c r="I115" s="389"/>
      <c r="J115" s="389"/>
      <c r="K115" s="389"/>
      <c r="L115" s="389"/>
      <c r="M115" s="389"/>
      <c r="N115" s="389"/>
      <c r="O115" s="389"/>
      <c r="P115" s="389"/>
      <c r="Q115" s="389"/>
      <c r="R115" s="389"/>
      <c r="S115" s="389"/>
      <c r="T115" s="389"/>
      <c r="U115" s="389"/>
      <c r="V115" s="389"/>
      <c r="W115" s="389"/>
      <c r="X115" s="389"/>
      <c r="Y115" s="390"/>
      <c r="Z115" s="84"/>
    </row>
    <row r="116" spans="1:26" ht="22.5" customHeight="1" x14ac:dyDescent="0.4">
      <c r="A116" s="84"/>
      <c r="B116" s="339"/>
      <c r="C116" s="426" t="s">
        <v>241</v>
      </c>
      <c r="D116" s="426"/>
      <c r="E116" s="426"/>
      <c r="F116" s="426"/>
      <c r="G116" s="389"/>
      <c r="H116" s="389"/>
      <c r="I116" s="389"/>
      <c r="J116" s="389"/>
      <c r="K116" s="389"/>
      <c r="L116" s="389"/>
      <c r="M116" s="389"/>
      <c r="N116" s="389"/>
      <c r="O116" s="389"/>
      <c r="P116" s="389"/>
      <c r="Q116" s="389"/>
      <c r="R116" s="389"/>
      <c r="S116" s="389"/>
      <c r="T116" s="389"/>
      <c r="U116" s="389"/>
      <c r="V116" s="389"/>
      <c r="W116" s="389"/>
      <c r="X116" s="389"/>
      <c r="Y116" s="390"/>
      <c r="Z116" s="84"/>
    </row>
    <row r="117" spans="1:26" ht="22.5" customHeight="1" x14ac:dyDescent="0.4">
      <c r="A117" s="84"/>
      <c r="B117" s="339"/>
      <c r="C117" s="394" t="s">
        <v>236</v>
      </c>
      <c r="D117" s="394"/>
      <c r="E117" s="394"/>
      <c r="F117" s="394"/>
      <c r="G117" s="429"/>
      <c r="H117" s="429"/>
      <c r="I117" s="429"/>
      <c r="J117" s="429"/>
      <c r="K117" s="429"/>
      <c r="L117" s="429"/>
      <c r="M117" s="429"/>
      <c r="N117" s="429"/>
      <c r="O117" s="429"/>
      <c r="P117" s="429"/>
      <c r="Q117" s="429"/>
      <c r="R117" s="429"/>
      <c r="S117" s="429"/>
      <c r="T117" s="429"/>
      <c r="U117" s="429"/>
      <c r="V117" s="429"/>
      <c r="W117" s="429"/>
      <c r="X117" s="429"/>
      <c r="Y117" s="430"/>
      <c r="Z117" s="84"/>
    </row>
    <row r="118" spans="1:26" ht="22.5" customHeight="1" x14ac:dyDescent="0.4">
      <c r="A118" s="84"/>
      <c r="B118" s="337">
        <f t="shared" ca="1" si="6"/>
        <v>21</v>
      </c>
      <c r="C118" s="338" t="s">
        <v>234</v>
      </c>
      <c r="D118" s="338"/>
      <c r="E118" s="338"/>
      <c r="F118" s="338"/>
      <c r="G118" s="427"/>
      <c r="H118" s="427"/>
      <c r="I118" s="427"/>
      <c r="J118" s="427"/>
      <c r="K118" s="427"/>
      <c r="L118" s="427"/>
      <c r="M118" s="427"/>
      <c r="N118" s="427"/>
      <c r="O118" s="427"/>
      <c r="P118" s="427"/>
      <c r="Q118" s="427"/>
      <c r="R118" s="427"/>
      <c r="S118" s="427"/>
      <c r="T118" s="427"/>
      <c r="U118" s="427"/>
      <c r="V118" s="427"/>
      <c r="W118" s="427"/>
      <c r="X118" s="427"/>
      <c r="Y118" s="428"/>
      <c r="Z118" s="84"/>
    </row>
    <row r="119" spans="1:26" ht="22.5" customHeight="1" x14ac:dyDescent="0.4">
      <c r="A119" s="84"/>
      <c r="B119" s="339"/>
      <c r="C119" s="392" t="s">
        <v>235</v>
      </c>
      <c r="D119" s="392"/>
      <c r="E119" s="392"/>
      <c r="F119" s="392"/>
      <c r="G119" s="387"/>
      <c r="H119" s="387"/>
      <c r="I119" s="387"/>
      <c r="J119" s="387"/>
      <c r="K119" s="387"/>
      <c r="L119" s="387"/>
      <c r="M119" s="387"/>
      <c r="N119" s="387"/>
      <c r="O119" s="387"/>
      <c r="P119" s="387"/>
      <c r="Q119" s="387"/>
      <c r="R119" s="387"/>
      <c r="S119" s="387"/>
      <c r="T119" s="387"/>
      <c r="U119" s="387"/>
      <c r="V119" s="387"/>
      <c r="W119" s="387"/>
      <c r="X119" s="387"/>
      <c r="Y119" s="388"/>
      <c r="Z119" s="84"/>
    </row>
    <row r="120" spans="1:26" ht="22.5" customHeight="1" x14ac:dyDescent="0.4">
      <c r="A120" s="84"/>
      <c r="B120" s="339"/>
      <c r="C120" s="426" t="s">
        <v>502</v>
      </c>
      <c r="D120" s="426"/>
      <c r="E120" s="426"/>
      <c r="F120" s="426"/>
      <c r="G120" s="389"/>
      <c r="H120" s="389"/>
      <c r="I120" s="389"/>
      <c r="J120" s="389"/>
      <c r="K120" s="389"/>
      <c r="L120" s="389"/>
      <c r="M120" s="389"/>
      <c r="N120" s="389"/>
      <c r="O120" s="389"/>
      <c r="P120" s="389"/>
      <c r="Q120" s="389"/>
      <c r="R120" s="389"/>
      <c r="S120" s="389"/>
      <c r="T120" s="389"/>
      <c r="U120" s="389"/>
      <c r="V120" s="389"/>
      <c r="W120" s="389"/>
      <c r="X120" s="389"/>
      <c r="Y120" s="390"/>
      <c r="Z120" s="84"/>
    </row>
    <row r="121" spans="1:26" ht="22.5" customHeight="1" x14ac:dyDescent="0.4">
      <c r="A121" s="84"/>
      <c r="B121" s="339"/>
      <c r="C121" s="426" t="s">
        <v>240</v>
      </c>
      <c r="D121" s="426"/>
      <c r="E121" s="426"/>
      <c r="F121" s="426"/>
      <c r="G121" s="389"/>
      <c r="H121" s="389"/>
      <c r="I121" s="389"/>
      <c r="J121" s="389"/>
      <c r="K121" s="389"/>
      <c r="L121" s="389"/>
      <c r="M121" s="389"/>
      <c r="N121" s="389"/>
      <c r="O121" s="389"/>
      <c r="P121" s="389"/>
      <c r="Q121" s="389"/>
      <c r="R121" s="389"/>
      <c r="S121" s="389"/>
      <c r="T121" s="389"/>
      <c r="U121" s="389"/>
      <c r="V121" s="389"/>
      <c r="W121" s="389"/>
      <c r="X121" s="389"/>
      <c r="Y121" s="390"/>
      <c r="Z121" s="84"/>
    </row>
    <row r="122" spans="1:26" ht="22.5" customHeight="1" x14ac:dyDescent="0.4">
      <c r="A122" s="84"/>
      <c r="B122" s="339"/>
      <c r="C122" s="426" t="s">
        <v>241</v>
      </c>
      <c r="D122" s="426"/>
      <c r="E122" s="426"/>
      <c r="F122" s="426"/>
      <c r="G122" s="389"/>
      <c r="H122" s="389"/>
      <c r="I122" s="389"/>
      <c r="J122" s="389"/>
      <c r="K122" s="389"/>
      <c r="L122" s="389"/>
      <c r="M122" s="389"/>
      <c r="N122" s="389"/>
      <c r="O122" s="389"/>
      <c r="P122" s="389"/>
      <c r="Q122" s="389"/>
      <c r="R122" s="389"/>
      <c r="S122" s="389"/>
      <c r="T122" s="389"/>
      <c r="U122" s="389"/>
      <c r="V122" s="389"/>
      <c r="W122" s="389"/>
      <c r="X122" s="389"/>
      <c r="Y122" s="390"/>
      <c r="Z122" s="84"/>
    </row>
    <row r="123" spans="1:26" ht="22.5" customHeight="1" x14ac:dyDescent="0.4">
      <c r="A123" s="84"/>
      <c r="B123" s="339"/>
      <c r="C123" s="394" t="s">
        <v>236</v>
      </c>
      <c r="D123" s="394"/>
      <c r="E123" s="394"/>
      <c r="F123" s="394"/>
      <c r="G123" s="429"/>
      <c r="H123" s="429"/>
      <c r="I123" s="429"/>
      <c r="J123" s="429"/>
      <c r="K123" s="429"/>
      <c r="L123" s="429"/>
      <c r="M123" s="429"/>
      <c r="N123" s="429"/>
      <c r="O123" s="429"/>
      <c r="P123" s="429"/>
      <c r="Q123" s="429"/>
      <c r="R123" s="429"/>
      <c r="S123" s="429"/>
      <c r="T123" s="429"/>
      <c r="U123" s="429"/>
      <c r="V123" s="429"/>
      <c r="W123" s="429"/>
      <c r="X123" s="429"/>
      <c r="Y123" s="430"/>
      <c r="Z123" s="84"/>
    </row>
    <row r="124" spans="1:26" ht="22.5" customHeight="1" x14ac:dyDescent="0.4">
      <c r="A124" s="84"/>
      <c r="B124" s="337">
        <f t="shared" ca="1" si="6"/>
        <v>22</v>
      </c>
      <c r="C124" s="338" t="s">
        <v>234</v>
      </c>
      <c r="D124" s="338"/>
      <c r="E124" s="338"/>
      <c r="F124" s="338"/>
      <c r="G124" s="427"/>
      <c r="H124" s="427"/>
      <c r="I124" s="427"/>
      <c r="J124" s="427"/>
      <c r="K124" s="427"/>
      <c r="L124" s="427"/>
      <c r="M124" s="427"/>
      <c r="N124" s="427"/>
      <c r="O124" s="427"/>
      <c r="P124" s="427"/>
      <c r="Q124" s="427"/>
      <c r="R124" s="427"/>
      <c r="S124" s="427"/>
      <c r="T124" s="427"/>
      <c r="U124" s="427"/>
      <c r="V124" s="427"/>
      <c r="W124" s="427"/>
      <c r="X124" s="427"/>
      <c r="Y124" s="428"/>
      <c r="Z124" s="84"/>
    </row>
    <row r="125" spans="1:26" ht="22.5" customHeight="1" x14ac:dyDescent="0.4">
      <c r="A125" s="84"/>
      <c r="B125" s="339"/>
      <c r="C125" s="392" t="s">
        <v>235</v>
      </c>
      <c r="D125" s="392"/>
      <c r="E125" s="392"/>
      <c r="F125" s="392"/>
      <c r="G125" s="387"/>
      <c r="H125" s="387"/>
      <c r="I125" s="387"/>
      <c r="J125" s="387"/>
      <c r="K125" s="387"/>
      <c r="L125" s="387"/>
      <c r="M125" s="387"/>
      <c r="N125" s="387"/>
      <c r="O125" s="387"/>
      <c r="P125" s="387"/>
      <c r="Q125" s="387"/>
      <c r="R125" s="387"/>
      <c r="S125" s="387"/>
      <c r="T125" s="387"/>
      <c r="U125" s="387"/>
      <c r="V125" s="387"/>
      <c r="W125" s="387"/>
      <c r="X125" s="387"/>
      <c r="Y125" s="388"/>
      <c r="Z125" s="84"/>
    </row>
    <row r="126" spans="1:26" ht="22.5" customHeight="1" x14ac:dyDescent="0.4">
      <c r="A126" s="84"/>
      <c r="B126" s="339"/>
      <c r="C126" s="426" t="s">
        <v>502</v>
      </c>
      <c r="D126" s="426"/>
      <c r="E126" s="426"/>
      <c r="F126" s="426"/>
      <c r="G126" s="389"/>
      <c r="H126" s="389"/>
      <c r="I126" s="389"/>
      <c r="J126" s="389"/>
      <c r="K126" s="389"/>
      <c r="L126" s="389"/>
      <c r="M126" s="389"/>
      <c r="N126" s="389"/>
      <c r="O126" s="389"/>
      <c r="P126" s="389"/>
      <c r="Q126" s="389"/>
      <c r="R126" s="389"/>
      <c r="S126" s="389"/>
      <c r="T126" s="389"/>
      <c r="U126" s="389"/>
      <c r="V126" s="389"/>
      <c r="W126" s="389"/>
      <c r="X126" s="389"/>
      <c r="Y126" s="390"/>
      <c r="Z126" s="84"/>
    </row>
    <row r="127" spans="1:26" ht="22.5" customHeight="1" x14ac:dyDescent="0.4">
      <c r="A127" s="84"/>
      <c r="B127" s="339"/>
      <c r="C127" s="426" t="s">
        <v>240</v>
      </c>
      <c r="D127" s="426"/>
      <c r="E127" s="426"/>
      <c r="F127" s="426"/>
      <c r="G127" s="389"/>
      <c r="H127" s="389"/>
      <c r="I127" s="389"/>
      <c r="J127" s="389"/>
      <c r="K127" s="389"/>
      <c r="L127" s="389"/>
      <c r="M127" s="389"/>
      <c r="N127" s="389"/>
      <c r="O127" s="389"/>
      <c r="P127" s="389"/>
      <c r="Q127" s="389"/>
      <c r="R127" s="389"/>
      <c r="S127" s="389"/>
      <c r="T127" s="389"/>
      <c r="U127" s="389"/>
      <c r="V127" s="389"/>
      <c r="W127" s="389"/>
      <c r="X127" s="389"/>
      <c r="Y127" s="390"/>
      <c r="Z127" s="84"/>
    </row>
    <row r="128" spans="1:26" ht="22.5" customHeight="1" x14ac:dyDescent="0.4">
      <c r="A128" s="84"/>
      <c r="B128" s="339"/>
      <c r="C128" s="426" t="s">
        <v>241</v>
      </c>
      <c r="D128" s="426"/>
      <c r="E128" s="426"/>
      <c r="F128" s="426"/>
      <c r="G128" s="389"/>
      <c r="H128" s="389"/>
      <c r="I128" s="389"/>
      <c r="J128" s="389"/>
      <c r="K128" s="389"/>
      <c r="L128" s="389"/>
      <c r="M128" s="389"/>
      <c r="N128" s="389"/>
      <c r="O128" s="389"/>
      <c r="P128" s="389"/>
      <c r="Q128" s="389"/>
      <c r="R128" s="389"/>
      <c r="S128" s="389"/>
      <c r="T128" s="389"/>
      <c r="U128" s="389"/>
      <c r="V128" s="389"/>
      <c r="W128" s="389"/>
      <c r="X128" s="389"/>
      <c r="Y128" s="390"/>
      <c r="Z128" s="84"/>
    </row>
    <row r="129" spans="1:26" ht="22.5" customHeight="1" x14ac:dyDescent="0.4">
      <c r="A129" s="84"/>
      <c r="B129" s="339"/>
      <c r="C129" s="394" t="s">
        <v>236</v>
      </c>
      <c r="D129" s="394"/>
      <c r="E129" s="394"/>
      <c r="F129" s="394"/>
      <c r="G129" s="429"/>
      <c r="H129" s="429"/>
      <c r="I129" s="429"/>
      <c r="J129" s="429"/>
      <c r="K129" s="429"/>
      <c r="L129" s="429"/>
      <c r="M129" s="429"/>
      <c r="N129" s="429"/>
      <c r="O129" s="429"/>
      <c r="P129" s="429"/>
      <c r="Q129" s="429"/>
      <c r="R129" s="429"/>
      <c r="S129" s="429"/>
      <c r="T129" s="429"/>
      <c r="U129" s="429"/>
      <c r="V129" s="429"/>
      <c r="W129" s="429"/>
      <c r="X129" s="429"/>
      <c r="Y129" s="430"/>
      <c r="Z129" s="84"/>
    </row>
    <row r="130" spans="1:26" ht="22.5" customHeight="1" x14ac:dyDescent="0.4">
      <c r="A130" s="84"/>
      <c r="B130" s="337">
        <f t="shared" ca="1" si="6"/>
        <v>23</v>
      </c>
      <c r="C130" s="338" t="s">
        <v>234</v>
      </c>
      <c r="D130" s="338"/>
      <c r="E130" s="338"/>
      <c r="F130" s="338"/>
      <c r="G130" s="427"/>
      <c r="H130" s="427"/>
      <c r="I130" s="427"/>
      <c r="J130" s="427"/>
      <c r="K130" s="427"/>
      <c r="L130" s="427"/>
      <c r="M130" s="427"/>
      <c r="N130" s="427"/>
      <c r="O130" s="427"/>
      <c r="P130" s="427"/>
      <c r="Q130" s="427"/>
      <c r="R130" s="427"/>
      <c r="S130" s="427"/>
      <c r="T130" s="427"/>
      <c r="U130" s="427"/>
      <c r="V130" s="427"/>
      <c r="W130" s="427"/>
      <c r="X130" s="427"/>
      <c r="Y130" s="428"/>
      <c r="Z130" s="84"/>
    </row>
    <row r="131" spans="1:26" ht="22.5" customHeight="1" x14ac:dyDescent="0.4">
      <c r="A131" s="84"/>
      <c r="B131" s="339"/>
      <c r="C131" s="392" t="s">
        <v>235</v>
      </c>
      <c r="D131" s="392"/>
      <c r="E131" s="392"/>
      <c r="F131" s="392"/>
      <c r="G131" s="387"/>
      <c r="H131" s="387"/>
      <c r="I131" s="387"/>
      <c r="J131" s="387"/>
      <c r="K131" s="387"/>
      <c r="L131" s="387"/>
      <c r="M131" s="387"/>
      <c r="N131" s="387"/>
      <c r="O131" s="387"/>
      <c r="P131" s="387"/>
      <c r="Q131" s="387"/>
      <c r="R131" s="387"/>
      <c r="S131" s="387"/>
      <c r="T131" s="387"/>
      <c r="U131" s="387"/>
      <c r="V131" s="387"/>
      <c r="W131" s="387"/>
      <c r="X131" s="387"/>
      <c r="Y131" s="388"/>
      <c r="Z131" s="84"/>
    </row>
    <row r="132" spans="1:26" ht="22.5" customHeight="1" x14ac:dyDescent="0.4">
      <c r="A132" s="84"/>
      <c r="B132" s="339"/>
      <c r="C132" s="426" t="s">
        <v>502</v>
      </c>
      <c r="D132" s="426"/>
      <c r="E132" s="426"/>
      <c r="F132" s="426"/>
      <c r="G132" s="389"/>
      <c r="H132" s="389"/>
      <c r="I132" s="389"/>
      <c r="J132" s="389"/>
      <c r="K132" s="389"/>
      <c r="L132" s="389"/>
      <c r="M132" s="389"/>
      <c r="N132" s="389"/>
      <c r="O132" s="389"/>
      <c r="P132" s="389"/>
      <c r="Q132" s="389"/>
      <c r="R132" s="389"/>
      <c r="S132" s="389"/>
      <c r="T132" s="389"/>
      <c r="U132" s="389"/>
      <c r="V132" s="389"/>
      <c r="W132" s="389"/>
      <c r="X132" s="389"/>
      <c r="Y132" s="390"/>
      <c r="Z132" s="84"/>
    </row>
    <row r="133" spans="1:26" ht="22.5" customHeight="1" x14ac:dyDescent="0.4">
      <c r="A133" s="84"/>
      <c r="B133" s="339"/>
      <c r="C133" s="426" t="s">
        <v>240</v>
      </c>
      <c r="D133" s="426"/>
      <c r="E133" s="426"/>
      <c r="F133" s="426"/>
      <c r="G133" s="389"/>
      <c r="H133" s="389"/>
      <c r="I133" s="389"/>
      <c r="J133" s="389"/>
      <c r="K133" s="389"/>
      <c r="L133" s="389"/>
      <c r="M133" s="389"/>
      <c r="N133" s="389"/>
      <c r="O133" s="389"/>
      <c r="P133" s="389"/>
      <c r="Q133" s="389"/>
      <c r="R133" s="389"/>
      <c r="S133" s="389"/>
      <c r="T133" s="389"/>
      <c r="U133" s="389"/>
      <c r="V133" s="389"/>
      <c r="W133" s="389"/>
      <c r="X133" s="389"/>
      <c r="Y133" s="390"/>
      <c r="Z133" s="84"/>
    </row>
    <row r="134" spans="1:26" ht="22.5" customHeight="1" x14ac:dyDescent="0.4">
      <c r="A134" s="84"/>
      <c r="B134" s="339"/>
      <c r="C134" s="426" t="s">
        <v>241</v>
      </c>
      <c r="D134" s="426"/>
      <c r="E134" s="426"/>
      <c r="F134" s="426"/>
      <c r="G134" s="389"/>
      <c r="H134" s="389"/>
      <c r="I134" s="389"/>
      <c r="J134" s="389"/>
      <c r="K134" s="389"/>
      <c r="L134" s="389"/>
      <c r="M134" s="389"/>
      <c r="N134" s="389"/>
      <c r="O134" s="389"/>
      <c r="P134" s="389"/>
      <c r="Q134" s="389"/>
      <c r="R134" s="389"/>
      <c r="S134" s="389"/>
      <c r="T134" s="389"/>
      <c r="U134" s="389"/>
      <c r="V134" s="389"/>
      <c r="W134" s="389"/>
      <c r="X134" s="389"/>
      <c r="Y134" s="390"/>
      <c r="Z134" s="84"/>
    </row>
    <row r="135" spans="1:26" ht="22.5" customHeight="1" thickBot="1" x14ac:dyDescent="0.45">
      <c r="A135" s="84"/>
      <c r="B135" s="340"/>
      <c r="C135" s="433" t="s">
        <v>236</v>
      </c>
      <c r="D135" s="433"/>
      <c r="E135" s="433"/>
      <c r="F135" s="433"/>
      <c r="G135" s="434"/>
      <c r="H135" s="434"/>
      <c r="I135" s="434"/>
      <c r="J135" s="434"/>
      <c r="K135" s="434"/>
      <c r="L135" s="434"/>
      <c r="M135" s="434"/>
      <c r="N135" s="434"/>
      <c r="O135" s="434"/>
      <c r="P135" s="434"/>
      <c r="Q135" s="434"/>
      <c r="R135" s="434"/>
      <c r="S135" s="434"/>
      <c r="T135" s="434"/>
      <c r="U135" s="434"/>
      <c r="V135" s="434"/>
      <c r="W135" s="434"/>
      <c r="X135" s="434"/>
      <c r="Y135" s="435"/>
      <c r="Z135" s="84"/>
    </row>
    <row r="136" spans="1:26" ht="22.5" customHeight="1" x14ac:dyDescent="0.4">
      <c r="A136" s="152"/>
      <c r="B136" s="133"/>
      <c r="C136" s="133"/>
      <c r="D136" s="133"/>
      <c r="E136" s="133"/>
      <c r="F136" s="133"/>
      <c r="G136" s="134"/>
      <c r="H136" s="134"/>
      <c r="I136" s="134"/>
      <c r="J136" s="134"/>
      <c r="K136" s="134"/>
      <c r="L136" s="134"/>
      <c r="M136" s="134"/>
      <c r="N136" s="134"/>
      <c r="O136" s="134"/>
      <c r="P136" s="134"/>
      <c r="Q136" s="134"/>
      <c r="R136" s="134"/>
      <c r="S136" s="134"/>
      <c r="T136" s="134"/>
      <c r="U136" s="134"/>
      <c r="V136" s="134"/>
      <c r="W136" s="134"/>
      <c r="X136" s="134"/>
      <c r="Y136" s="134"/>
      <c r="Z136" s="152"/>
    </row>
    <row r="137" spans="1:26" ht="22.5" customHeight="1" x14ac:dyDescent="0.4">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2.5" customHeight="1" x14ac:dyDescent="0.4">
      <c r="A138" s="152"/>
      <c r="B138" s="133"/>
      <c r="C138" s="133"/>
      <c r="D138" s="133"/>
      <c r="E138" s="133"/>
      <c r="F138" s="133"/>
      <c r="G138" s="134"/>
      <c r="H138" s="134"/>
      <c r="I138" s="134"/>
      <c r="J138" s="134"/>
      <c r="K138" s="134"/>
      <c r="L138" s="134"/>
      <c r="M138" s="134"/>
      <c r="N138" s="134"/>
      <c r="O138" s="134"/>
      <c r="P138" s="134"/>
      <c r="Q138" s="134"/>
      <c r="R138" s="134"/>
      <c r="S138" s="134"/>
      <c r="T138" s="134"/>
      <c r="U138" s="134"/>
      <c r="V138" s="134"/>
      <c r="W138" s="134"/>
      <c r="X138" s="134"/>
      <c r="Y138" s="134"/>
      <c r="Z138" s="152"/>
    </row>
    <row r="139" spans="1:26" ht="22.5" customHeight="1" thickBot="1" x14ac:dyDescent="0.45">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2.5" customHeight="1" x14ac:dyDescent="0.4">
      <c r="A140" s="84"/>
      <c r="B140" s="471">
        <f ca="1">OFFSET(B140,-10,0)+1</f>
        <v>24</v>
      </c>
      <c r="C140" s="384" t="s">
        <v>234</v>
      </c>
      <c r="D140" s="384"/>
      <c r="E140" s="384"/>
      <c r="F140" s="384"/>
      <c r="G140" s="385"/>
      <c r="H140" s="385"/>
      <c r="I140" s="385"/>
      <c r="J140" s="385"/>
      <c r="K140" s="385"/>
      <c r="L140" s="385"/>
      <c r="M140" s="385"/>
      <c r="N140" s="385"/>
      <c r="O140" s="385"/>
      <c r="P140" s="385"/>
      <c r="Q140" s="385"/>
      <c r="R140" s="385"/>
      <c r="S140" s="385"/>
      <c r="T140" s="385"/>
      <c r="U140" s="385"/>
      <c r="V140" s="385"/>
      <c r="W140" s="385"/>
      <c r="X140" s="385"/>
      <c r="Y140" s="386"/>
      <c r="Z140" s="84"/>
    </row>
    <row r="141" spans="1:26" ht="22.5" customHeight="1" x14ac:dyDescent="0.4">
      <c r="A141" s="84"/>
      <c r="B141" s="472"/>
      <c r="C141" s="392" t="s">
        <v>235</v>
      </c>
      <c r="D141" s="392"/>
      <c r="E141" s="392"/>
      <c r="F141" s="392"/>
      <c r="G141" s="387"/>
      <c r="H141" s="387"/>
      <c r="I141" s="387"/>
      <c r="J141" s="387"/>
      <c r="K141" s="387"/>
      <c r="L141" s="387"/>
      <c r="M141" s="387"/>
      <c r="N141" s="387"/>
      <c r="O141" s="387"/>
      <c r="P141" s="387"/>
      <c r="Q141" s="387"/>
      <c r="R141" s="387"/>
      <c r="S141" s="387"/>
      <c r="T141" s="387"/>
      <c r="U141" s="387"/>
      <c r="V141" s="387"/>
      <c r="W141" s="387"/>
      <c r="X141" s="387"/>
      <c r="Y141" s="388"/>
      <c r="Z141" s="84"/>
    </row>
    <row r="142" spans="1:26" ht="22.5" customHeight="1" x14ac:dyDescent="0.4">
      <c r="A142" s="84"/>
      <c r="B142" s="472"/>
      <c r="C142" s="426" t="s">
        <v>502</v>
      </c>
      <c r="D142" s="426"/>
      <c r="E142" s="426"/>
      <c r="F142" s="426"/>
      <c r="G142" s="389"/>
      <c r="H142" s="389"/>
      <c r="I142" s="389"/>
      <c r="J142" s="389"/>
      <c r="K142" s="389"/>
      <c r="L142" s="389"/>
      <c r="M142" s="389"/>
      <c r="N142" s="389"/>
      <c r="O142" s="389"/>
      <c r="P142" s="389"/>
      <c r="Q142" s="389"/>
      <c r="R142" s="389"/>
      <c r="S142" s="389"/>
      <c r="T142" s="389"/>
      <c r="U142" s="389"/>
      <c r="V142" s="389"/>
      <c r="W142" s="389"/>
      <c r="X142" s="389"/>
      <c r="Y142" s="390"/>
      <c r="Z142" s="84"/>
    </row>
    <row r="143" spans="1:26" ht="22.5" customHeight="1" x14ac:dyDescent="0.4">
      <c r="A143" s="84"/>
      <c r="B143" s="472"/>
      <c r="C143" s="426" t="s">
        <v>240</v>
      </c>
      <c r="D143" s="426"/>
      <c r="E143" s="426"/>
      <c r="F143" s="426"/>
      <c r="G143" s="389"/>
      <c r="H143" s="389"/>
      <c r="I143" s="389"/>
      <c r="J143" s="389"/>
      <c r="K143" s="389"/>
      <c r="L143" s="389"/>
      <c r="M143" s="389"/>
      <c r="N143" s="389"/>
      <c r="O143" s="389"/>
      <c r="P143" s="389"/>
      <c r="Q143" s="389"/>
      <c r="R143" s="389"/>
      <c r="S143" s="389"/>
      <c r="T143" s="389"/>
      <c r="U143" s="389"/>
      <c r="V143" s="389"/>
      <c r="W143" s="389"/>
      <c r="X143" s="389"/>
      <c r="Y143" s="390"/>
      <c r="Z143" s="84"/>
    </row>
    <row r="144" spans="1:26" ht="22.5" customHeight="1" x14ac:dyDescent="0.4">
      <c r="A144" s="84"/>
      <c r="B144" s="472"/>
      <c r="C144" s="426" t="s">
        <v>241</v>
      </c>
      <c r="D144" s="426"/>
      <c r="E144" s="426"/>
      <c r="F144" s="426"/>
      <c r="G144" s="389"/>
      <c r="H144" s="389"/>
      <c r="I144" s="389"/>
      <c r="J144" s="389"/>
      <c r="K144" s="389"/>
      <c r="L144" s="389"/>
      <c r="M144" s="389"/>
      <c r="N144" s="389"/>
      <c r="O144" s="389"/>
      <c r="P144" s="389"/>
      <c r="Q144" s="389"/>
      <c r="R144" s="389"/>
      <c r="S144" s="389"/>
      <c r="T144" s="389"/>
      <c r="U144" s="389"/>
      <c r="V144" s="389"/>
      <c r="W144" s="389"/>
      <c r="X144" s="389"/>
      <c r="Y144" s="390"/>
      <c r="Z144" s="84"/>
    </row>
    <row r="145" spans="1:26" ht="22.5" customHeight="1" x14ac:dyDescent="0.4">
      <c r="A145" s="84"/>
      <c r="B145" s="472"/>
      <c r="C145" s="394" t="s">
        <v>236</v>
      </c>
      <c r="D145" s="394"/>
      <c r="E145" s="394"/>
      <c r="F145" s="394"/>
      <c r="G145" s="429"/>
      <c r="H145" s="429"/>
      <c r="I145" s="429"/>
      <c r="J145" s="429"/>
      <c r="K145" s="429"/>
      <c r="L145" s="429"/>
      <c r="M145" s="429"/>
      <c r="N145" s="429"/>
      <c r="O145" s="429"/>
      <c r="P145" s="429"/>
      <c r="Q145" s="429"/>
      <c r="R145" s="429"/>
      <c r="S145" s="429"/>
      <c r="T145" s="429"/>
      <c r="U145" s="429"/>
      <c r="V145" s="429"/>
      <c r="W145" s="429"/>
      <c r="X145" s="429"/>
      <c r="Y145" s="430"/>
      <c r="Z145" s="84"/>
    </row>
    <row r="146" spans="1:26" ht="22.5" customHeight="1" x14ac:dyDescent="0.4">
      <c r="A146" s="84"/>
      <c r="B146" s="337">
        <f t="shared" ref="B146:B164" ca="1" si="7">OFFSET(B146,-6,0)+1</f>
        <v>25</v>
      </c>
      <c r="C146" s="338" t="s">
        <v>234</v>
      </c>
      <c r="D146" s="338"/>
      <c r="E146" s="338"/>
      <c r="F146" s="338"/>
      <c r="G146" s="427"/>
      <c r="H146" s="427"/>
      <c r="I146" s="427"/>
      <c r="J146" s="427"/>
      <c r="K146" s="427"/>
      <c r="L146" s="427"/>
      <c r="M146" s="427"/>
      <c r="N146" s="427"/>
      <c r="O146" s="427"/>
      <c r="P146" s="427"/>
      <c r="Q146" s="427"/>
      <c r="R146" s="427"/>
      <c r="S146" s="427"/>
      <c r="T146" s="427"/>
      <c r="U146" s="427"/>
      <c r="V146" s="427"/>
      <c r="W146" s="427"/>
      <c r="X146" s="427"/>
      <c r="Y146" s="428"/>
      <c r="Z146" s="84"/>
    </row>
    <row r="147" spans="1:26" ht="22.5" customHeight="1" x14ac:dyDescent="0.4">
      <c r="A147" s="84"/>
      <c r="B147" s="339"/>
      <c r="C147" s="392" t="s">
        <v>235</v>
      </c>
      <c r="D147" s="392"/>
      <c r="E147" s="392"/>
      <c r="F147" s="392"/>
      <c r="G147" s="387"/>
      <c r="H147" s="387"/>
      <c r="I147" s="387"/>
      <c r="J147" s="387"/>
      <c r="K147" s="387"/>
      <c r="L147" s="387"/>
      <c r="M147" s="387"/>
      <c r="N147" s="387"/>
      <c r="O147" s="387"/>
      <c r="P147" s="387"/>
      <c r="Q147" s="387"/>
      <c r="R147" s="387"/>
      <c r="S147" s="387"/>
      <c r="T147" s="387"/>
      <c r="U147" s="387"/>
      <c r="V147" s="387"/>
      <c r="W147" s="387"/>
      <c r="X147" s="387"/>
      <c r="Y147" s="388"/>
      <c r="Z147" s="84"/>
    </row>
    <row r="148" spans="1:26" ht="22.5" customHeight="1" x14ac:dyDescent="0.4">
      <c r="A148" s="84"/>
      <c r="B148" s="339"/>
      <c r="C148" s="426" t="s">
        <v>502</v>
      </c>
      <c r="D148" s="426"/>
      <c r="E148" s="426"/>
      <c r="F148" s="426"/>
      <c r="G148" s="389"/>
      <c r="H148" s="389"/>
      <c r="I148" s="389"/>
      <c r="J148" s="389"/>
      <c r="K148" s="389"/>
      <c r="L148" s="389"/>
      <c r="M148" s="389"/>
      <c r="N148" s="389"/>
      <c r="O148" s="389"/>
      <c r="P148" s="389"/>
      <c r="Q148" s="389"/>
      <c r="R148" s="389"/>
      <c r="S148" s="389"/>
      <c r="T148" s="389"/>
      <c r="U148" s="389"/>
      <c r="V148" s="389"/>
      <c r="W148" s="389"/>
      <c r="X148" s="389"/>
      <c r="Y148" s="390"/>
      <c r="Z148" s="84"/>
    </row>
    <row r="149" spans="1:26" ht="22.5" customHeight="1" x14ac:dyDescent="0.4">
      <c r="A149" s="84"/>
      <c r="B149" s="339"/>
      <c r="C149" s="426" t="s">
        <v>240</v>
      </c>
      <c r="D149" s="426"/>
      <c r="E149" s="426"/>
      <c r="F149" s="426"/>
      <c r="G149" s="389"/>
      <c r="H149" s="389"/>
      <c r="I149" s="389"/>
      <c r="J149" s="389"/>
      <c r="K149" s="389"/>
      <c r="L149" s="389"/>
      <c r="M149" s="389"/>
      <c r="N149" s="389"/>
      <c r="O149" s="389"/>
      <c r="P149" s="389"/>
      <c r="Q149" s="389"/>
      <c r="R149" s="389"/>
      <c r="S149" s="389"/>
      <c r="T149" s="389"/>
      <c r="U149" s="389"/>
      <c r="V149" s="389"/>
      <c r="W149" s="389"/>
      <c r="X149" s="389"/>
      <c r="Y149" s="390"/>
      <c r="Z149" s="84"/>
    </row>
    <row r="150" spans="1:26" ht="22.5" customHeight="1" x14ac:dyDescent="0.4">
      <c r="A150" s="84"/>
      <c r="B150" s="339"/>
      <c r="C150" s="426" t="s">
        <v>241</v>
      </c>
      <c r="D150" s="426"/>
      <c r="E150" s="426"/>
      <c r="F150" s="426"/>
      <c r="G150" s="389"/>
      <c r="H150" s="389"/>
      <c r="I150" s="389"/>
      <c r="J150" s="389"/>
      <c r="K150" s="389"/>
      <c r="L150" s="389"/>
      <c r="M150" s="389"/>
      <c r="N150" s="389"/>
      <c r="O150" s="389"/>
      <c r="P150" s="389"/>
      <c r="Q150" s="389"/>
      <c r="R150" s="389"/>
      <c r="S150" s="389"/>
      <c r="T150" s="389"/>
      <c r="U150" s="389"/>
      <c r="V150" s="389"/>
      <c r="W150" s="389"/>
      <c r="X150" s="389"/>
      <c r="Y150" s="390"/>
      <c r="Z150" s="84"/>
    </row>
    <row r="151" spans="1:26" ht="22.5" customHeight="1" x14ac:dyDescent="0.4">
      <c r="A151" s="84"/>
      <c r="B151" s="339"/>
      <c r="C151" s="394" t="s">
        <v>236</v>
      </c>
      <c r="D151" s="394"/>
      <c r="E151" s="394"/>
      <c r="F151" s="394"/>
      <c r="G151" s="429"/>
      <c r="H151" s="429"/>
      <c r="I151" s="429"/>
      <c r="J151" s="429"/>
      <c r="K151" s="429"/>
      <c r="L151" s="429"/>
      <c r="M151" s="429"/>
      <c r="N151" s="429"/>
      <c r="O151" s="429"/>
      <c r="P151" s="429"/>
      <c r="Q151" s="429"/>
      <c r="R151" s="429"/>
      <c r="S151" s="429"/>
      <c r="T151" s="429"/>
      <c r="U151" s="429"/>
      <c r="V151" s="429"/>
      <c r="W151" s="429"/>
      <c r="X151" s="429"/>
      <c r="Y151" s="430"/>
      <c r="Z151" s="84"/>
    </row>
    <row r="152" spans="1:26" ht="22.5" customHeight="1" x14ac:dyDescent="0.4">
      <c r="A152" s="84"/>
      <c r="B152" s="337">
        <f t="shared" ca="1" si="7"/>
        <v>26</v>
      </c>
      <c r="C152" s="338" t="s">
        <v>234</v>
      </c>
      <c r="D152" s="338"/>
      <c r="E152" s="338"/>
      <c r="F152" s="338"/>
      <c r="G152" s="427"/>
      <c r="H152" s="427"/>
      <c r="I152" s="427"/>
      <c r="J152" s="427"/>
      <c r="K152" s="427"/>
      <c r="L152" s="427"/>
      <c r="M152" s="427"/>
      <c r="N152" s="427"/>
      <c r="O152" s="427"/>
      <c r="P152" s="427"/>
      <c r="Q152" s="427"/>
      <c r="R152" s="427"/>
      <c r="S152" s="427"/>
      <c r="T152" s="427"/>
      <c r="U152" s="427"/>
      <c r="V152" s="427"/>
      <c r="W152" s="427"/>
      <c r="X152" s="427"/>
      <c r="Y152" s="428"/>
      <c r="Z152" s="84"/>
    </row>
    <row r="153" spans="1:26" ht="22.5" customHeight="1" x14ac:dyDescent="0.4">
      <c r="A153" s="84"/>
      <c r="B153" s="339"/>
      <c r="C153" s="392" t="s">
        <v>235</v>
      </c>
      <c r="D153" s="392"/>
      <c r="E153" s="392"/>
      <c r="F153" s="392"/>
      <c r="G153" s="387"/>
      <c r="H153" s="387"/>
      <c r="I153" s="387"/>
      <c r="J153" s="387"/>
      <c r="K153" s="387"/>
      <c r="L153" s="387"/>
      <c r="M153" s="387"/>
      <c r="N153" s="387"/>
      <c r="O153" s="387"/>
      <c r="P153" s="387"/>
      <c r="Q153" s="387"/>
      <c r="R153" s="387"/>
      <c r="S153" s="387"/>
      <c r="T153" s="387"/>
      <c r="U153" s="387"/>
      <c r="V153" s="387"/>
      <c r="W153" s="387"/>
      <c r="X153" s="387"/>
      <c r="Y153" s="388"/>
      <c r="Z153" s="84"/>
    </row>
    <row r="154" spans="1:26" ht="22.5" customHeight="1" x14ac:dyDescent="0.4">
      <c r="A154" s="84"/>
      <c r="B154" s="339"/>
      <c r="C154" s="426" t="s">
        <v>502</v>
      </c>
      <c r="D154" s="426"/>
      <c r="E154" s="426"/>
      <c r="F154" s="426"/>
      <c r="G154" s="389"/>
      <c r="H154" s="389"/>
      <c r="I154" s="389"/>
      <c r="J154" s="389"/>
      <c r="K154" s="389"/>
      <c r="L154" s="389"/>
      <c r="M154" s="389"/>
      <c r="N154" s="389"/>
      <c r="O154" s="389"/>
      <c r="P154" s="389"/>
      <c r="Q154" s="389"/>
      <c r="R154" s="389"/>
      <c r="S154" s="389"/>
      <c r="T154" s="389"/>
      <c r="U154" s="389"/>
      <c r="V154" s="389"/>
      <c r="W154" s="389"/>
      <c r="X154" s="389"/>
      <c r="Y154" s="390"/>
      <c r="Z154" s="84"/>
    </row>
    <row r="155" spans="1:26" ht="22.5" customHeight="1" x14ac:dyDescent="0.4">
      <c r="A155" s="84"/>
      <c r="B155" s="339"/>
      <c r="C155" s="426" t="s">
        <v>240</v>
      </c>
      <c r="D155" s="426"/>
      <c r="E155" s="426"/>
      <c r="F155" s="426"/>
      <c r="G155" s="389"/>
      <c r="H155" s="389"/>
      <c r="I155" s="389"/>
      <c r="J155" s="389"/>
      <c r="K155" s="389"/>
      <c r="L155" s="389"/>
      <c r="M155" s="389"/>
      <c r="N155" s="389"/>
      <c r="O155" s="389"/>
      <c r="P155" s="389"/>
      <c r="Q155" s="389"/>
      <c r="R155" s="389"/>
      <c r="S155" s="389"/>
      <c r="T155" s="389"/>
      <c r="U155" s="389"/>
      <c r="V155" s="389"/>
      <c r="W155" s="389"/>
      <c r="X155" s="389"/>
      <c r="Y155" s="390"/>
      <c r="Z155" s="84"/>
    </row>
    <row r="156" spans="1:26" ht="22.5" customHeight="1" x14ac:dyDescent="0.4">
      <c r="A156" s="84"/>
      <c r="B156" s="339"/>
      <c r="C156" s="426" t="s">
        <v>241</v>
      </c>
      <c r="D156" s="426"/>
      <c r="E156" s="426"/>
      <c r="F156" s="426"/>
      <c r="G156" s="389"/>
      <c r="H156" s="389"/>
      <c r="I156" s="389"/>
      <c r="J156" s="389"/>
      <c r="K156" s="389"/>
      <c r="L156" s="389"/>
      <c r="M156" s="389"/>
      <c r="N156" s="389"/>
      <c r="O156" s="389"/>
      <c r="P156" s="389"/>
      <c r="Q156" s="389"/>
      <c r="R156" s="389"/>
      <c r="S156" s="389"/>
      <c r="T156" s="389"/>
      <c r="U156" s="389"/>
      <c r="V156" s="389"/>
      <c r="W156" s="389"/>
      <c r="X156" s="389"/>
      <c r="Y156" s="390"/>
      <c r="Z156" s="84"/>
    </row>
    <row r="157" spans="1:26" ht="22.5" customHeight="1" x14ac:dyDescent="0.4">
      <c r="A157" s="84"/>
      <c r="B157" s="339"/>
      <c r="C157" s="394" t="s">
        <v>236</v>
      </c>
      <c r="D157" s="394"/>
      <c r="E157" s="394"/>
      <c r="F157" s="394"/>
      <c r="G157" s="429"/>
      <c r="H157" s="429"/>
      <c r="I157" s="429"/>
      <c r="J157" s="429"/>
      <c r="K157" s="429"/>
      <c r="L157" s="429"/>
      <c r="M157" s="429"/>
      <c r="N157" s="429"/>
      <c r="O157" s="429"/>
      <c r="P157" s="429"/>
      <c r="Q157" s="429"/>
      <c r="R157" s="429"/>
      <c r="S157" s="429"/>
      <c r="T157" s="429"/>
      <c r="U157" s="429"/>
      <c r="V157" s="429"/>
      <c r="W157" s="429"/>
      <c r="X157" s="429"/>
      <c r="Y157" s="430"/>
      <c r="Z157" s="84"/>
    </row>
    <row r="158" spans="1:26" ht="22.5" customHeight="1" x14ac:dyDescent="0.4">
      <c r="A158" s="84"/>
      <c r="B158" s="337">
        <f t="shared" ca="1" si="7"/>
        <v>27</v>
      </c>
      <c r="C158" s="338" t="s">
        <v>234</v>
      </c>
      <c r="D158" s="338"/>
      <c r="E158" s="338"/>
      <c r="F158" s="338"/>
      <c r="G158" s="427"/>
      <c r="H158" s="427"/>
      <c r="I158" s="427"/>
      <c r="J158" s="427"/>
      <c r="K158" s="427"/>
      <c r="L158" s="427"/>
      <c r="M158" s="427"/>
      <c r="N158" s="427"/>
      <c r="O158" s="427"/>
      <c r="P158" s="427"/>
      <c r="Q158" s="427"/>
      <c r="R158" s="427"/>
      <c r="S158" s="427"/>
      <c r="T158" s="427"/>
      <c r="U158" s="427"/>
      <c r="V158" s="427"/>
      <c r="W158" s="427"/>
      <c r="X158" s="427"/>
      <c r="Y158" s="428"/>
      <c r="Z158" s="84"/>
    </row>
    <row r="159" spans="1:26" ht="22.5" customHeight="1" x14ac:dyDescent="0.4">
      <c r="A159" s="84"/>
      <c r="B159" s="339"/>
      <c r="C159" s="392" t="s">
        <v>235</v>
      </c>
      <c r="D159" s="392"/>
      <c r="E159" s="392"/>
      <c r="F159" s="392"/>
      <c r="G159" s="387"/>
      <c r="H159" s="387"/>
      <c r="I159" s="387"/>
      <c r="J159" s="387"/>
      <c r="K159" s="387"/>
      <c r="L159" s="387"/>
      <c r="M159" s="387"/>
      <c r="N159" s="387"/>
      <c r="O159" s="387"/>
      <c r="P159" s="387"/>
      <c r="Q159" s="387"/>
      <c r="R159" s="387"/>
      <c r="S159" s="387"/>
      <c r="T159" s="387"/>
      <c r="U159" s="387"/>
      <c r="V159" s="387"/>
      <c r="W159" s="387"/>
      <c r="X159" s="387"/>
      <c r="Y159" s="388"/>
      <c r="Z159" s="84"/>
    </row>
    <row r="160" spans="1:26" ht="22.5" customHeight="1" x14ac:dyDescent="0.4">
      <c r="A160" s="84"/>
      <c r="B160" s="339"/>
      <c r="C160" s="426" t="s">
        <v>502</v>
      </c>
      <c r="D160" s="426"/>
      <c r="E160" s="426"/>
      <c r="F160" s="426"/>
      <c r="G160" s="389"/>
      <c r="H160" s="389"/>
      <c r="I160" s="389"/>
      <c r="J160" s="389"/>
      <c r="K160" s="389"/>
      <c r="L160" s="389"/>
      <c r="M160" s="389"/>
      <c r="N160" s="389"/>
      <c r="O160" s="389"/>
      <c r="P160" s="389"/>
      <c r="Q160" s="389"/>
      <c r="R160" s="389"/>
      <c r="S160" s="389"/>
      <c r="T160" s="389"/>
      <c r="U160" s="389"/>
      <c r="V160" s="389"/>
      <c r="W160" s="389"/>
      <c r="X160" s="389"/>
      <c r="Y160" s="390"/>
      <c r="Z160" s="84"/>
    </row>
    <row r="161" spans="1:26" ht="22.5" customHeight="1" x14ac:dyDescent="0.4">
      <c r="A161" s="84"/>
      <c r="B161" s="339"/>
      <c r="C161" s="426" t="s">
        <v>240</v>
      </c>
      <c r="D161" s="426"/>
      <c r="E161" s="426"/>
      <c r="F161" s="426"/>
      <c r="G161" s="389"/>
      <c r="H161" s="389"/>
      <c r="I161" s="389"/>
      <c r="J161" s="389"/>
      <c r="K161" s="389"/>
      <c r="L161" s="389"/>
      <c r="M161" s="389"/>
      <c r="N161" s="389"/>
      <c r="O161" s="389"/>
      <c r="P161" s="389"/>
      <c r="Q161" s="389"/>
      <c r="R161" s="389"/>
      <c r="S161" s="389"/>
      <c r="T161" s="389"/>
      <c r="U161" s="389"/>
      <c r="V161" s="389"/>
      <c r="W161" s="389"/>
      <c r="X161" s="389"/>
      <c r="Y161" s="390"/>
      <c r="Z161" s="84"/>
    </row>
    <row r="162" spans="1:26" ht="22.5" customHeight="1" x14ac:dyDescent="0.4">
      <c r="A162" s="84"/>
      <c r="B162" s="339"/>
      <c r="C162" s="426" t="s">
        <v>241</v>
      </c>
      <c r="D162" s="426"/>
      <c r="E162" s="426"/>
      <c r="F162" s="426"/>
      <c r="G162" s="389"/>
      <c r="H162" s="389"/>
      <c r="I162" s="389"/>
      <c r="J162" s="389"/>
      <c r="K162" s="389"/>
      <c r="L162" s="389"/>
      <c r="M162" s="389"/>
      <c r="N162" s="389"/>
      <c r="O162" s="389"/>
      <c r="P162" s="389"/>
      <c r="Q162" s="389"/>
      <c r="R162" s="389"/>
      <c r="S162" s="389"/>
      <c r="T162" s="389"/>
      <c r="U162" s="389"/>
      <c r="V162" s="389"/>
      <c r="W162" s="389"/>
      <c r="X162" s="389"/>
      <c r="Y162" s="390"/>
      <c r="Z162" s="84"/>
    </row>
    <row r="163" spans="1:26" ht="22.5" customHeight="1" x14ac:dyDescent="0.4">
      <c r="A163" s="84"/>
      <c r="B163" s="339"/>
      <c r="C163" s="394" t="s">
        <v>236</v>
      </c>
      <c r="D163" s="394"/>
      <c r="E163" s="394"/>
      <c r="F163" s="394"/>
      <c r="G163" s="429"/>
      <c r="H163" s="429"/>
      <c r="I163" s="429"/>
      <c r="J163" s="429"/>
      <c r="K163" s="429"/>
      <c r="L163" s="429"/>
      <c r="M163" s="429"/>
      <c r="N163" s="429"/>
      <c r="O163" s="429"/>
      <c r="P163" s="429"/>
      <c r="Q163" s="429"/>
      <c r="R163" s="429"/>
      <c r="S163" s="429"/>
      <c r="T163" s="429"/>
      <c r="U163" s="429"/>
      <c r="V163" s="429"/>
      <c r="W163" s="429"/>
      <c r="X163" s="429"/>
      <c r="Y163" s="430"/>
      <c r="Z163" s="84"/>
    </row>
    <row r="164" spans="1:26" ht="22.5" customHeight="1" x14ac:dyDescent="0.4">
      <c r="A164" s="84"/>
      <c r="B164" s="337">
        <f t="shared" ca="1" si="7"/>
        <v>28</v>
      </c>
      <c r="C164" s="338" t="s">
        <v>234</v>
      </c>
      <c r="D164" s="338"/>
      <c r="E164" s="338"/>
      <c r="F164" s="338"/>
      <c r="G164" s="427"/>
      <c r="H164" s="427"/>
      <c r="I164" s="427"/>
      <c r="J164" s="427"/>
      <c r="K164" s="427"/>
      <c r="L164" s="427"/>
      <c r="M164" s="427"/>
      <c r="N164" s="427"/>
      <c r="O164" s="427"/>
      <c r="P164" s="427"/>
      <c r="Q164" s="427"/>
      <c r="R164" s="427"/>
      <c r="S164" s="427"/>
      <c r="T164" s="427"/>
      <c r="U164" s="427"/>
      <c r="V164" s="427"/>
      <c r="W164" s="427"/>
      <c r="X164" s="427"/>
      <c r="Y164" s="428"/>
      <c r="Z164" s="84"/>
    </row>
    <row r="165" spans="1:26" ht="22.5" customHeight="1" x14ac:dyDescent="0.4">
      <c r="A165" s="84"/>
      <c r="B165" s="339"/>
      <c r="C165" s="392" t="s">
        <v>235</v>
      </c>
      <c r="D165" s="392"/>
      <c r="E165" s="392"/>
      <c r="F165" s="392"/>
      <c r="G165" s="387"/>
      <c r="H165" s="387"/>
      <c r="I165" s="387"/>
      <c r="J165" s="387"/>
      <c r="K165" s="387"/>
      <c r="L165" s="387"/>
      <c r="M165" s="387"/>
      <c r="N165" s="387"/>
      <c r="O165" s="387"/>
      <c r="P165" s="387"/>
      <c r="Q165" s="387"/>
      <c r="R165" s="387"/>
      <c r="S165" s="387"/>
      <c r="T165" s="387"/>
      <c r="U165" s="387"/>
      <c r="V165" s="387"/>
      <c r="W165" s="387"/>
      <c r="X165" s="387"/>
      <c r="Y165" s="388"/>
      <c r="Z165" s="84"/>
    </row>
    <row r="166" spans="1:26" ht="22.5" customHeight="1" x14ac:dyDescent="0.4">
      <c r="A166" s="84"/>
      <c r="B166" s="339"/>
      <c r="C166" s="426" t="s">
        <v>502</v>
      </c>
      <c r="D166" s="426"/>
      <c r="E166" s="426"/>
      <c r="F166" s="426"/>
      <c r="G166" s="389"/>
      <c r="H166" s="389"/>
      <c r="I166" s="389"/>
      <c r="J166" s="389"/>
      <c r="K166" s="389"/>
      <c r="L166" s="389"/>
      <c r="M166" s="389"/>
      <c r="N166" s="389"/>
      <c r="O166" s="389"/>
      <c r="P166" s="389"/>
      <c r="Q166" s="389"/>
      <c r="R166" s="389"/>
      <c r="S166" s="389"/>
      <c r="T166" s="389"/>
      <c r="U166" s="389"/>
      <c r="V166" s="389"/>
      <c r="W166" s="389"/>
      <c r="X166" s="389"/>
      <c r="Y166" s="390"/>
      <c r="Z166" s="84"/>
    </row>
    <row r="167" spans="1:26" ht="22.5" customHeight="1" x14ac:dyDescent="0.4">
      <c r="A167" s="84"/>
      <c r="B167" s="339"/>
      <c r="C167" s="426" t="s">
        <v>240</v>
      </c>
      <c r="D167" s="426"/>
      <c r="E167" s="426"/>
      <c r="F167" s="426"/>
      <c r="G167" s="389"/>
      <c r="H167" s="389"/>
      <c r="I167" s="389"/>
      <c r="J167" s="389"/>
      <c r="K167" s="389"/>
      <c r="L167" s="389"/>
      <c r="M167" s="389"/>
      <c r="N167" s="389"/>
      <c r="O167" s="389"/>
      <c r="P167" s="389"/>
      <c r="Q167" s="389"/>
      <c r="R167" s="389"/>
      <c r="S167" s="389"/>
      <c r="T167" s="389"/>
      <c r="U167" s="389"/>
      <c r="V167" s="389"/>
      <c r="W167" s="389"/>
      <c r="X167" s="389"/>
      <c r="Y167" s="390"/>
      <c r="Z167" s="84"/>
    </row>
    <row r="168" spans="1:26" ht="22.5" customHeight="1" x14ac:dyDescent="0.4">
      <c r="A168" s="84"/>
      <c r="B168" s="339"/>
      <c r="C168" s="426" t="s">
        <v>241</v>
      </c>
      <c r="D168" s="426"/>
      <c r="E168" s="426"/>
      <c r="F168" s="426"/>
      <c r="G168" s="389"/>
      <c r="H168" s="389"/>
      <c r="I168" s="389"/>
      <c r="J168" s="389"/>
      <c r="K168" s="389"/>
      <c r="L168" s="389"/>
      <c r="M168" s="389"/>
      <c r="N168" s="389"/>
      <c r="O168" s="389"/>
      <c r="P168" s="389"/>
      <c r="Q168" s="389"/>
      <c r="R168" s="389"/>
      <c r="S168" s="389"/>
      <c r="T168" s="389"/>
      <c r="U168" s="389"/>
      <c r="V168" s="389"/>
      <c r="W168" s="389"/>
      <c r="X168" s="389"/>
      <c r="Y168" s="390"/>
      <c r="Z168" s="84"/>
    </row>
    <row r="169" spans="1:26" ht="22.5" customHeight="1" thickBot="1" x14ac:dyDescent="0.45">
      <c r="A169" s="84"/>
      <c r="B169" s="340"/>
      <c r="C169" s="433" t="s">
        <v>236</v>
      </c>
      <c r="D169" s="433"/>
      <c r="E169" s="433"/>
      <c r="F169" s="433"/>
      <c r="G169" s="434"/>
      <c r="H169" s="434"/>
      <c r="I169" s="434"/>
      <c r="J169" s="434"/>
      <c r="K169" s="434"/>
      <c r="L169" s="434"/>
      <c r="M169" s="434"/>
      <c r="N169" s="434"/>
      <c r="O169" s="434"/>
      <c r="P169" s="434"/>
      <c r="Q169" s="434"/>
      <c r="R169" s="434"/>
      <c r="S169" s="434"/>
      <c r="T169" s="434"/>
      <c r="U169" s="434"/>
      <c r="V169" s="434"/>
      <c r="W169" s="434"/>
      <c r="X169" s="434"/>
      <c r="Y169" s="435"/>
      <c r="Z169" s="84"/>
    </row>
    <row r="170" spans="1:26" ht="22.5" customHeight="1" x14ac:dyDescent="0.4">
      <c r="A170" s="152"/>
      <c r="B170" s="133"/>
      <c r="C170" s="133"/>
      <c r="D170" s="133"/>
      <c r="E170" s="133"/>
      <c r="F170" s="133"/>
      <c r="G170" s="134"/>
      <c r="H170" s="134"/>
      <c r="I170" s="134"/>
      <c r="J170" s="134"/>
      <c r="K170" s="134"/>
      <c r="L170" s="134"/>
      <c r="M170" s="134"/>
      <c r="N170" s="134"/>
      <c r="O170" s="134"/>
      <c r="P170" s="134"/>
      <c r="Q170" s="134"/>
      <c r="R170" s="134"/>
      <c r="S170" s="134"/>
      <c r="T170" s="134"/>
      <c r="U170" s="134"/>
      <c r="V170" s="134"/>
      <c r="W170" s="134"/>
      <c r="X170" s="134"/>
      <c r="Y170" s="134"/>
      <c r="Z170" s="152"/>
    </row>
    <row r="171" spans="1:26" ht="22.5" customHeight="1" x14ac:dyDescent="0.4">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2.5" customHeight="1" x14ac:dyDescent="0.4">
      <c r="A172" s="152"/>
      <c r="B172" s="133"/>
      <c r="C172" s="133"/>
      <c r="D172" s="133"/>
      <c r="E172" s="133"/>
      <c r="F172" s="133"/>
      <c r="G172" s="134"/>
      <c r="H172" s="134"/>
      <c r="I172" s="134"/>
      <c r="J172" s="134"/>
      <c r="K172" s="134"/>
      <c r="L172" s="134"/>
      <c r="M172" s="134"/>
      <c r="N172" s="134"/>
      <c r="O172" s="134"/>
      <c r="P172" s="134"/>
      <c r="Q172" s="134"/>
      <c r="R172" s="134"/>
      <c r="S172" s="134"/>
      <c r="T172" s="134"/>
      <c r="U172" s="134"/>
      <c r="V172" s="134"/>
      <c r="W172" s="134"/>
      <c r="X172" s="134"/>
      <c r="Y172" s="134"/>
      <c r="Z172" s="152"/>
    </row>
    <row r="173" spans="1:26" ht="22.5" customHeight="1" thickBot="1" x14ac:dyDescent="0.45">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2.5" customHeight="1" x14ac:dyDescent="0.4">
      <c r="A174" s="84"/>
      <c r="B174" s="471">
        <f ca="1">OFFSET(B174,-10,0)+1</f>
        <v>29</v>
      </c>
      <c r="C174" s="384" t="s">
        <v>234</v>
      </c>
      <c r="D174" s="384"/>
      <c r="E174" s="384"/>
      <c r="F174" s="384"/>
      <c r="G174" s="385"/>
      <c r="H174" s="385"/>
      <c r="I174" s="385"/>
      <c r="J174" s="385"/>
      <c r="K174" s="385"/>
      <c r="L174" s="385"/>
      <c r="M174" s="385"/>
      <c r="N174" s="385"/>
      <c r="O174" s="385"/>
      <c r="P174" s="385"/>
      <c r="Q174" s="385"/>
      <c r="R174" s="385"/>
      <c r="S174" s="385"/>
      <c r="T174" s="385"/>
      <c r="U174" s="385"/>
      <c r="V174" s="385"/>
      <c r="W174" s="385"/>
      <c r="X174" s="385"/>
      <c r="Y174" s="386"/>
      <c r="Z174" s="84"/>
    </row>
    <row r="175" spans="1:26" ht="22.5" customHeight="1" x14ac:dyDescent="0.4">
      <c r="A175" s="84"/>
      <c r="B175" s="472"/>
      <c r="C175" s="392" t="s">
        <v>235</v>
      </c>
      <c r="D175" s="392"/>
      <c r="E175" s="392"/>
      <c r="F175" s="392"/>
      <c r="G175" s="387"/>
      <c r="H175" s="387"/>
      <c r="I175" s="387"/>
      <c r="J175" s="387"/>
      <c r="K175" s="387"/>
      <c r="L175" s="387"/>
      <c r="M175" s="387"/>
      <c r="N175" s="387"/>
      <c r="O175" s="387"/>
      <c r="P175" s="387"/>
      <c r="Q175" s="387"/>
      <c r="R175" s="387"/>
      <c r="S175" s="387"/>
      <c r="T175" s="387"/>
      <c r="U175" s="387"/>
      <c r="V175" s="387"/>
      <c r="W175" s="387"/>
      <c r="X175" s="387"/>
      <c r="Y175" s="388"/>
      <c r="Z175" s="84"/>
    </row>
    <row r="176" spans="1:26" ht="22.5" customHeight="1" x14ac:dyDescent="0.4">
      <c r="A176" s="84"/>
      <c r="B176" s="472"/>
      <c r="C176" s="426" t="s">
        <v>502</v>
      </c>
      <c r="D176" s="426"/>
      <c r="E176" s="426"/>
      <c r="F176" s="426"/>
      <c r="G176" s="389"/>
      <c r="H176" s="389"/>
      <c r="I176" s="389"/>
      <c r="J176" s="389"/>
      <c r="K176" s="389"/>
      <c r="L176" s="389"/>
      <c r="M176" s="389"/>
      <c r="N176" s="389"/>
      <c r="O176" s="389"/>
      <c r="P176" s="389"/>
      <c r="Q176" s="389"/>
      <c r="R176" s="389"/>
      <c r="S176" s="389"/>
      <c r="T176" s="389"/>
      <c r="U176" s="389"/>
      <c r="V176" s="389"/>
      <c r="W176" s="389"/>
      <c r="X176" s="389"/>
      <c r="Y176" s="390"/>
      <c r="Z176" s="84"/>
    </row>
    <row r="177" spans="1:26" ht="22.5" customHeight="1" x14ac:dyDescent="0.4">
      <c r="A177" s="84"/>
      <c r="B177" s="472"/>
      <c r="C177" s="426" t="s">
        <v>240</v>
      </c>
      <c r="D177" s="426"/>
      <c r="E177" s="426"/>
      <c r="F177" s="426"/>
      <c r="G177" s="389"/>
      <c r="H177" s="389"/>
      <c r="I177" s="389"/>
      <c r="J177" s="389"/>
      <c r="K177" s="389"/>
      <c r="L177" s="389"/>
      <c r="M177" s="389"/>
      <c r="N177" s="389"/>
      <c r="O177" s="389"/>
      <c r="P177" s="389"/>
      <c r="Q177" s="389"/>
      <c r="R177" s="389"/>
      <c r="S177" s="389"/>
      <c r="T177" s="389"/>
      <c r="U177" s="389"/>
      <c r="V177" s="389"/>
      <c r="W177" s="389"/>
      <c r="X177" s="389"/>
      <c r="Y177" s="390"/>
      <c r="Z177" s="84"/>
    </row>
    <row r="178" spans="1:26" ht="22.5" customHeight="1" x14ac:dyDescent="0.4">
      <c r="A178" s="84"/>
      <c r="B178" s="472"/>
      <c r="C178" s="426" t="s">
        <v>241</v>
      </c>
      <c r="D178" s="426"/>
      <c r="E178" s="426"/>
      <c r="F178" s="426"/>
      <c r="G178" s="389"/>
      <c r="H178" s="389"/>
      <c r="I178" s="389"/>
      <c r="J178" s="389"/>
      <c r="K178" s="389"/>
      <c r="L178" s="389"/>
      <c r="M178" s="389"/>
      <c r="N178" s="389"/>
      <c r="O178" s="389"/>
      <c r="P178" s="389"/>
      <c r="Q178" s="389"/>
      <c r="R178" s="389"/>
      <c r="S178" s="389"/>
      <c r="T178" s="389"/>
      <c r="U178" s="389"/>
      <c r="V178" s="389"/>
      <c r="W178" s="389"/>
      <c r="X178" s="389"/>
      <c r="Y178" s="390"/>
      <c r="Z178" s="84"/>
    </row>
    <row r="179" spans="1:26" ht="22.5" customHeight="1" x14ac:dyDescent="0.4">
      <c r="A179" s="84"/>
      <c r="B179" s="472"/>
      <c r="C179" s="394" t="s">
        <v>236</v>
      </c>
      <c r="D179" s="394"/>
      <c r="E179" s="394"/>
      <c r="F179" s="394"/>
      <c r="G179" s="429"/>
      <c r="H179" s="429"/>
      <c r="I179" s="429"/>
      <c r="J179" s="429"/>
      <c r="K179" s="429"/>
      <c r="L179" s="429"/>
      <c r="M179" s="429"/>
      <c r="N179" s="429"/>
      <c r="O179" s="429"/>
      <c r="P179" s="429"/>
      <c r="Q179" s="429"/>
      <c r="R179" s="429"/>
      <c r="S179" s="429"/>
      <c r="T179" s="429"/>
      <c r="U179" s="429"/>
      <c r="V179" s="429"/>
      <c r="W179" s="429"/>
      <c r="X179" s="429"/>
      <c r="Y179" s="430"/>
      <c r="Z179" s="84"/>
    </row>
    <row r="180" spans="1:26" ht="22.5" customHeight="1" x14ac:dyDescent="0.4">
      <c r="A180" s="84"/>
      <c r="B180" s="337">
        <f t="shared" ref="B180:B198" ca="1" si="8">OFFSET(B180,-6,0)+1</f>
        <v>30</v>
      </c>
      <c r="C180" s="338" t="s">
        <v>234</v>
      </c>
      <c r="D180" s="338"/>
      <c r="E180" s="338"/>
      <c r="F180" s="338"/>
      <c r="G180" s="427"/>
      <c r="H180" s="427"/>
      <c r="I180" s="427"/>
      <c r="J180" s="427"/>
      <c r="K180" s="427"/>
      <c r="L180" s="427"/>
      <c r="M180" s="427"/>
      <c r="N180" s="427"/>
      <c r="O180" s="427"/>
      <c r="P180" s="427"/>
      <c r="Q180" s="427"/>
      <c r="R180" s="427"/>
      <c r="S180" s="427"/>
      <c r="T180" s="427"/>
      <c r="U180" s="427"/>
      <c r="V180" s="427"/>
      <c r="W180" s="427"/>
      <c r="X180" s="427"/>
      <c r="Y180" s="428"/>
      <c r="Z180" s="84"/>
    </row>
    <row r="181" spans="1:26" ht="22.5" customHeight="1" x14ac:dyDescent="0.4">
      <c r="A181" s="84"/>
      <c r="B181" s="339"/>
      <c r="C181" s="392" t="s">
        <v>235</v>
      </c>
      <c r="D181" s="392"/>
      <c r="E181" s="392"/>
      <c r="F181" s="392"/>
      <c r="G181" s="387"/>
      <c r="H181" s="387"/>
      <c r="I181" s="387"/>
      <c r="J181" s="387"/>
      <c r="K181" s="387"/>
      <c r="L181" s="387"/>
      <c r="M181" s="387"/>
      <c r="N181" s="387"/>
      <c r="O181" s="387"/>
      <c r="P181" s="387"/>
      <c r="Q181" s="387"/>
      <c r="R181" s="387"/>
      <c r="S181" s="387"/>
      <c r="T181" s="387"/>
      <c r="U181" s="387"/>
      <c r="V181" s="387"/>
      <c r="W181" s="387"/>
      <c r="X181" s="387"/>
      <c r="Y181" s="388"/>
      <c r="Z181" s="84"/>
    </row>
    <row r="182" spans="1:26" ht="22.5" customHeight="1" x14ac:dyDescent="0.4">
      <c r="A182" s="84"/>
      <c r="B182" s="339"/>
      <c r="C182" s="426" t="s">
        <v>502</v>
      </c>
      <c r="D182" s="426"/>
      <c r="E182" s="426"/>
      <c r="F182" s="426"/>
      <c r="G182" s="389"/>
      <c r="H182" s="389"/>
      <c r="I182" s="389"/>
      <c r="J182" s="389"/>
      <c r="K182" s="389"/>
      <c r="L182" s="389"/>
      <c r="M182" s="389"/>
      <c r="N182" s="389"/>
      <c r="O182" s="389"/>
      <c r="P182" s="389"/>
      <c r="Q182" s="389"/>
      <c r="R182" s="389"/>
      <c r="S182" s="389"/>
      <c r="T182" s="389"/>
      <c r="U182" s="389"/>
      <c r="V182" s="389"/>
      <c r="W182" s="389"/>
      <c r="X182" s="389"/>
      <c r="Y182" s="390"/>
      <c r="Z182" s="84"/>
    </row>
    <row r="183" spans="1:26" ht="22.5" customHeight="1" x14ac:dyDescent="0.4">
      <c r="A183" s="84"/>
      <c r="B183" s="339"/>
      <c r="C183" s="426" t="s">
        <v>240</v>
      </c>
      <c r="D183" s="426"/>
      <c r="E183" s="426"/>
      <c r="F183" s="426"/>
      <c r="G183" s="389"/>
      <c r="H183" s="389"/>
      <c r="I183" s="389"/>
      <c r="J183" s="389"/>
      <c r="K183" s="389"/>
      <c r="L183" s="389"/>
      <c r="M183" s="389"/>
      <c r="N183" s="389"/>
      <c r="O183" s="389"/>
      <c r="P183" s="389"/>
      <c r="Q183" s="389"/>
      <c r="R183" s="389"/>
      <c r="S183" s="389"/>
      <c r="T183" s="389"/>
      <c r="U183" s="389"/>
      <c r="V183" s="389"/>
      <c r="W183" s="389"/>
      <c r="X183" s="389"/>
      <c r="Y183" s="390"/>
      <c r="Z183" s="84"/>
    </row>
    <row r="184" spans="1:26" ht="22.5" customHeight="1" x14ac:dyDescent="0.4">
      <c r="A184" s="84"/>
      <c r="B184" s="339"/>
      <c r="C184" s="426" t="s">
        <v>241</v>
      </c>
      <c r="D184" s="426"/>
      <c r="E184" s="426"/>
      <c r="F184" s="426"/>
      <c r="G184" s="389"/>
      <c r="H184" s="389"/>
      <c r="I184" s="389"/>
      <c r="J184" s="389"/>
      <c r="K184" s="389"/>
      <c r="L184" s="389"/>
      <c r="M184" s="389"/>
      <c r="N184" s="389"/>
      <c r="O184" s="389"/>
      <c r="P184" s="389"/>
      <c r="Q184" s="389"/>
      <c r="R184" s="389"/>
      <c r="S184" s="389"/>
      <c r="T184" s="389"/>
      <c r="U184" s="389"/>
      <c r="V184" s="389"/>
      <c r="W184" s="389"/>
      <c r="X184" s="389"/>
      <c r="Y184" s="390"/>
      <c r="Z184" s="84"/>
    </row>
    <row r="185" spans="1:26" ht="22.5" customHeight="1" x14ac:dyDescent="0.4">
      <c r="A185" s="84"/>
      <c r="B185" s="339"/>
      <c r="C185" s="394" t="s">
        <v>236</v>
      </c>
      <c r="D185" s="394"/>
      <c r="E185" s="394"/>
      <c r="F185" s="394"/>
      <c r="G185" s="429"/>
      <c r="H185" s="429"/>
      <c r="I185" s="429"/>
      <c r="J185" s="429"/>
      <c r="K185" s="429"/>
      <c r="L185" s="429"/>
      <c r="M185" s="429"/>
      <c r="N185" s="429"/>
      <c r="O185" s="429"/>
      <c r="P185" s="429"/>
      <c r="Q185" s="429"/>
      <c r="R185" s="429"/>
      <c r="S185" s="429"/>
      <c r="T185" s="429"/>
      <c r="U185" s="429"/>
      <c r="V185" s="429"/>
      <c r="W185" s="429"/>
      <c r="X185" s="429"/>
      <c r="Y185" s="430"/>
      <c r="Z185" s="84"/>
    </row>
    <row r="186" spans="1:26" ht="22.5" customHeight="1" x14ac:dyDescent="0.4">
      <c r="A186" s="84"/>
      <c r="B186" s="337">
        <f t="shared" ca="1" si="8"/>
        <v>31</v>
      </c>
      <c r="C186" s="338" t="s">
        <v>234</v>
      </c>
      <c r="D186" s="338"/>
      <c r="E186" s="338"/>
      <c r="F186" s="338"/>
      <c r="G186" s="427"/>
      <c r="H186" s="427"/>
      <c r="I186" s="427"/>
      <c r="J186" s="427"/>
      <c r="K186" s="427"/>
      <c r="L186" s="427"/>
      <c r="M186" s="427"/>
      <c r="N186" s="427"/>
      <c r="O186" s="427"/>
      <c r="P186" s="427"/>
      <c r="Q186" s="427"/>
      <c r="R186" s="427"/>
      <c r="S186" s="427"/>
      <c r="T186" s="427"/>
      <c r="U186" s="427"/>
      <c r="V186" s="427"/>
      <c r="W186" s="427"/>
      <c r="X186" s="427"/>
      <c r="Y186" s="428"/>
      <c r="Z186" s="84"/>
    </row>
    <row r="187" spans="1:26" ht="22.5" customHeight="1" x14ac:dyDescent="0.4">
      <c r="A187" s="84"/>
      <c r="B187" s="339"/>
      <c r="C187" s="392" t="s">
        <v>235</v>
      </c>
      <c r="D187" s="392"/>
      <c r="E187" s="392"/>
      <c r="F187" s="392"/>
      <c r="G187" s="387"/>
      <c r="H187" s="387"/>
      <c r="I187" s="387"/>
      <c r="J187" s="387"/>
      <c r="K187" s="387"/>
      <c r="L187" s="387"/>
      <c r="M187" s="387"/>
      <c r="N187" s="387"/>
      <c r="O187" s="387"/>
      <c r="P187" s="387"/>
      <c r="Q187" s="387"/>
      <c r="R187" s="387"/>
      <c r="S187" s="387"/>
      <c r="T187" s="387"/>
      <c r="U187" s="387"/>
      <c r="V187" s="387"/>
      <c r="W187" s="387"/>
      <c r="X187" s="387"/>
      <c r="Y187" s="388"/>
      <c r="Z187" s="84"/>
    </row>
    <row r="188" spans="1:26" ht="22.5" customHeight="1" x14ac:dyDescent="0.4">
      <c r="A188" s="84"/>
      <c r="B188" s="339"/>
      <c r="C188" s="426" t="s">
        <v>502</v>
      </c>
      <c r="D188" s="426"/>
      <c r="E188" s="426"/>
      <c r="F188" s="426"/>
      <c r="G188" s="389"/>
      <c r="H188" s="389"/>
      <c r="I188" s="389"/>
      <c r="J188" s="389"/>
      <c r="K188" s="389"/>
      <c r="L188" s="389"/>
      <c r="M188" s="389"/>
      <c r="N188" s="389"/>
      <c r="O188" s="389"/>
      <c r="P188" s="389"/>
      <c r="Q188" s="389"/>
      <c r="R188" s="389"/>
      <c r="S188" s="389"/>
      <c r="T188" s="389"/>
      <c r="U188" s="389"/>
      <c r="V188" s="389"/>
      <c r="W188" s="389"/>
      <c r="X188" s="389"/>
      <c r="Y188" s="390"/>
      <c r="Z188" s="84"/>
    </row>
    <row r="189" spans="1:26" ht="22.5" customHeight="1" x14ac:dyDescent="0.4">
      <c r="A189" s="84"/>
      <c r="B189" s="339"/>
      <c r="C189" s="426" t="s">
        <v>240</v>
      </c>
      <c r="D189" s="426"/>
      <c r="E189" s="426"/>
      <c r="F189" s="426"/>
      <c r="G189" s="389"/>
      <c r="H189" s="389"/>
      <c r="I189" s="389"/>
      <c r="J189" s="389"/>
      <c r="K189" s="389"/>
      <c r="L189" s="389"/>
      <c r="M189" s="389"/>
      <c r="N189" s="389"/>
      <c r="O189" s="389"/>
      <c r="P189" s="389"/>
      <c r="Q189" s="389"/>
      <c r="R189" s="389"/>
      <c r="S189" s="389"/>
      <c r="T189" s="389"/>
      <c r="U189" s="389"/>
      <c r="V189" s="389"/>
      <c r="W189" s="389"/>
      <c r="X189" s="389"/>
      <c r="Y189" s="390"/>
      <c r="Z189" s="84"/>
    </row>
    <row r="190" spans="1:26" ht="22.5" customHeight="1" x14ac:dyDescent="0.4">
      <c r="A190" s="84"/>
      <c r="B190" s="339"/>
      <c r="C190" s="426" t="s">
        <v>241</v>
      </c>
      <c r="D190" s="426"/>
      <c r="E190" s="426"/>
      <c r="F190" s="426"/>
      <c r="G190" s="389"/>
      <c r="H190" s="389"/>
      <c r="I190" s="389"/>
      <c r="J190" s="389"/>
      <c r="K190" s="389"/>
      <c r="L190" s="389"/>
      <c r="M190" s="389"/>
      <c r="N190" s="389"/>
      <c r="O190" s="389"/>
      <c r="P190" s="389"/>
      <c r="Q190" s="389"/>
      <c r="R190" s="389"/>
      <c r="S190" s="389"/>
      <c r="T190" s="389"/>
      <c r="U190" s="389"/>
      <c r="V190" s="389"/>
      <c r="W190" s="389"/>
      <c r="X190" s="389"/>
      <c r="Y190" s="390"/>
      <c r="Z190" s="84"/>
    </row>
    <row r="191" spans="1:26" ht="22.5" customHeight="1" x14ac:dyDescent="0.4">
      <c r="A191" s="84"/>
      <c r="B191" s="339"/>
      <c r="C191" s="394" t="s">
        <v>236</v>
      </c>
      <c r="D191" s="394"/>
      <c r="E191" s="394"/>
      <c r="F191" s="394"/>
      <c r="G191" s="429"/>
      <c r="H191" s="429"/>
      <c r="I191" s="429"/>
      <c r="J191" s="429"/>
      <c r="K191" s="429"/>
      <c r="L191" s="429"/>
      <c r="M191" s="429"/>
      <c r="N191" s="429"/>
      <c r="O191" s="429"/>
      <c r="P191" s="429"/>
      <c r="Q191" s="429"/>
      <c r="R191" s="429"/>
      <c r="S191" s="429"/>
      <c r="T191" s="429"/>
      <c r="U191" s="429"/>
      <c r="V191" s="429"/>
      <c r="W191" s="429"/>
      <c r="X191" s="429"/>
      <c r="Y191" s="430"/>
      <c r="Z191" s="84"/>
    </row>
    <row r="192" spans="1:26" ht="22.5" customHeight="1" x14ac:dyDescent="0.4">
      <c r="A192" s="84"/>
      <c r="B192" s="337">
        <f t="shared" ca="1" si="8"/>
        <v>32</v>
      </c>
      <c r="C192" s="338" t="s">
        <v>234</v>
      </c>
      <c r="D192" s="338"/>
      <c r="E192" s="338"/>
      <c r="F192" s="338"/>
      <c r="G192" s="427"/>
      <c r="H192" s="427"/>
      <c r="I192" s="427"/>
      <c r="J192" s="427"/>
      <c r="K192" s="427"/>
      <c r="L192" s="427"/>
      <c r="M192" s="427"/>
      <c r="N192" s="427"/>
      <c r="O192" s="427"/>
      <c r="P192" s="427"/>
      <c r="Q192" s="427"/>
      <c r="R192" s="427"/>
      <c r="S192" s="427"/>
      <c r="T192" s="427"/>
      <c r="U192" s="427"/>
      <c r="V192" s="427"/>
      <c r="W192" s="427"/>
      <c r="X192" s="427"/>
      <c r="Y192" s="428"/>
      <c r="Z192" s="84"/>
    </row>
    <row r="193" spans="1:26" ht="22.5" customHeight="1" x14ac:dyDescent="0.4">
      <c r="A193" s="84"/>
      <c r="B193" s="339"/>
      <c r="C193" s="392" t="s">
        <v>235</v>
      </c>
      <c r="D193" s="392"/>
      <c r="E193" s="392"/>
      <c r="F193" s="392"/>
      <c r="G193" s="387"/>
      <c r="H193" s="387"/>
      <c r="I193" s="387"/>
      <c r="J193" s="387"/>
      <c r="K193" s="387"/>
      <c r="L193" s="387"/>
      <c r="M193" s="387"/>
      <c r="N193" s="387"/>
      <c r="O193" s="387"/>
      <c r="P193" s="387"/>
      <c r="Q193" s="387"/>
      <c r="R193" s="387"/>
      <c r="S193" s="387"/>
      <c r="T193" s="387"/>
      <c r="U193" s="387"/>
      <c r="V193" s="387"/>
      <c r="W193" s="387"/>
      <c r="X193" s="387"/>
      <c r="Y193" s="388"/>
      <c r="Z193" s="84"/>
    </row>
    <row r="194" spans="1:26" ht="22.5" customHeight="1" x14ac:dyDescent="0.4">
      <c r="A194" s="84"/>
      <c r="B194" s="339"/>
      <c r="C194" s="426" t="s">
        <v>502</v>
      </c>
      <c r="D194" s="426"/>
      <c r="E194" s="426"/>
      <c r="F194" s="426"/>
      <c r="G194" s="389"/>
      <c r="H194" s="389"/>
      <c r="I194" s="389"/>
      <c r="J194" s="389"/>
      <c r="K194" s="389"/>
      <c r="L194" s="389"/>
      <c r="M194" s="389"/>
      <c r="N194" s="389"/>
      <c r="O194" s="389"/>
      <c r="P194" s="389"/>
      <c r="Q194" s="389"/>
      <c r="R194" s="389"/>
      <c r="S194" s="389"/>
      <c r="T194" s="389"/>
      <c r="U194" s="389"/>
      <c r="V194" s="389"/>
      <c r="W194" s="389"/>
      <c r="X194" s="389"/>
      <c r="Y194" s="390"/>
      <c r="Z194" s="84"/>
    </row>
    <row r="195" spans="1:26" ht="22.5" customHeight="1" x14ac:dyDescent="0.4">
      <c r="A195" s="84"/>
      <c r="B195" s="339"/>
      <c r="C195" s="426" t="s">
        <v>240</v>
      </c>
      <c r="D195" s="426"/>
      <c r="E195" s="426"/>
      <c r="F195" s="426"/>
      <c r="G195" s="389"/>
      <c r="H195" s="389"/>
      <c r="I195" s="389"/>
      <c r="J195" s="389"/>
      <c r="K195" s="389"/>
      <c r="L195" s="389"/>
      <c r="M195" s="389"/>
      <c r="N195" s="389"/>
      <c r="O195" s="389"/>
      <c r="P195" s="389"/>
      <c r="Q195" s="389"/>
      <c r="R195" s="389"/>
      <c r="S195" s="389"/>
      <c r="T195" s="389"/>
      <c r="U195" s="389"/>
      <c r="V195" s="389"/>
      <c r="W195" s="389"/>
      <c r="X195" s="389"/>
      <c r="Y195" s="390"/>
      <c r="Z195" s="84"/>
    </row>
    <row r="196" spans="1:26" ht="22.5" customHeight="1" x14ac:dyDescent="0.4">
      <c r="A196" s="84"/>
      <c r="B196" s="339"/>
      <c r="C196" s="426" t="s">
        <v>241</v>
      </c>
      <c r="D196" s="426"/>
      <c r="E196" s="426"/>
      <c r="F196" s="426"/>
      <c r="G196" s="389"/>
      <c r="H196" s="389"/>
      <c r="I196" s="389"/>
      <c r="J196" s="389"/>
      <c r="K196" s="389"/>
      <c r="L196" s="389"/>
      <c r="M196" s="389"/>
      <c r="N196" s="389"/>
      <c r="O196" s="389"/>
      <c r="P196" s="389"/>
      <c r="Q196" s="389"/>
      <c r="R196" s="389"/>
      <c r="S196" s="389"/>
      <c r="T196" s="389"/>
      <c r="U196" s="389"/>
      <c r="V196" s="389"/>
      <c r="W196" s="389"/>
      <c r="X196" s="389"/>
      <c r="Y196" s="390"/>
      <c r="Z196" s="84"/>
    </row>
    <row r="197" spans="1:26" ht="22.5" customHeight="1" x14ac:dyDescent="0.4">
      <c r="A197" s="84"/>
      <c r="B197" s="339"/>
      <c r="C197" s="394" t="s">
        <v>236</v>
      </c>
      <c r="D197" s="394"/>
      <c r="E197" s="394"/>
      <c r="F197" s="394"/>
      <c r="G197" s="429"/>
      <c r="H197" s="429"/>
      <c r="I197" s="429"/>
      <c r="J197" s="429"/>
      <c r="K197" s="429"/>
      <c r="L197" s="429"/>
      <c r="M197" s="429"/>
      <c r="N197" s="429"/>
      <c r="O197" s="429"/>
      <c r="P197" s="429"/>
      <c r="Q197" s="429"/>
      <c r="R197" s="429"/>
      <c r="S197" s="429"/>
      <c r="T197" s="429"/>
      <c r="U197" s="429"/>
      <c r="V197" s="429"/>
      <c r="W197" s="429"/>
      <c r="X197" s="429"/>
      <c r="Y197" s="430"/>
      <c r="Z197" s="84"/>
    </row>
    <row r="198" spans="1:26" ht="22.5" customHeight="1" x14ac:dyDescent="0.4">
      <c r="A198" s="84"/>
      <c r="B198" s="337">
        <f t="shared" ca="1" si="8"/>
        <v>33</v>
      </c>
      <c r="C198" s="338" t="s">
        <v>234</v>
      </c>
      <c r="D198" s="338"/>
      <c r="E198" s="338"/>
      <c r="F198" s="338"/>
      <c r="G198" s="427"/>
      <c r="H198" s="427"/>
      <c r="I198" s="427"/>
      <c r="J198" s="427"/>
      <c r="K198" s="427"/>
      <c r="L198" s="427"/>
      <c r="M198" s="427"/>
      <c r="N198" s="427"/>
      <c r="O198" s="427"/>
      <c r="P198" s="427"/>
      <c r="Q198" s="427"/>
      <c r="R198" s="427"/>
      <c r="S198" s="427"/>
      <c r="T198" s="427"/>
      <c r="U198" s="427"/>
      <c r="V198" s="427"/>
      <c r="W198" s="427"/>
      <c r="X198" s="427"/>
      <c r="Y198" s="428"/>
      <c r="Z198" s="84"/>
    </row>
    <row r="199" spans="1:26" ht="22.5" customHeight="1" x14ac:dyDescent="0.4">
      <c r="A199" s="84"/>
      <c r="B199" s="339"/>
      <c r="C199" s="392" t="s">
        <v>235</v>
      </c>
      <c r="D199" s="392"/>
      <c r="E199" s="392"/>
      <c r="F199" s="392"/>
      <c r="G199" s="387"/>
      <c r="H199" s="387"/>
      <c r="I199" s="387"/>
      <c r="J199" s="387"/>
      <c r="K199" s="387"/>
      <c r="L199" s="387"/>
      <c r="M199" s="387"/>
      <c r="N199" s="387"/>
      <c r="O199" s="387"/>
      <c r="P199" s="387"/>
      <c r="Q199" s="387"/>
      <c r="R199" s="387"/>
      <c r="S199" s="387"/>
      <c r="T199" s="387"/>
      <c r="U199" s="387"/>
      <c r="V199" s="387"/>
      <c r="W199" s="387"/>
      <c r="X199" s="387"/>
      <c r="Y199" s="388"/>
      <c r="Z199" s="84"/>
    </row>
    <row r="200" spans="1:26" ht="22.5" customHeight="1" x14ac:dyDescent="0.4">
      <c r="A200" s="84"/>
      <c r="B200" s="339"/>
      <c r="C200" s="426" t="s">
        <v>502</v>
      </c>
      <c r="D200" s="426"/>
      <c r="E200" s="426"/>
      <c r="F200" s="426"/>
      <c r="G200" s="389"/>
      <c r="H200" s="389"/>
      <c r="I200" s="389"/>
      <c r="J200" s="389"/>
      <c r="K200" s="389"/>
      <c r="L200" s="389"/>
      <c r="M200" s="389"/>
      <c r="N200" s="389"/>
      <c r="O200" s="389"/>
      <c r="P200" s="389"/>
      <c r="Q200" s="389"/>
      <c r="R200" s="389"/>
      <c r="S200" s="389"/>
      <c r="T200" s="389"/>
      <c r="U200" s="389"/>
      <c r="V200" s="389"/>
      <c r="W200" s="389"/>
      <c r="X200" s="389"/>
      <c r="Y200" s="390"/>
      <c r="Z200" s="84"/>
    </row>
    <row r="201" spans="1:26" ht="22.5" customHeight="1" x14ac:dyDescent="0.4">
      <c r="A201" s="84"/>
      <c r="B201" s="339"/>
      <c r="C201" s="426" t="s">
        <v>240</v>
      </c>
      <c r="D201" s="426"/>
      <c r="E201" s="426"/>
      <c r="F201" s="426"/>
      <c r="G201" s="389"/>
      <c r="H201" s="389"/>
      <c r="I201" s="389"/>
      <c r="J201" s="389"/>
      <c r="K201" s="389"/>
      <c r="L201" s="389"/>
      <c r="M201" s="389"/>
      <c r="N201" s="389"/>
      <c r="O201" s="389"/>
      <c r="P201" s="389"/>
      <c r="Q201" s="389"/>
      <c r="R201" s="389"/>
      <c r="S201" s="389"/>
      <c r="T201" s="389"/>
      <c r="U201" s="389"/>
      <c r="V201" s="389"/>
      <c r="W201" s="389"/>
      <c r="X201" s="389"/>
      <c r="Y201" s="390"/>
      <c r="Z201" s="84"/>
    </row>
    <row r="202" spans="1:26" ht="22.5" customHeight="1" x14ac:dyDescent="0.4">
      <c r="A202" s="84"/>
      <c r="B202" s="339"/>
      <c r="C202" s="426" t="s">
        <v>241</v>
      </c>
      <c r="D202" s="426"/>
      <c r="E202" s="426"/>
      <c r="F202" s="426"/>
      <c r="G202" s="389"/>
      <c r="H202" s="389"/>
      <c r="I202" s="389"/>
      <c r="J202" s="389"/>
      <c r="K202" s="389"/>
      <c r="L202" s="389"/>
      <c r="M202" s="389"/>
      <c r="N202" s="389"/>
      <c r="O202" s="389"/>
      <c r="P202" s="389"/>
      <c r="Q202" s="389"/>
      <c r="R202" s="389"/>
      <c r="S202" s="389"/>
      <c r="T202" s="389"/>
      <c r="U202" s="389"/>
      <c r="V202" s="389"/>
      <c r="W202" s="389"/>
      <c r="X202" s="389"/>
      <c r="Y202" s="390"/>
      <c r="Z202" s="84"/>
    </row>
    <row r="203" spans="1:26" ht="22.5" customHeight="1" thickBot="1" x14ac:dyDescent="0.45">
      <c r="A203" s="84"/>
      <c r="B203" s="340"/>
      <c r="C203" s="433" t="s">
        <v>236</v>
      </c>
      <c r="D203" s="433"/>
      <c r="E203" s="433"/>
      <c r="F203" s="433"/>
      <c r="G203" s="434"/>
      <c r="H203" s="434"/>
      <c r="I203" s="434"/>
      <c r="J203" s="434"/>
      <c r="K203" s="434"/>
      <c r="L203" s="434"/>
      <c r="M203" s="434"/>
      <c r="N203" s="434"/>
      <c r="O203" s="434"/>
      <c r="P203" s="434"/>
      <c r="Q203" s="434"/>
      <c r="R203" s="434"/>
      <c r="S203" s="434"/>
      <c r="T203" s="434"/>
      <c r="U203" s="434"/>
      <c r="V203" s="434"/>
      <c r="W203" s="434"/>
      <c r="X203" s="434"/>
      <c r="Y203" s="435"/>
      <c r="Z203" s="84"/>
    </row>
    <row r="204" spans="1:26" ht="22.5" customHeight="1" x14ac:dyDescent="0.4">
      <c r="A204" s="152"/>
      <c r="B204" s="133"/>
      <c r="C204" s="133"/>
      <c r="D204" s="133"/>
      <c r="E204" s="133"/>
      <c r="F204" s="133"/>
      <c r="G204" s="134"/>
      <c r="H204" s="134"/>
      <c r="I204" s="134"/>
      <c r="J204" s="134"/>
      <c r="K204" s="134"/>
      <c r="L204" s="134"/>
      <c r="M204" s="134"/>
      <c r="N204" s="134"/>
      <c r="O204" s="134"/>
      <c r="P204" s="134"/>
      <c r="Q204" s="134"/>
      <c r="R204" s="134"/>
      <c r="S204" s="134"/>
      <c r="T204" s="134"/>
      <c r="U204" s="134"/>
      <c r="V204" s="134"/>
      <c r="W204" s="134"/>
      <c r="X204" s="134"/>
      <c r="Y204" s="134"/>
      <c r="Z204" s="152"/>
    </row>
    <row r="205" spans="1:26" ht="22.5" customHeight="1" x14ac:dyDescent="0.4">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2.5" customHeight="1" x14ac:dyDescent="0.4">
      <c r="A206" s="152"/>
      <c r="B206" s="133"/>
      <c r="C206" s="133"/>
      <c r="D206" s="133"/>
      <c r="E206" s="133"/>
      <c r="F206" s="133"/>
      <c r="G206" s="134"/>
      <c r="H206" s="134"/>
      <c r="I206" s="134"/>
      <c r="J206" s="134"/>
      <c r="K206" s="134"/>
      <c r="L206" s="134"/>
      <c r="M206" s="134"/>
      <c r="N206" s="134"/>
      <c r="O206" s="134"/>
      <c r="P206" s="134"/>
      <c r="Q206" s="134"/>
      <c r="R206" s="134"/>
      <c r="S206" s="134"/>
      <c r="T206" s="134"/>
      <c r="U206" s="134"/>
      <c r="V206" s="134"/>
      <c r="W206" s="134"/>
      <c r="X206" s="134"/>
      <c r="Y206" s="134"/>
      <c r="Z206" s="152"/>
    </row>
    <row r="207" spans="1:26" ht="22.5" customHeight="1" thickBot="1" x14ac:dyDescent="0.45">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2.5" customHeight="1" x14ac:dyDescent="0.4">
      <c r="A208" s="84"/>
      <c r="B208" s="471">
        <f ca="1">OFFSET(B208,-10,0)+1</f>
        <v>34</v>
      </c>
      <c r="C208" s="384" t="s">
        <v>234</v>
      </c>
      <c r="D208" s="384"/>
      <c r="E208" s="384"/>
      <c r="F208" s="384"/>
      <c r="G208" s="385"/>
      <c r="H208" s="385"/>
      <c r="I208" s="385"/>
      <c r="J208" s="385"/>
      <c r="K208" s="385"/>
      <c r="L208" s="385"/>
      <c r="M208" s="385"/>
      <c r="N208" s="385"/>
      <c r="O208" s="385"/>
      <c r="P208" s="385"/>
      <c r="Q208" s="385"/>
      <c r="R208" s="385"/>
      <c r="S208" s="385"/>
      <c r="T208" s="385"/>
      <c r="U208" s="385"/>
      <c r="V208" s="385"/>
      <c r="W208" s="385"/>
      <c r="X208" s="385"/>
      <c r="Y208" s="386"/>
      <c r="Z208" s="84"/>
    </row>
    <row r="209" spans="1:26" ht="22.5" customHeight="1" x14ac:dyDescent="0.4">
      <c r="A209" s="84"/>
      <c r="B209" s="472"/>
      <c r="C209" s="392" t="s">
        <v>235</v>
      </c>
      <c r="D209" s="392"/>
      <c r="E209" s="392"/>
      <c r="F209" s="392"/>
      <c r="G209" s="387"/>
      <c r="H209" s="387"/>
      <c r="I209" s="387"/>
      <c r="J209" s="387"/>
      <c r="K209" s="387"/>
      <c r="L209" s="387"/>
      <c r="M209" s="387"/>
      <c r="N209" s="387"/>
      <c r="O209" s="387"/>
      <c r="P209" s="387"/>
      <c r="Q209" s="387"/>
      <c r="R209" s="387"/>
      <c r="S209" s="387"/>
      <c r="T209" s="387"/>
      <c r="U209" s="387"/>
      <c r="V209" s="387"/>
      <c r="W209" s="387"/>
      <c r="X209" s="387"/>
      <c r="Y209" s="388"/>
      <c r="Z209" s="84"/>
    </row>
    <row r="210" spans="1:26" ht="22.5" customHeight="1" x14ac:dyDescent="0.4">
      <c r="A210" s="84"/>
      <c r="B210" s="472"/>
      <c r="C210" s="426" t="s">
        <v>502</v>
      </c>
      <c r="D210" s="426"/>
      <c r="E210" s="426"/>
      <c r="F210" s="426"/>
      <c r="G210" s="389"/>
      <c r="H210" s="389"/>
      <c r="I210" s="389"/>
      <c r="J210" s="389"/>
      <c r="K210" s="389"/>
      <c r="L210" s="389"/>
      <c r="M210" s="389"/>
      <c r="N210" s="389"/>
      <c r="O210" s="389"/>
      <c r="P210" s="389"/>
      <c r="Q210" s="389"/>
      <c r="R210" s="389"/>
      <c r="S210" s="389"/>
      <c r="T210" s="389"/>
      <c r="U210" s="389"/>
      <c r="V210" s="389"/>
      <c r="W210" s="389"/>
      <c r="X210" s="389"/>
      <c r="Y210" s="390"/>
      <c r="Z210" s="84"/>
    </row>
    <row r="211" spans="1:26" ht="22.5" customHeight="1" x14ac:dyDescent="0.4">
      <c r="A211" s="84"/>
      <c r="B211" s="472"/>
      <c r="C211" s="426" t="s">
        <v>240</v>
      </c>
      <c r="D211" s="426"/>
      <c r="E211" s="426"/>
      <c r="F211" s="426"/>
      <c r="G211" s="389"/>
      <c r="H211" s="389"/>
      <c r="I211" s="389"/>
      <c r="J211" s="389"/>
      <c r="K211" s="389"/>
      <c r="L211" s="389"/>
      <c r="M211" s="389"/>
      <c r="N211" s="389"/>
      <c r="O211" s="389"/>
      <c r="P211" s="389"/>
      <c r="Q211" s="389"/>
      <c r="R211" s="389"/>
      <c r="S211" s="389"/>
      <c r="T211" s="389"/>
      <c r="U211" s="389"/>
      <c r="V211" s="389"/>
      <c r="W211" s="389"/>
      <c r="X211" s="389"/>
      <c r="Y211" s="390"/>
      <c r="Z211" s="84"/>
    </row>
    <row r="212" spans="1:26" ht="22.5" customHeight="1" x14ac:dyDescent="0.4">
      <c r="A212" s="84"/>
      <c r="B212" s="472"/>
      <c r="C212" s="426" t="s">
        <v>241</v>
      </c>
      <c r="D212" s="426"/>
      <c r="E212" s="426"/>
      <c r="F212" s="426"/>
      <c r="G212" s="389"/>
      <c r="H212" s="389"/>
      <c r="I212" s="389"/>
      <c r="J212" s="389"/>
      <c r="K212" s="389"/>
      <c r="L212" s="389"/>
      <c r="M212" s="389"/>
      <c r="N212" s="389"/>
      <c r="O212" s="389"/>
      <c r="P212" s="389"/>
      <c r="Q212" s="389"/>
      <c r="R212" s="389"/>
      <c r="S212" s="389"/>
      <c r="T212" s="389"/>
      <c r="U212" s="389"/>
      <c r="V212" s="389"/>
      <c r="W212" s="389"/>
      <c r="X212" s="389"/>
      <c r="Y212" s="390"/>
      <c r="Z212" s="84"/>
    </row>
    <row r="213" spans="1:26" ht="22.5" customHeight="1" x14ac:dyDescent="0.4">
      <c r="A213" s="84"/>
      <c r="B213" s="472"/>
      <c r="C213" s="394" t="s">
        <v>236</v>
      </c>
      <c r="D213" s="394"/>
      <c r="E213" s="394"/>
      <c r="F213" s="394"/>
      <c r="G213" s="429"/>
      <c r="H213" s="429"/>
      <c r="I213" s="429"/>
      <c r="J213" s="429"/>
      <c r="K213" s="429"/>
      <c r="L213" s="429"/>
      <c r="M213" s="429"/>
      <c r="N213" s="429"/>
      <c r="O213" s="429"/>
      <c r="P213" s="429"/>
      <c r="Q213" s="429"/>
      <c r="R213" s="429"/>
      <c r="S213" s="429"/>
      <c r="T213" s="429"/>
      <c r="U213" s="429"/>
      <c r="V213" s="429"/>
      <c r="W213" s="429"/>
      <c r="X213" s="429"/>
      <c r="Y213" s="430"/>
      <c r="Z213" s="84"/>
    </row>
    <row r="214" spans="1:26" ht="22.5" customHeight="1" x14ac:dyDescent="0.4">
      <c r="A214" s="84"/>
      <c r="B214" s="337">
        <f t="shared" ref="B214:B232" ca="1" si="9">OFFSET(B214,-6,0)+1</f>
        <v>35</v>
      </c>
      <c r="C214" s="338" t="s">
        <v>234</v>
      </c>
      <c r="D214" s="338"/>
      <c r="E214" s="338"/>
      <c r="F214" s="338"/>
      <c r="G214" s="427"/>
      <c r="H214" s="427"/>
      <c r="I214" s="427"/>
      <c r="J214" s="427"/>
      <c r="K214" s="427"/>
      <c r="L214" s="427"/>
      <c r="M214" s="427"/>
      <c r="N214" s="427"/>
      <c r="O214" s="427"/>
      <c r="P214" s="427"/>
      <c r="Q214" s="427"/>
      <c r="R214" s="427"/>
      <c r="S214" s="427"/>
      <c r="T214" s="427"/>
      <c r="U214" s="427"/>
      <c r="V214" s="427"/>
      <c r="W214" s="427"/>
      <c r="X214" s="427"/>
      <c r="Y214" s="428"/>
      <c r="Z214" s="84"/>
    </row>
    <row r="215" spans="1:26" ht="22.5" customHeight="1" x14ac:dyDescent="0.4">
      <c r="A215" s="84"/>
      <c r="B215" s="339"/>
      <c r="C215" s="392" t="s">
        <v>235</v>
      </c>
      <c r="D215" s="392"/>
      <c r="E215" s="392"/>
      <c r="F215" s="392"/>
      <c r="G215" s="387"/>
      <c r="H215" s="387"/>
      <c r="I215" s="387"/>
      <c r="J215" s="387"/>
      <c r="K215" s="387"/>
      <c r="L215" s="387"/>
      <c r="M215" s="387"/>
      <c r="N215" s="387"/>
      <c r="O215" s="387"/>
      <c r="P215" s="387"/>
      <c r="Q215" s="387"/>
      <c r="R215" s="387"/>
      <c r="S215" s="387"/>
      <c r="T215" s="387"/>
      <c r="U215" s="387"/>
      <c r="V215" s="387"/>
      <c r="W215" s="387"/>
      <c r="X215" s="387"/>
      <c r="Y215" s="388"/>
      <c r="Z215" s="84"/>
    </row>
    <row r="216" spans="1:26" ht="22.5" customHeight="1" x14ac:dyDescent="0.4">
      <c r="A216" s="84"/>
      <c r="B216" s="339"/>
      <c r="C216" s="426" t="s">
        <v>502</v>
      </c>
      <c r="D216" s="426"/>
      <c r="E216" s="426"/>
      <c r="F216" s="426"/>
      <c r="G216" s="389"/>
      <c r="H216" s="389"/>
      <c r="I216" s="389"/>
      <c r="J216" s="389"/>
      <c r="K216" s="389"/>
      <c r="L216" s="389"/>
      <c r="M216" s="389"/>
      <c r="N216" s="389"/>
      <c r="O216" s="389"/>
      <c r="P216" s="389"/>
      <c r="Q216" s="389"/>
      <c r="R216" s="389"/>
      <c r="S216" s="389"/>
      <c r="T216" s="389"/>
      <c r="U216" s="389"/>
      <c r="V216" s="389"/>
      <c r="W216" s="389"/>
      <c r="X216" s="389"/>
      <c r="Y216" s="390"/>
      <c r="Z216" s="84"/>
    </row>
    <row r="217" spans="1:26" ht="22.5" customHeight="1" x14ac:dyDescent="0.4">
      <c r="A217" s="84"/>
      <c r="B217" s="339"/>
      <c r="C217" s="426" t="s">
        <v>240</v>
      </c>
      <c r="D217" s="426"/>
      <c r="E217" s="426"/>
      <c r="F217" s="426"/>
      <c r="G217" s="389"/>
      <c r="H217" s="389"/>
      <c r="I217" s="389"/>
      <c r="J217" s="389"/>
      <c r="K217" s="389"/>
      <c r="L217" s="389"/>
      <c r="M217" s="389"/>
      <c r="N217" s="389"/>
      <c r="O217" s="389"/>
      <c r="P217" s="389"/>
      <c r="Q217" s="389"/>
      <c r="R217" s="389"/>
      <c r="S217" s="389"/>
      <c r="T217" s="389"/>
      <c r="U217" s="389"/>
      <c r="V217" s="389"/>
      <c r="W217" s="389"/>
      <c r="X217" s="389"/>
      <c r="Y217" s="390"/>
      <c r="Z217" s="84"/>
    </row>
    <row r="218" spans="1:26" ht="22.5" customHeight="1" x14ac:dyDescent="0.4">
      <c r="A218" s="84"/>
      <c r="B218" s="339"/>
      <c r="C218" s="426" t="s">
        <v>241</v>
      </c>
      <c r="D218" s="426"/>
      <c r="E218" s="426"/>
      <c r="F218" s="426"/>
      <c r="G218" s="389"/>
      <c r="H218" s="389"/>
      <c r="I218" s="389"/>
      <c r="J218" s="389"/>
      <c r="K218" s="389"/>
      <c r="L218" s="389"/>
      <c r="M218" s="389"/>
      <c r="N218" s="389"/>
      <c r="O218" s="389"/>
      <c r="P218" s="389"/>
      <c r="Q218" s="389"/>
      <c r="R218" s="389"/>
      <c r="S218" s="389"/>
      <c r="T218" s="389"/>
      <c r="U218" s="389"/>
      <c r="V218" s="389"/>
      <c r="W218" s="389"/>
      <c r="X218" s="389"/>
      <c r="Y218" s="390"/>
      <c r="Z218" s="84"/>
    </row>
    <row r="219" spans="1:26" ht="22.5" customHeight="1" x14ac:dyDescent="0.4">
      <c r="A219" s="84"/>
      <c r="B219" s="339"/>
      <c r="C219" s="394" t="s">
        <v>236</v>
      </c>
      <c r="D219" s="394"/>
      <c r="E219" s="394"/>
      <c r="F219" s="394"/>
      <c r="G219" s="429"/>
      <c r="H219" s="429"/>
      <c r="I219" s="429"/>
      <c r="J219" s="429"/>
      <c r="K219" s="429"/>
      <c r="L219" s="429"/>
      <c r="M219" s="429"/>
      <c r="N219" s="429"/>
      <c r="O219" s="429"/>
      <c r="P219" s="429"/>
      <c r="Q219" s="429"/>
      <c r="R219" s="429"/>
      <c r="S219" s="429"/>
      <c r="T219" s="429"/>
      <c r="U219" s="429"/>
      <c r="V219" s="429"/>
      <c r="W219" s="429"/>
      <c r="X219" s="429"/>
      <c r="Y219" s="430"/>
      <c r="Z219" s="84"/>
    </row>
    <row r="220" spans="1:26" ht="22.5" customHeight="1" x14ac:dyDescent="0.4">
      <c r="A220" s="84"/>
      <c r="B220" s="337">
        <f t="shared" ca="1" si="9"/>
        <v>36</v>
      </c>
      <c r="C220" s="338" t="s">
        <v>234</v>
      </c>
      <c r="D220" s="338"/>
      <c r="E220" s="338"/>
      <c r="F220" s="338"/>
      <c r="G220" s="427"/>
      <c r="H220" s="427"/>
      <c r="I220" s="427"/>
      <c r="J220" s="427"/>
      <c r="K220" s="427"/>
      <c r="L220" s="427"/>
      <c r="M220" s="427"/>
      <c r="N220" s="427"/>
      <c r="O220" s="427"/>
      <c r="P220" s="427"/>
      <c r="Q220" s="427"/>
      <c r="R220" s="427"/>
      <c r="S220" s="427"/>
      <c r="T220" s="427"/>
      <c r="U220" s="427"/>
      <c r="V220" s="427"/>
      <c r="W220" s="427"/>
      <c r="X220" s="427"/>
      <c r="Y220" s="428"/>
      <c r="Z220" s="84"/>
    </row>
    <row r="221" spans="1:26" ht="22.5" customHeight="1" x14ac:dyDescent="0.4">
      <c r="A221" s="84"/>
      <c r="B221" s="339"/>
      <c r="C221" s="392" t="s">
        <v>235</v>
      </c>
      <c r="D221" s="392"/>
      <c r="E221" s="392"/>
      <c r="F221" s="392"/>
      <c r="G221" s="387"/>
      <c r="H221" s="387"/>
      <c r="I221" s="387"/>
      <c r="J221" s="387"/>
      <c r="K221" s="387"/>
      <c r="L221" s="387"/>
      <c r="M221" s="387"/>
      <c r="N221" s="387"/>
      <c r="O221" s="387"/>
      <c r="P221" s="387"/>
      <c r="Q221" s="387"/>
      <c r="R221" s="387"/>
      <c r="S221" s="387"/>
      <c r="T221" s="387"/>
      <c r="U221" s="387"/>
      <c r="V221" s="387"/>
      <c r="W221" s="387"/>
      <c r="X221" s="387"/>
      <c r="Y221" s="388"/>
      <c r="Z221" s="84"/>
    </row>
    <row r="222" spans="1:26" ht="22.5" customHeight="1" x14ac:dyDescent="0.4">
      <c r="A222" s="84"/>
      <c r="B222" s="339"/>
      <c r="C222" s="426" t="s">
        <v>502</v>
      </c>
      <c r="D222" s="426"/>
      <c r="E222" s="426"/>
      <c r="F222" s="426"/>
      <c r="G222" s="389"/>
      <c r="H222" s="389"/>
      <c r="I222" s="389"/>
      <c r="J222" s="389"/>
      <c r="K222" s="389"/>
      <c r="L222" s="389"/>
      <c r="M222" s="389"/>
      <c r="N222" s="389"/>
      <c r="O222" s="389"/>
      <c r="P222" s="389"/>
      <c r="Q222" s="389"/>
      <c r="R222" s="389"/>
      <c r="S222" s="389"/>
      <c r="T222" s="389"/>
      <c r="U222" s="389"/>
      <c r="V222" s="389"/>
      <c r="W222" s="389"/>
      <c r="X222" s="389"/>
      <c r="Y222" s="390"/>
      <c r="Z222" s="84"/>
    </row>
    <row r="223" spans="1:26" ht="22.5" customHeight="1" x14ac:dyDescent="0.4">
      <c r="A223" s="84"/>
      <c r="B223" s="339"/>
      <c r="C223" s="426" t="s">
        <v>240</v>
      </c>
      <c r="D223" s="426"/>
      <c r="E223" s="426"/>
      <c r="F223" s="426"/>
      <c r="G223" s="389"/>
      <c r="H223" s="389"/>
      <c r="I223" s="389"/>
      <c r="J223" s="389"/>
      <c r="K223" s="389"/>
      <c r="L223" s="389"/>
      <c r="M223" s="389"/>
      <c r="N223" s="389"/>
      <c r="O223" s="389"/>
      <c r="P223" s="389"/>
      <c r="Q223" s="389"/>
      <c r="R223" s="389"/>
      <c r="S223" s="389"/>
      <c r="T223" s="389"/>
      <c r="U223" s="389"/>
      <c r="V223" s="389"/>
      <c r="W223" s="389"/>
      <c r="X223" s="389"/>
      <c r="Y223" s="390"/>
      <c r="Z223" s="84"/>
    </row>
    <row r="224" spans="1:26" ht="22.5" customHeight="1" x14ac:dyDescent="0.4">
      <c r="A224" s="84"/>
      <c r="B224" s="339"/>
      <c r="C224" s="426" t="s">
        <v>241</v>
      </c>
      <c r="D224" s="426"/>
      <c r="E224" s="426"/>
      <c r="F224" s="426"/>
      <c r="G224" s="389"/>
      <c r="H224" s="389"/>
      <c r="I224" s="389"/>
      <c r="J224" s="389"/>
      <c r="K224" s="389"/>
      <c r="L224" s="389"/>
      <c r="M224" s="389"/>
      <c r="N224" s="389"/>
      <c r="O224" s="389"/>
      <c r="P224" s="389"/>
      <c r="Q224" s="389"/>
      <c r="R224" s="389"/>
      <c r="S224" s="389"/>
      <c r="T224" s="389"/>
      <c r="U224" s="389"/>
      <c r="V224" s="389"/>
      <c r="W224" s="389"/>
      <c r="X224" s="389"/>
      <c r="Y224" s="390"/>
      <c r="Z224" s="84"/>
    </row>
    <row r="225" spans="1:26" ht="22.5" customHeight="1" x14ac:dyDescent="0.4">
      <c r="A225" s="84"/>
      <c r="B225" s="339"/>
      <c r="C225" s="394" t="s">
        <v>236</v>
      </c>
      <c r="D225" s="394"/>
      <c r="E225" s="394"/>
      <c r="F225" s="394"/>
      <c r="G225" s="429"/>
      <c r="H225" s="429"/>
      <c r="I225" s="429"/>
      <c r="J225" s="429"/>
      <c r="K225" s="429"/>
      <c r="L225" s="429"/>
      <c r="M225" s="429"/>
      <c r="N225" s="429"/>
      <c r="O225" s="429"/>
      <c r="P225" s="429"/>
      <c r="Q225" s="429"/>
      <c r="R225" s="429"/>
      <c r="S225" s="429"/>
      <c r="T225" s="429"/>
      <c r="U225" s="429"/>
      <c r="V225" s="429"/>
      <c r="W225" s="429"/>
      <c r="X225" s="429"/>
      <c r="Y225" s="430"/>
      <c r="Z225" s="84"/>
    </row>
    <row r="226" spans="1:26" ht="22.5" customHeight="1" x14ac:dyDescent="0.4">
      <c r="A226" s="84"/>
      <c r="B226" s="337">
        <f t="shared" ca="1" si="9"/>
        <v>37</v>
      </c>
      <c r="C226" s="338" t="s">
        <v>234</v>
      </c>
      <c r="D226" s="338"/>
      <c r="E226" s="338"/>
      <c r="F226" s="338"/>
      <c r="G226" s="427"/>
      <c r="H226" s="427"/>
      <c r="I226" s="427"/>
      <c r="J226" s="427"/>
      <c r="K226" s="427"/>
      <c r="L226" s="427"/>
      <c r="M226" s="427"/>
      <c r="N226" s="427"/>
      <c r="O226" s="427"/>
      <c r="P226" s="427"/>
      <c r="Q226" s="427"/>
      <c r="R226" s="427"/>
      <c r="S226" s="427"/>
      <c r="T226" s="427"/>
      <c r="U226" s="427"/>
      <c r="V226" s="427"/>
      <c r="W226" s="427"/>
      <c r="X226" s="427"/>
      <c r="Y226" s="428"/>
      <c r="Z226" s="84"/>
    </row>
    <row r="227" spans="1:26" ht="22.5" customHeight="1" x14ac:dyDescent="0.4">
      <c r="A227" s="84"/>
      <c r="B227" s="339"/>
      <c r="C227" s="392" t="s">
        <v>235</v>
      </c>
      <c r="D227" s="392"/>
      <c r="E227" s="392"/>
      <c r="F227" s="392"/>
      <c r="G227" s="387"/>
      <c r="H227" s="387"/>
      <c r="I227" s="387"/>
      <c r="J227" s="387"/>
      <c r="K227" s="387"/>
      <c r="L227" s="387"/>
      <c r="M227" s="387"/>
      <c r="N227" s="387"/>
      <c r="O227" s="387"/>
      <c r="P227" s="387"/>
      <c r="Q227" s="387"/>
      <c r="R227" s="387"/>
      <c r="S227" s="387"/>
      <c r="T227" s="387"/>
      <c r="U227" s="387"/>
      <c r="V227" s="387"/>
      <c r="W227" s="387"/>
      <c r="X227" s="387"/>
      <c r="Y227" s="388"/>
      <c r="Z227" s="84"/>
    </row>
    <row r="228" spans="1:26" ht="22.5" customHeight="1" x14ac:dyDescent="0.4">
      <c r="A228" s="84"/>
      <c r="B228" s="339"/>
      <c r="C228" s="426" t="s">
        <v>502</v>
      </c>
      <c r="D228" s="426"/>
      <c r="E228" s="426"/>
      <c r="F228" s="426"/>
      <c r="G228" s="389"/>
      <c r="H228" s="389"/>
      <c r="I228" s="389"/>
      <c r="J228" s="389"/>
      <c r="K228" s="389"/>
      <c r="L228" s="389"/>
      <c r="M228" s="389"/>
      <c r="N228" s="389"/>
      <c r="O228" s="389"/>
      <c r="P228" s="389"/>
      <c r="Q228" s="389"/>
      <c r="R228" s="389"/>
      <c r="S228" s="389"/>
      <c r="T228" s="389"/>
      <c r="U228" s="389"/>
      <c r="V228" s="389"/>
      <c r="W228" s="389"/>
      <c r="X228" s="389"/>
      <c r="Y228" s="390"/>
      <c r="Z228" s="84"/>
    </row>
    <row r="229" spans="1:26" ht="22.5" customHeight="1" x14ac:dyDescent="0.4">
      <c r="A229" s="84"/>
      <c r="B229" s="339"/>
      <c r="C229" s="426" t="s">
        <v>240</v>
      </c>
      <c r="D229" s="426"/>
      <c r="E229" s="426"/>
      <c r="F229" s="426"/>
      <c r="G229" s="389"/>
      <c r="H229" s="389"/>
      <c r="I229" s="389"/>
      <c r="J229" s="389"/>
      <c r="K229" s="389"/>
      <c r="L229" s="389"/>
      <c r="M229" s="389"/>
      <c r="N229" s="389"/>
      <c r="O229" s="389"/>
      <c r="P229" s="389"/>
      <c r="Q229" s="389"/>
      <c r="R229" s="389"/>
      <c r="S229" s="389"/>
      <c r="T229" s="389"/>
      <c r="U229" s="389"/>
      <c r="V229" s="389"/>
      <c r="W229" s="389"/>
      <c r="X229" s="389"/>
      <c r="Y229" s="390"/>
      <c r="Z229" s="84"/>
    </row>
    <row r="230" spans="1:26" ht="22.5" customHeight="1" x14ac:dyDescent="0.4">
      <c r="A230" s="84"/>
      <c r="B230" s="339"/>
      <c r="C230" s="426" t="s">
        <v>241</v>
      </c>
      <c r="D230" s="426"/>
      <c r="E230" s="426"/>
      <c r="F230" s="426"/>
      <c r="G230" s="389"/>
      <c r="H230" s="389"/>
      <c r="I230" s="389"/>
      <c r="J230" s="389"/>
      <c r="K230" s="389"/>
      <c r="L230" s="389"/>
      <c r="M230" s="389"/>
      <c r="N230" s="389"/>
      <c r="O230" s="389"/>
      <c r="P230" s="389"/>
      <c r="Q230" s="389"/>
      <c r="R230" s="389"/>
      <c r="S230" s="389"/>
      <c r="T230" s="389"/>
      <c r="U230" s="389"/>
      <c r="V230" s="389"/>
      <c r="W230" s="389"/>
      <c r="X230" s="389"/>
      <c r="Y230" s="390"/>
      <c r="Z230" s="84"/>
    </row>
    <row r="231" spans="1:26" ht="22.5" customHeight="1" x14ac:dyDescent="0.4">
      <c r="A231" s="84"/>
      <c r="B231" s="339"/>
      <c r="C231" s="394" t="s">
        <v>236</v>
      </c>
      <c r="D231" s="394"/>
      <c r="E231" s="394"/>
      <c r="F231" s="394"/>
      <c r="G231" s="429"/>
      <c r="H231" s="429"/>
      <c r="I231" s="429"/>
      <c r="J231" s="429"/>
      <c r="K231" s="429"/>
      <c r="L231" s="429"/>
      <c r="M231" s="429"/>
      <c r="N231" s="429"/>
      <c r="O231" s="429"/>
      <c r="P231" s="429"/>
      <c r="Q231" s="429"/>
      <c r="R231" s="429"/>
      <c r="S231" s="429"/>
      <c r="T231" s="429"/>
      <c r="U231" s="429"/>
      <c r="V231" s="429"/>
      <c r="W231" s="429"/>
      <c r="X231" s="429"/>
      <c r="Y231" s="430"/>
      <c r="Z231" s="84"/>
    </row>
    <row r="232" spans="1:26" ht="22.5" customHeight="1" x14ac:dyDescent="0.4">
      <c r="A232" s="84"/>
      <c r="B232" s="337">
        <f t="shared" ca="1" si="9"/>
        <v>38</v>
      </c>
      <c r="C232" s="338" t="s">
        <v>234</v>
      </c>
      <c r="D232" s="338"/>
      <c r="E232" s="338"/>
      <c r="F232" s="338"/>
      <c r="G232" s="427"/>
      <c r="H232" s="427"/>
      <c r="I232" s="427"/>
      <c r="J232" s="427"/>
      <c r="K232" s="427"/>
      <c r="L232" s="427"/>
      <c r="M232" s="427"/>
      <c r="N232" s="427"/>
      <c r="O232" s="427"/>
      <c r="P232" s="427"/>
      <c r="Q232" s="427"/>
      <c r="R232" s="427"/>
      <c r="S232" s="427"/>
      <c r="T232" s="427"/>
      <c r="U232" s="427"/>
      <c r="V232" s="427"/>
      <c r="W232" s="427"/>
      <c r="X232" s="427"/>
      <c r="Y232" s="428"/>
      <c r="Z232" s="84"/>
    </row>
    <row r="233" spans="1:26" ht="22.5" customHeight="1" x14ac:dyDescent="0.4">
      <c r="A233" s="84"/>
      <c r="B233" s="339"/>
      <c r="C233" s="392" t="s">
        <v>235</v>
      </c>
      <c r="D233" s="392"/>
      <c r="E233" s="392"/>
      <c r="F233" s="392"/>
      <c r="G233" s="387"/>
      <c r="H233" s="387"/>
      <c r="I233" s="387"/>
      <c r="J233" s="387"/>
      <c r="K233" s="387"/>
      <c r="L233" s="387"/>
      <c r="M233" s="387"/>
      <c r="N233" s="387"/>
      <c r="O233" s="387"/>
      <c r="P233" s="387"/>
      <c r="Q233" s="387"/>
      <c r="R233" s="387"/>
      <c r="S233" s="387"/>
      <c r="T233" s="387"/>
      <c r="U233" s="387"/>
      <c r="V233" s="387"/>
      <c r="W233" s="387"/>
      <c r="X233" s="387"/>
      <c r="Y233" s="388"/>
      <c r="Z233" s="84"/>
    </row>
    <row r="234" spans="1:26" ht="22.5" customHeight="1" x14ac:dyDescent="0.4">
      <c r="A234" s="84"/>
      <c r="B234" s="339"/>
      <c r="C234" s="426" t="s">
        <v>502</v>
      </c>
      <c r="D234" s="426"/>
      <c r="E234" s="426"/>
      <c r="F234" s="426"/>
      <c r="G234" s="389"/>
      <c r="H234" s="389"/>
      <c r="I234" s="389"/>
      <c r="J234" s="389"/>
      <c r="K234" s="389"/>
      <c r="L234" s="389"/>
      <c r="M234" s="389"/>
      <c r="N234" s="389"/>
      <c r="O234" s="389"/>
      <c r="P234" s="389"/>
      <c r="Q234" s="389"/>
      <c r="R234" s="389"/>
      <c r="S234" s="389"/>
      <c r="T234" s="389"/>
      <c r="U234" s="389"/>
      <c r="V234" s="389"/>
      <c r="W234" s="389"/>
      <c r="X234" s="389"/>
      <c r="Y234" s="390"/>
      <c r="Z234" s="84"/>
    </row>
    <row r="235" spans="1:26" ht="22.5" customHeight="1" x14ac:dyDescent="0.4">
      <c r="A235" s="84"/>
      <c r="B235" s="339"/>
      <c r="C235" s="426" t="s">
        <v>240</v>
      </c>
      <c r="D235" s="426"/>
      <c r="E235" s="426"/>
      <c r="F235" s="426"/>
      <c r="G235" s="389"/>
      <c r="H235" s="389"/>
      <c r="I235" s="389"/>
      <c r="J235" s="389"/>
      <c r="K235" s="389"/>
      <c r="L235" s="389"/>
      <c r="M235" s="389"/>
      <c r="N235" s="389"/>
      <c r="O235" s="389"/>
      <c r="P235" s="389"/>
      <c r="Q235" s="389"/>
      <c r="R235" s="389"/>
      <c r="S235" s="389"/>
      <c r="T235" s="389"/>
      <c r="U235" s="389"/>
      <c r="V235" s="389"/>
      <c r="W235" s="389"/>
      <c r="X235" s="389"/>
      <c r="Y235" s="390"/>
      <c r="Z235" s="84"/>
    </row>
    <row r="236" spans="1:26" ht="22.5" customHeight="1" x14ac:dyDescent="0.4">
      <c r="A236" s="84"/>
      <c r="B236" s="339"/>
      <c r="C236" s="426" t="s">
        <v>241</v>
      </c>
      <c r="D236" s="426"/>
      <c r="E236" s="426"/>
      <c r="F236" s="426"/>
      <c r="G236" s="389"/>
      <c r="H236" s="389"/>
      <c r="I236" s="389"/>
      <c r="J236" s="389"/>
      <c r="K236" s="389"/>
      <c r="L236" s="389"/>
      <c r="M236" s="389"/>
      <c r="N236" s="389"/>
      <c r="O236" s="389"/>
      <c r="P236" s="389"/>
      <c r="Q236" s="389"/>
      <c r="R236" s="389"/>
      <c r="S236" s="389"/>
      <c r="T236" s="389"/>
      <c r="U236" s="389"/>
      <c r="V236" s="389"/>
      <c r="W236" s="389"/>
      <c r="X236" s="389"/>
      <c r="Y236" s="390"/>
      <c r="Z236" s="84"/>
    </row>
    <row r="237" spans="1:26" ht="22.5" customHeight="1" thickBot="1" x14ac:dyDescent="0.45">
      <c r="A237" s="84"/>
      <c r="B237" s="340"/>
      <c r="C237" s="433" t="s">
        <v>236</v>
      </c>
      <c r="D237" s="433"/>
      <c r="E237" s="433"/>
      <c r="F237" s="433"/>
      <c r="G237" s="434"/>
      <c r="H237" s="434"/>
      <c r="I237" s="434"/>
      <c r="J237" s="434"/>
      <c r="K237" s="434"/>
      <c r="L237" s="434"/>
      <c r="M237" s="434"/>
      <c r="N237" s="434"/>
      <c r="O237" s="434"/>
      <c r="P237" s="434"/>
      <c r="Q237" s="434"/>
      <c r="R237" s="434"/>
      <c r="S237" s="434"/>
      <c r="T237" s="434"/>
      <c r="U237" s="434"/>
      <c r="V237" s="434"/>
      <c r="W237" s="434"/>
      <c r="X237" s="434"/>
      <c r="Y237" s="435"/>
      <c r="Z237" s="84"/>
    </row>
    <row r="238" spans="1:26" ht="22.5" customHeight="1" x14ac:dyDescent="0.4">
      <c r="A238" s="152"/>
      <c r="B238" s="133"/>
      <c r="C238" s="133"/>
      <c r="D238" s="133"/>
      <c r="E238" s="133"/>
      <c r="F238" s="133"/>
      <c r="G238" s="134"/>
      <c r="H238" s="134"/>
      <c r="I238" s="134"/>
      <c r="J238" s="134"/>
      <c r="K238" s="134"/>
      <c r="L238" s="134"/>
      <c r="M238" s="134"/>
      <c r="N238" s="134"/>
      <c r="O238" s="134"/>
      <c r="P238" s="134"/>
      <c r="Q238" s="134"/>
      <c r="R238" s="134"/>
      <c r="S238" s="134"/>
      <c r="T238" s="134"/>
      <c r="U238" s="134"/>
      <c r="V238" s="134"/>
      <c r="W238" s="134"/>
      <c r="X238" s="134"/>
      <c r="Y238" s="134"/>
      <c r="Z238" s="152"/>
    </row>
    <row r="239" spans="1:26" ht="22.5" customHeight="1" x14ac:dyDescent="0.4">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2.5" customHeight="1" x14ac:dyDescent="0.4">
      <c r="A240" s="152"/>
      <c r="B240" s="133"/>
      <c r="C240" s="133"/>
      <c r="D240" s="133"/>
      <c r="E240" s="133"/>
      <c r="F240" s="133"/>
      <c r="G240" s="134"/>
      <c r="H240" s="134"/>
      <c r="I240" s="134"/>
      <c r="J240" s="134"/>
      <c r="K240" s="134"/>
      <c r="L240" s="134"/>
      <c r="M240" s="134"/>
      <c r="N240" s="134"/>
      <c r="O240" s="134"/>
      <c r="P240" s="134"/>
      <c r="Q240" s="134"/>
      <c r="R240" s="134"/>
      <c r="S240" s="134"/>
      <c r="T240" s="134"/>
      <c r="U240" s="134"/>
      <c r="V240" s="134"/>
      <c r="W240" s="134"/>
      <c r="X240" s="134"/>
      <c r="Y240" s="134"/>
      <c r="Z240" s="152"/>
    </row>
    <row r="241" spans="1:26" ht="22.5" customHeight="1" thickBot="1" x14ac:dyDescent="0.45">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2.5" customHeight="1" x14ac:dyDescent="0.4">
      <c r="A242" s="84"/>
      <c r="B242" s="471">
        <f ca="1">OFFSET(B242,-10,0)+1</f>
        <v>39</v>
      </c>
      <c r="C242" s="384" t="s">
        <v>234</v>
      </c>
      <c r="D242" s="384"/>
      <c r="E242" s="384"/>
      <c r="F242" s="384"/>
      <c r="G242" s="385"/>
      <c r="H242" s="385"/>
      <c r="I242" s="385"/>
      <c r="J242" s="385"/>
      <c r="K242" s="385"/>
      <c r="L242" s="385"/>
      <c r="M242" s="385"/>
      <c r="N242" s="385"/>
      <c r="O242" s="385"/>
      <c r="P242" s="385"/>
      <c r="Q242" s="385"/>
      <c r="R242" s="385"/>
      <c r="S242" s="385"/>
      <c r="T242" s="385"/>
      <c r="U242" s="385"/>
      <c r="V242" s="385"/>
      <c r="W242" s="385"/>
      <c r="X242" s="385"/>
      <c r="Y242" s="386"/>
      <c r="Z242" s="84"/>
    </row>
    <row r="243" spans="1:26" ht="22.5" customHeight="1" x14ac:dyDescent="0.4">
      <c r="A243" s="84"/>
      <c r="B243" s="472"/>
      <c r="C243" s="392" t="s">
        <v>235</v>
      </c>
      <c r="D243" s="392"/>
      <c r="E243" s="392"/>
      <c r="F243" s="392"/>
      <c r="G243" s="387"/>
      <c r="H243" s="387"/>
      <c r="I243" s="387"/>
      <c r="J243" s="387"/>
      <c r="K243" s="387"/>
      <c r="L243" s="387"/>
      <c r="M243" s="387"/>
      <c r="N243" s="387"/>
      <c r="O243" s="387"/>
      <c r="P243" s="387"/>
      <c r="Q243" s="387"/>
      <c r="R243" s="387"/>
      <c r="S243" s="387"/>
      <c r="T243" s="387"/>
      <c r="U243" s="387"/>
      <c r="V243" s="387"/>
      <c r="W243" s="387"/>
      <c r="X243" s="387"/>
      <c r="Y243" s="388"/>
      <c r="Z243" s="84"/>
    </row>
    <row r="244" spans="1:26" ht="22.5" customHeight="1" x14ac:dyDescent="0.4">
      <c r="A244" s="84"/>
      <c r="B244" s="472"/>
      <c r="C244" s="426" t="s">
        <v>502</v>
      </c>
      <c r="D244" s="426"/>
      <c r="E244" s="426"/>
      <c r="F244" s="426"/>
      <c r="G244" s="389"/>
      <c r="H244" s="389"/>
      <c r="I244" s="389"/>
      <c r="J244" s="389"/>
      <c r="K244" s="389"/>
      <c r="L244" s="389"/>
      <c r="M244" s="389"/>
      <c r="N244" s="389"/>
      <c r="O244" s="389"/>
      <c r="P244" s="389"/>
      <c r="Q244" s="389"/>
      <c r="R244" s="389"/>
      <c r="S244" s="389"/>
      <c r="T244" s="389"/>
      <c r="U244" s="389"/>
      <c r="V244" s="389"/>
      <c r="W244" s="389"/>
      <c r="X244" s="389"/>
      <c r="Y244" s="390"/>
      <c r="Z244" s="84"/>
    </row>
    <row r="245" spans="1:26" ht="22.5" customHeight="1" x14ac:dyDescent="0.4">
      <c r="A245" s="84"/>
      <c r="B245" s="472"/>
      <c r="C245" s="426" t="s">
        <v>240</v>
      </c>
      <c r="D245" s="426"/>
      <c r="E245" s="426"/>
      <c r="F245" s="426"/>
      <c r="G245" s="389"/>
      <c r="H245" s="389"/>
      <c r="I245" s="389"/>
      <c r="J245" s="389"/>
      <c r="K245" s="389"/>
      <c r="L245" s="389"/>
      <c r="M245" s="389"/>
      <c r="N245" s="389"/>
      <c r="O245" s="389"/>
      <c r="P245" s="389"/>
      <c r="Q245" s="389"/>
      <c r="R245" s="389"/>
      <c r="S245" s="389"/>
      <c r="T245" s="389"/>
      <c r="U245" s="389"/>
      <c r="V245" s="389"/>
      <c r="W245" s="389"/>
      <c r="X245" s="389"/>
      <c r="Y245" s="390"/>
      <c r="Z245" s="84"/>
    </row>
    <row r="246" spans="1:26" ht="22.5" customHeight="1" x14ac:dyDescent="0.4">
      <c r="A246" s="84"/>
      <c r="B246" s="472"/>
      <c r="C246" s="426" t="s">
        <v>241</v>
      </c>
      <c r="D246" s="426"/>
      <c r="E246" s="426"/>
      <c r="F246" s="426"/>
      <c r="G246" s="389"/>
      <c r="H246" s="389"/>
      <c r="I246" s="389"/>
      <c r="J246" s="389"/>
      <c r="K246" s="389"/>
      <c r="L246" s="389"/>
      <c r="M246" s="389"/>
      <c r="N246" s="389"/>
      <c r="O246" s="389"/>
      <c r="P246" s="389"/>
      <c r="Q246" s="389"/>
      <c r="R246" s="389"/>
      <c r="S246" s="389"/>
      <c r="T246" s="389"/>
      <c r="U246" s="389"/>
      <c r="V246" s="389"/>
      <c r="W246" s="389"/>
      <c r="X246" s="389"/>
      <c r="Y246" s="390"/>
      <c r="Z246" s="84"/>
    </row>
    <row r="247" spans="1:26" ht="22.5" customHeight="1" x14ac:dyDescent="0.4">
      <c r="A247" s="84"/>
      <c r="B247" s="472"/>
      <c r="C247" s="394" t="s">
        <v>236</v>
      </c>
      <c r="D247" s="394"/>
      <c r="E247" s="394"/>
      <c r="F247" s="394"/>
      <c r="G247" s="429"/>
      <c r="H247" s="429"/>
      <c r="I247" s="429"/>
      <c r="J247" s="429"/>
      <c r="K247" s="429"/>
      <c r="L247" s="429"/>
      <c r="M247" s="429"/>
      <c r="N247" s="429"/>
      <c r="O247" s="429"/>
      <c r="P247" s="429"/>
      <c r="Q247" s="429"/>
      <c r="R247" s="429"/>
      <c r="S247" s="429"/>
      <c r="T247" s="429"/>
      <c r="U247" s="429"/>
      <c r="V247" s="429"/>
      <c r="W247" s="429"/>
      <c r="X247" s="429"/>
      <c r="Y247" s="430"/>
      <c r="Z247" s="84"/>
    </row>
    <row r="248" spans="1:26" ht="22.5" customHeight="1" x14ac:dyDescent="0.4">
      <c r="A248" s="84"/>
      <c r="B248" s="337">
        <f t="shared" ref="B248:B266" ca="1" si="10">OFFSET(B248,-6,0)+1</f>
        <v>40</v>
      </c>
      <c r="C248" s="338" t="s">
        <v>234</v>
      </c>
      <c r="D248" s="338"/>
      <c r="E248" s="338"/>
      <c r="F248" s="338"/>
      <c r="G248" s="427"/>
      <c r="H248" s="427"/>
      <c r="I248" s="427"/>
      <c r="J248" s="427"/>
      <c r="K248" s="427"/>
      <c r="L248" s="427"/>
      <c r="M248" s="427"/>
      <c r="N248" s="427"/>
      <c r="O248" s="427"/>
      <c r="P248" s="427"/>
      <c r="Q248" s="427"/>
      <c r="R248" s="427"/>
      <c r="S248" s="427"/>
      <c r="T248" s="427"/>
      <c r="U248" s="427"/>
      <c r="V248" s="427"/>
      <c r="W248" s="427"/>
      <c r="X248" s="427"/>
      <c r="Y248" s="428"/>
      <c r="Z248" s="84"/>
    </row>
    <row r="249" spans="1:26" ht="22.5" customHeight="1" x14ac:dyDescent="0.4">
      <c r="A249" s="84"/>
      <c r="B249" s="339"/>
      <c r="C249" s="392" t="s">
        <v>235</v>
      </c>
      <c r="D249" s="392"/>
      <c r="E249" s="392"/>
      <c r="F249" s="392"/>
      <c r="G249" s="387"/>
      <c r="H249" s="387"/>
      <c r="I249" s="387"/>
      <c r="J249" s="387"/>
      <c r="K249" s="387"/>
      <c r="L249" s="387"/>
      <c r="M249" s="387"/>
      <c r="N249" s="387"/>
      <c r="O249" s="387"/>
      <c r="P249" s="387"/>
      <c r="Q249" s="387"/>
      <c r="R249" s="387"/>
      <c r="S249" s="387"/>
      <c r="T249" s="387"/>
      <c r="U249" s="387"/>
      <c r="V249" s="387"/>
      <c r="W249" s="387"/>
      <c r="X249" s="387"/>
      <c r="Y249" s="388"/>
      <c r="Z249" s="84"/>
    </row>
    <row r="250" spans="1:26" ht="22.5" customHeight="1" x14ac:dyDescent="0.4">
      <c r="A250" s="84"/>
      <c r="B250" s="339"/>
      <c r="C250" s="426" t="s">
        <v>502</v>
      </c>
      <c r="D250" s="426"/>
      <c r="E250" s="426"/>
      <c r="F250" s="426"/>
      <c r="G250" s="389"/>
      <c r="H250" s="389"/>
      <c r="I250" s="389"/>
      <c r="J250" s="389"/>
      <c r="K250" s="389"/>
      <c r="L250" s="389"/>
      <c r="M250" s="389"/>
      <c r="N250" s="389"/>
      <c r="O250" s="389"/>
      <c r="P250" s="389"/>
      <c r="Q250" s="389"/>
      <c r="R250" s="389"/>
      <c r="S250" s="389"/>
      <c r="T250" s="389"/>
      <c r="U250" s="389"/>
      <c r="V250" s="389"/>
      <c r="W250" s="389"/>
      <c r="X250" s="389"/>
      <c r="Y250" s="390"/>
      <c r="Z250" s="84"/>
    </row>
    <row r="251" spans="1:26" ht="22.5" customHeight="1" x14ac:dyDescent="0.4">
      <c r="A251" s="84"/>
      <c r="B251" s="339"/>
      <c r="C251" s="426" t="s">
        <v>240</v>
      </c>
      <c r="D251" s="426"/>
      <c r="E251" s="426"/>
      <c r="F251" s="426"/>
      <c r="G251" s="389"/>
      <c r="H251" s="389"/>
      <c r="I251" s="389"/>
      <c r="J251" s="389"/>
      <c r="K251" s="389"/>
      <c r="L251" s="389"/>
      <c r="M251" s="389"/>
      <c r="N251" s="389"/>
      <c r="O251" s="389"/>
      <c r="P251" s="389"/>
      <c r="Q251" s="389"/>
      <c r="R251" s="389"/>
      <c r="S251" s="389"/>
      <c r="T251" s="389"/>
      <c r="U251" s="389"/>
      <c r="V251" s="389"/>
      <c r="W251" s="389"/>
      <c r="X251" s="389"/>
      <c r="Y251" s="390"/>
      <c r="Z251" s="84"/>
    </row>
    <row r="252" spans="1:26" ht="22.5" customHeight="1" x14ac:dyDescent="0.4">
      <c r="A252" s="84"/>
      <c r="B252" s="339"/>
      <c r="C252" s="426" t="s">
        <v>241</v>
      </c>
      <c r="D252" s="426"/>
      <c r="E252" s="426"/>
      <c r="F252" s="426"/>
      <c r="G252" s="389"/>
      <c r="H252" s="389"/>
      <c r="I252" s="389"/>
      <c r="J252" s="389"/>
      <c r="K252" s="389"/>
      <c r="L252" s="389"/>
      <c r="M252" s="389"/>
      <c r="N252" s="389"/>
      <c r="O252" s="389"/>
      <c r="P252" s="389"/>
      <c r="Q252" s="389"/>
      <c r="R252" s="389"/>
      <c r="S252" s="389"/>
      <c r="T252" s="389"/>
      <c r="U252" s="389"/>
      <c r="V252" s="389"/>
      <c r="W252" s="389"/>
      <c r="X252" s="389"/>
      <c r="Y252" s="390"/>
      <c r="Z252" s="84"/>
    </row>
    <row r="253" spans="1:26" ht="22.5" customHeight="1" x14ac:dyDescent="0.4">
      <c r="A253" s="84"/>
      <c r="B253" s="339"/>
      <c r="C253" s="394" t="s">
        <v>236</v>
      </c>
      <c r="D253" s="394"/>
      <c r="E253" s="394"/>
      <c r="F253" s="394"/>
      <c r="G253" s="429"/>
      <c r="H253" s="429"/>
      <c r="I253" s="429"/>
      <c r="J253" s="429"/>
      <c r="K253" s="429"/>
      <c r="L253" s="429"/>
      <c r="M253" s="429"/>
      <c r="N253" s="429"/>
      <c r="O253" s="429"/>
      <c r="P253" s="429"/>
      <c r="Q253" s="429"/>
      <c r="R253" s="429"/>
      <c r="S253" s="429"/>
      <c r="T253" s="429"/>
      <c r="U253" s="429"/>
      <c r="V253" s="429"/>
      <c r="W253" s="429"/>
      <c r="X253" s="429"/>
      <c r="Y253" s="430"/>
      <c r="Z253" s="84"/>
    </row>
    <row r="254" spans="1:26" ht="22.5" customHeight="1" x14ac:dyDescent="0.4">
      <c r="A254" s="84"/>
      <c r="B254" s="337">
        <f t="shared" ca="1" si="10"/>
        <v>41</v>
      </c>
      <c r="C254" s="338" t="s">
        <v>234</v>
      </c>
      <c r="D254" s="338"/>
      <c r="E254" s="338"/>
      <c r="F254" s="338"/>
      <c r="G254" s="427"/>
      <c r="H254" s="427"/>
      <c r="I254" s="427"/>
      <c r="J254" s="427"/>
      <c r="K254" s="427"/>
      <c r="L254" s="427"/>
      <c r="M254" s="427"/>
      <c r="N254" s="427"/>
      <c r="O254" s="427"/>
      <c r="P254" s="427"/>
      <c r="Q254" s="427"/>
      <c r="R254" s="427"/>
      <c r="S254" s="427"/>
      <c r="T254" s="427"/>
      <c r="U254" s="427"/>
      <c r="V254" s="427"/>
      <c r="W254" s="427"/>
      <c r="X254" s="427"/>
      <c r="Y254" s="428"/>
      <c r="Z254" s="84"/>
    </row>
    <row r="255" spans="1:26" ht="22.5" customHeight="1" x14ac:dyDescent="0.4">
      <c r="A255" s="84"/>
      <c r="B255" s="339"/>
      <c r="C255" s="392" t="s">
        <v>235</v>
      </c>
      <c r="D255" s="392"/>
      <c r="E255" s="392"/>
      <c r="F255" s="392"/>
      <c r="G255" s="387"/>
      <c r="H255" s="387"/>
      <c r="I255" s="387"/>
      <c r="J255" s="387"/>
      <c r="K255" s="387"/>
      <c r="L255" s="387"/>
      <c r="M255" s="387"/>
      <c r="N255" s="387"/>
      <c r="O255" s="387"/>
      <c r="P255" s="387"/>
      <c r="Q255" s="387"/>
      <c r="R255" s="387"/>
      <c r="S255" s="387"/>
      <c r="T255" s="387"/>
      <c r="U255" s="387"/>
      <c r="V255" s="387"/>
      <c r="W255" s="387"/>
      <c r="X255" s="387"/>
      <c r="Y255" s="388"/>
      <c r="Z255" s="84"/>
    </row>
    <row r="256" spans="1:26" ht="22.5" customHeight="1" x14ac:dyDescent="0.4">
      <c r="A256" s="84"/>
      <c r="B256" s="339"/>
      <c r="C256" s="426" t="s">
        <v>502</v>
      </c>
      <c r="D256" s="426"/>
      <c r="E256" s="426"/>
      <c r="F256" s="426"/>
      <c r="G256" s="389"/>
      <c r="H256" s="389"/>
      <c r="I256" s="389"/>
      <c r="J256" s="389"/>
      <c r="K256" s="389"/>
      <c r="L256" s="389"/>
      <c r="M256" s="389"/>
      <c r="N256" s="389"/>
      <c r="O256" s="389"/>
      <c r="P256" s="389"/>
      <c r="Q256" s="389"/>
      <c r="R256" s="389"/>
      <c r="S256" s="389"/>
      <c r="T256" s="389"/>
      <c r="U256" s="389"/>
      <c r="V256" s="389"/>
      <c r="W256" s="389"/>
      <c r="X256" s="389"/>
      <c r="Y256" s="390"/>
      <c r="Z256" s="84"/>
    </row>
    <row r="257" spans="1:26" ht="22.5" customHeight="1" x14ac:dyDescent="0.4">
      <c r="A257" s="84"/>
      <c r="B257" s="339"/>
      <c r="C257" s="426" t="s">
        <v>240</v>
      </c>
      <c r="D257" s="426"/>
      <c r="E257" s="426"/>
      <c r="F257" s="426"/>
      <c r="G257" s="389"/>
      <c r="H257" s="389"/>
      <c r="I257" s="389"/>
      <c r="J257" s="389"/>
      <c r="K257" s="389"/>
      <c r="L257" s="389"/>
      <c r="M257" s="389"/>
      <c r="N257" s="389"/>
      <c r="O257" s="389"/>
      <c r="P257" s="389"/>
      <c r="Q257" s="389"/>
      <c r="R257" s="389"/>
      <c r="S257" s="389"/>
      <c r="T257" s="389"/>
      <c r="U257" s="389"/>
      <c r="V257" s="389"/>
      <c r="W257" s="389"/>
      <c r="X257" s="389"/>
      <c r="Y257" s="390"/>
      <c r="Z257" s="84"/>
    </row>
    <row r="258" spans="1:26" ht="22.5" customHeight="1" x14ac:dyDescent="0.4">
      <c r="A258" s="84"/>
      <c r="B258" s="339"/>
      <c r="C258" s="426" t="s">
        <v>241</v>
      </c>
      <c r="D258" s="426"/>
      <c r="E258" s="426"/>
      <c r="F258" s="426"/>
      <c r="G258" s="389"/>
      <c r="H258" s="389"/>
      <c r="I258" s="389"/>
      <c r="J258" s="389"/>
      <c r="K258" s="389"/>
      <c r="L258" s="389"/>
      <c r="M258" s="389"/>
      <c r="N258" s="389"/>
      <c r="O258" s="389"/>
      <c r="P258" s="389"/>
      <c r="Q258" s="389"/>
      <c r="R258" s="389"/>
      <c r="S258" s="389"/>
      <c r="T258" s="389"/>
      <c r="U258" s="389"/>
      <c r="V258" s="389"/>
      <c r="W258" s="389"/>
      <c r="X258" s="389"/>
      <c r="Y258" s="390"/>
      <c r="Z258" s="84"/>
    </row>
    <row r="259" spans="1:26" ht="22.5" customHeight="1" x14ac:dyDescent="0.4">
      <c r="A259" s="84"/>
      <c r="B259" s="339"/>
      <c r="C259" s="394" t="s">
        <v>236</v>
      </c>
      <c r="D259" s="394"/>
      <c r="E259" s="394"/>
      <c r="F259" s="394"/>
      <c r="G259" s="429"/>
      <c r="H259" s="429"/>
      <c r="I259" s="429"/>
      <c r="J259" s="429"/>
      <c r="K259" s="429"/>
      <c r="L259" s="429"/>
      <c r="M259" s="429"/>
      <c r="N259" s="429"/>
      <c r="O259" s="429"/>
      <c r="P259" s="429"/>
      <c r="Q259" s="429"/>
      <c r="R259" s="429"/>
      <c r="S259" s="429"/>
      <c r="T259" s="429"/>
      <c r="U259" s="429"/>
      <c r="V259" s="429"/>
      <c r="W259" s="429"/>
      <c r="X259" s="429"/>
      <c r="Y259" s="430"/>
      <c r="Z259" s="84"/>
    </row>
    <row r="260" spans="1:26" ht="22.5" customHeight="1" x14ac:dyDescent="0.4">
      <c r="A260" s="84"/>
      <c r="B260" s="337">
        <f t="shared" ca="1" si="10"/>
        <v>42</v>
      </c>
      <c r="C260" s="338" t="s">
        <v>234</v>
      </c>
      <c r="D260" s="338"/>
      <c r="E260" s="338"/>
      <c r="F260" s="338"/>
      <c r="G260" s="427"/>
      <c r="H260" s="427"/>
      <c r="I260" s="427"/>
      <c r="J260" s="427"/>
      <c r="K260" s="427"/>
      <c r="L260" s="427"/>
      <c r="M260" s="427"/>
      <c r="N260" s="427"/>
      <c r="O260" s="427"/>
      <c r="P260" s="427"/>
      <c r="Q260" s="427"/>
      <c r="R260" s="427"/>
      <c r="S260" s="427"/>
      <c r="T260" s="427"/>
      <c r="U260" s="427"/>
      <c r="V260" s="427"/>
      <c r="W260" s="427"/>
      <c r="X260" s="427"/>
      <c r="Y260" s="428"/>
      <c r="Z260" s="84"/>
    </row>
    <row r="261" spans="1:26" ht="22.5" customHeight="1" x14ac:dyDescent="0.4">
      <c r="A261" s="84"/>
      <c r="B261" s="339"/>
      <c r="C261" s="392" t="s">
        <v>235</v>
      </c>
      <c r="D261" s="392"/>
      <c r="E261" s="392"/>
      <c r="F261" s="392"/>
      <c r="G261" s="387"/>
      <c r="H261" s="387"/>
      <c r="I261" s="387"/>
      <c r="J261" s="387"/>
      <c r="K261" s="387"/>
      <c r="L261" s="387"/>
      <c r="M261" s="387"/>
      <c r="N261" s="387"/>
      <c r="O261" s="387"/>
      <c r="P261" s="387"/>
      <c r="Q261" s="387"/>
      <c r="R261" s="387"/>
      <c r="S261" s="387"/>
      <c r="T261" s="387"/>
      <c r="U261" s="387"/>
      <c r="V261" s="387"/>
      <c r="W261" s="387"/>
      <c r="X261" s="387"/>
      <c r="Y261" s="388"/>
      <c r="Z261" s="84"/>
    </row>
    <row r="262" spans="1:26" ht="22.5" customHeight="1" x14ac:dyDescent="0.4">
      <c r="A262" s="84"/>
      <c r="B262" s="339"/>
      <c r="C262" s="426" t="s">
        <v>502</v>
      </c>
      <c r="D262" s="426"/>
      <c r="E262" s="426"/>
      <c r="F262" s="426"/>
      <c r="G262" s="389"/>
      <c r="H262" s="389"/>
      <c r="I262" s="389"/>
      <c r="J262" s="389"/>
      <c r="K262" s="389"/>
      <c r="L262" s="389"/>
      <c r="M262" s="389"/>
      <c r="N262" s="389"/>
      <c r="O262" s="389"/>
      <c r="P262" s="389"/>
      <c r="Q262" s="389"/>
      <c r="R262" s="389"/>
      <c r="S262" s="389"/>
      <c r="T262" s="389"/>
      <c r="U262" s="389"/>
      <c r="V262" s="389"/>
      <c r="W262" s="389"/>
      <c r="X262" s="389"/>
      <c r="Y262" s="390"/>
      <c r="Z262" s="84"/>
    </row>
    <row r="263" spans="1:26" ht="22.5" customHeight="1" x14ac:dyDescent="0.4">
      <c r="A263" s="84"/>
      <c r="B263" s="339"/>
      <c r="C263" s="426" t="s">
        <v>240</v>
      </c>
      <c r="D263" s="426"/>
      <c r="E263" s="426"/>
      <c r="F263" s="426"/>
      <c r="G263" s="389"/>
      <c r="H263" s="389"/>
      <c r="I263" s="389"/>
      <c r="J263" s="389"/>
      <c r="K263" s="389"/>
      <c r="L263" s="389"/>
      <c r="M263" s="389"/>
      <c r="N263" s="389"/>
      <c r="O263" s="389"/>
      <c r="P263" s="389"/>
      <c r="Q263" s="389"/>
      <c r="R263" s="389"/>
      <c r="S263" s="389"/>
      <c r="T263" s="389"/>
      <c r="U263" s="389"/>
      <c r="V263" s="389"/>
      <c r="W263" s="389"/>
      <c r="X263" s="389"/>
      <c r="Y263" s="390"/>
      <c r="Z263" s="84"/>
    </row>
    <row r="264" spans="1:26" ht="22.5" customHeight="1" x14ac:dyDescent="0.4">
      <c r="A264" s="84"/>
      <c r="B264" s="339"/>
      <c r="C264" s="426" t="s">
        <v>241</v>
      </c>
      <c r="D264" s="426"/>
      <c r="E264" s="426"/>
      <c r="F264" s="426"/>
      <c r="G264" s="389"/>
      <c r="H264" s="389"/>
      <c r="I264" s="389"/>
      <c r="J264" s="389"/>
      <c r="K264" s="389"/>
      <c r="L264" s="389"/>
      <c r="M264" s="389"/>
      <c r="N264" s="389"/>
      <c r="O264" s="389"/>
      <c r="P264" s="389"/>
      <c r="Q264" s="389"/>
      <c r="R264" s="389"/>
      <c r="S264" s="389"/>
      <c r="T264" s="389"/>
      <c r="U264" s="389"/>
      <c r="V264" s="389"/>
      <c r="W264" s="389"/>
      <c r="X264" s="389"/>
      <c r="Y264" s="390"/>
      <c r="Z264" s="84"/>
    </row>
    <row r="265" spans="1:26" ht="22.5" customHeight="1" x14ac:dyDescent="0.4">
      <c r="A265" s="84"/>
      <c r="B265" s="339"/>
      <c r="C265" s="394" t="s">
        <v>236</v>
      </c>
      <c r="D265" s="394"/>
      <c r="E265" s="394"/>
      <c r="F265" s="394"/>
      <c r="G265" s="429"/>
      <c r="H265" s="429"/>
      <c r="I265" s="429"/>
      <c r="J265" s="429"/>
      <c r="K265" s="429"/>
      <c r="L265" s="429"/>
      <c r="M265" s="429"/>
      <c r="N265" s="429"/>
      <c r="O265" s="429"/>
      <c r="P265" s="429"/>
      <c r="Q265" s="429"/>
      <c r="R265" s="429"/>
      <c r="S265" s="429"/>
      <c r="T265" s="429"/>
      <c r="U265" s="429"/>
      <c r="V265" s="429"/>
      <c r="W265" s="429"/>
      <c r="X265" s="429"/>
      <c r="Y265" s="430"/>
      <c r="Z265" s="84"/>
    </row>
    <row r="266" spans="1:26" ht="22.5" customHeight="1" x14ac:dyDescent="0.4">
      <c r="A266" s="84"/>
      <c r="B266" s="337">
        <f t="shared" ca="1" si="10"/>
        <v>43</v>
      </c>
      <c r="C266" s="338" t="s">
        <v>234</v>
      </c>
      <c r="D266" s="338"/>
      <c r="E266" s="338"/>
      <c r="F266" s="338"/>
      <c r="G266" s="427"/>
      <c r="H266" s="427"/>
      <c r="I266" s="427"/>
      <c r="J266" s="427"/>
      <c r="K266" s="427"/>
      <c r="L266" s="427"/>
      <c r="M266" s="427"/>
      <c r="N266" s="427"/>
      <c r="O266" s="427"/>
      <c r="P266" s="427"/>
      <c r="Q266" s="427"/>
      <c r="R266" s="427"/>
      <c r="S266" s="427"/>
      <c r="T266" s="427"/>
      <c r="U266" s="427"/>
      <c r="V266" s="427"/>
      <c r="W266" s="427"/>
      <c r="X266" s="427"/>
      <c r="Y266" s="428"/>
      <c r="Z266" s="84"/>
    </row>
    <row r="267" spans="1:26" ht="22.5" customHeight="1" x14ac:dyDescent="0.4">
      <c r="A267" s="84"/>
      <c r="B267" s="339"/>
      <c r="C267" s="392" t="s">
        <v>235</v>
      </c>
      <c r="D267" s="392"/>
      <c r="E267" s="392"/>
      <c r="F267" s="392"/>
      <c r="G267" s="387"/>
      <c r="H267" s="387"/>
      <c r="I267" s="387"/>
      <c r="J267" s="387"/>
      <c r="K267" s="387"/>
      <c r="L267" s="387"/>
      <c r="M267" s="387"/>
      <c r="N267" s="387"/>
      <c r="O267" s="387"/>
      <c r="P267" s="387"/>
      <c r="Q267" s="387"/>
      <c r="R267" s="387"/>
      <c r="S267" s="387"/>
      <c r="T267" s="387"/>
      <c r="U267" s="387"/>
      <c r="V267" s="387"/>
      <c r="W267" s="387"/>
      <c r="X267" s="387"/>
      <c r="Y267" s="388"/>
      <c r="Z267" s="84"/>
    </row>
    <row r="268" spans="1:26" ht="22.5" customHeight="1" x14ac:dyDescent="0.4">
      <c r="A268" s="84"/>
      <c r="B268" s="339"/>
      <c r="C268" s="426" t="s">
        <v>502</v>
      </c>
      <c r="D268" s="426"/>
      <c r="E268" s="426"/>
      <c r="F268" s="426"/>
      <c r="G268" s="389"/>
      <c r="H268" s="389"/>
      <c r="I268" s="389"/>
      <c r="J268" s="389"/>
      <c r="K268" s="389"/>
      <c r="L268" s="389"/>
      <c r="M268" s="389"/>
      <c r="N268" s="389"/>
      <c r="O268" s="389"/>
      <c r="P268" s="389"/>
      <c r="Q268" s="389"/>
      <c r="R268" s="389"/>
      <c r="S268" s="389"/>
      <c r="T268" s="389"/>
      <c r="U268" s="389"/>
      <c r="V268" s="389"/>
      <c r="W268" s="389"/>
      <c r="X268" s="389"/>
      <c r="Y268" s="390"/>
      <c r="Z268" s="84"/>
    </row>
    <row r="269" spans="1:26" ht="22.5" customHeight="1" x14ac:dyDescent="0.4">
      <c r="A269" s="84"/>
      <c r="B269" s="339"/>
      <c r="C269" s="426" t="s">
        <v>240</v>
      </c>
      <c r="D269" s="426"/>
      <c r="E269" s="426"/>
      <c r="F269" s="426"/>
      <c r="G269" s="389"/>
      <c r="H269" s="389"/>
      <c r="I269" s="389"/>
      <c r="J269" s="389"/>
      <c r="K269" s="389"/>
      <c r="L269" s="389"/>
      <c r="M269" s="389"/>
      <c r="N269" s="389"/>
      <c r="O269" s="389"/>
      <c r="P269" s="389"/>
      <c r="Q269" s="389"/>
      <c r="R269" s="389"/>
      <c r="S269" s="389"/>
      <c r="T269" s="389"/>
      <c r="U269" s="389"/>
      <c r="V269" s="389"/>
      <c r="W269" s="389"/>
      <c r="X269" s="389"/>
      <c r="Y269" s="390"/>
      <c r="Z269" s="84"/>
    </row>
    <row r="270" spans="1:26" ht="22.5" customHeight="1" x14ac:dyDescent="0.4">
      <c r="A270" s="84"/>
      <c r="B270" s="339"/>
      <c r="C270" s="426" t="s">
        <v>241</v>
      </c>
      <c r="D270" s="426"/>
      <c r="E270" s="426"/>
      <c r="F270" s="426"/>
      <c r="G270" s="389"/>
      <c r="H270" s="389"/>
      <c r="I270" s="389"/>
      <c r="J270" s="389"/>
      <c r="K270" s="389"/>
      <c r="L270" s="389"/>
      <c r="M270" s="389"/>
      <c r="N270" s="389"/>
      <c r="O270" s="389"/>
      <c r="P270" s="389"/>
      <c r="Q270" s="389"/>
      <c r="R270" s="389"/>
      <c r="S270" s="389"/>
      <c r="T270" s="389"/>
      <c r="U270" s="389"/>
      <c r="V270" s="389"/>
      <c r="W270" s="389"/>
      <c r="X270" s="389"/>
      <c r="Y270" s="390"/>
      <c r="Z270" s="84"/>
    </row>
    <row r="271" spans="1:26" ht="22.5" customHeight="1" thickBot="1" x14ac:dyDescent="0.45">
      <c r="A271" s="84"/>
      <c r="B271" s="340"/>
      <c r="C271" s="433" t="s">
        <v>236</v>
      </c>
      <c r="D271" s="433"/>
      <c r="E271" s="433"/>
      <c r="F271" s="433"/>
      <c r="G271" s="434"/>
      <c r="H271" s="434"/>
      <c r="I271" s="434"/>
      <c r="J271" s="434"/>
      <c r="K271" s="434"/>
      <c r="L271" s="434"/>
      <c r="M271" s="434"/>
      <c r="N271" s="434"/>
      <c r="O271" s="434"/>
      <c r="P271" s="434"/>
      <c r="Q271" s="434"/>
      <c r="R271" s="434"/>
      <c r="S271" s="434"/>
      <c r="T271" s="434"/>
      <c r="U271" s="434"/>
      <c r="V271" s="434"/>
      <c r="W271" s="434"/>
      <c r="X271" s="434"/>
      <c r="Y271" s="435"/>
      <c r="Z271" s="84"/>
    </row>
    <row r="272" spans="1:26" ht="22.5" customHeight="1" x14ac:dyDescent="0.4">
      <c r="A272" s="152"/>
      <c r="B272" s="133"/>
      <c r="C272" s="133"/>
      <c r="D272" s="133"/>
      <c r="E272" s="133"/>
      <c r="F272" s="133"/>
      <c r="G272" s="134"/>
      <c r="H272" s="134"/>
      <c r="I272" s="134"/>
      <c r="J272" s="134"/>
      <c r="K272" s="134"/>
      <c r="L272" s="134"/>
      <c r="M272" s="134"/>
      <c r="N272" s="134"/>
      <c r="O272" s="134"/>
      <c r="P272" s="134"/>
      <c r="Q272" s="134"/>
      <c r="R272" s="134"/>
      <c r="S272" s="134"/>
      <c r="T272" s="134"/>
      <c r="U272" s="134"/>
      <c r="V272" s="134"/>
      <c r="W272" s="134"/>
      <c r="X272" s="134"/>
      <c r="Y272" s="134"/>
      <c r="Z272" s="152"/>
    </row>
    <row r="273" spans="1:26" ht="22.5" customHeight="1" x14ac:dyDescent="0.4">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2.5" customHeight="1" x14ac:dyDescent="0.4">
      <c r="A274" s="152"/>
      <c r="B274" s="133"/>
      <c r="C274" s="133"/>
      <c r="D274" s="133"/>
      <c r="E274" s="133"/>
      <c r="F274" s="133"/>
      <c r="G274" s="134"/>
      <c r="H274" s="134"/>
      <c r="I274" s="134"/>
      <c r="J274" s="134"/>
      <c r="K274" s="134"/>
      <c r="L274" s="134"/>
      <c r="M274" s="134"/>
      <c r="N274" s="134"/>
      <c r="O274" s="134"/>
      <c r="P274" s="134"/>
      <c r="Q274" s="134"/>
      <c r="R274" s="134"/>
      <c r="S274" s="134"/>
      <c r="T274" s="134"/>
      <c r="U274" s="134"/>
      <c r="V274" s="134"/>
      <c r="W274" s="134"/>
      <c r="X274" s="134"/>
      <c r="Y274" s="134"/>
      <c r="Z274" s="152"/>
    </row>
    <row r="275" spans="1:26" ht="22.5" customHeight="1" thickBot="1" x14ac:dyDescent="0.45">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2.5" customHeight="1" x14ac:dyDescent="0.4">
      <c r="A276" s="84"/>
      <c r="B276" s="471">
        <f ca="1">OFFSET(B276,-10,0)+1</f>
        <v>44</v>
      </c>
      <c r="C276" s="384" t="s">
        <v>234</v>
      </c>
      <c r="D276" s="384"/>
      <c r="E276" s="384"/>
      <c r="F276" s="384"/>
      <c r="G276" s="385"/>
      <c r="H276" s="385"/>
      <c r="I276" s="385"/>
      <c r="J276" s="385"/>
      <c r="K276" s="385"/>
      <c r="L276" s="385"/>
      <c r="M276" s="385"/>
      <c r="N276" s="385"/>
      <c r="O276" s="385"/>
      <c r="P276" s="385"/>
      <c r="Q276" s="385"/>
      <c r="R276" s="385"/>
      <c r="S276" s="385"/>
      <c r="T276" s="385"/>
      <c r="U276" s="385"/>
      <c r="V276" s="385"/>
      <c r="W276" s="385"/>
      <c r="X276" s="385"/>
      <c r="Y276" s="386"/>
      <c r="Z276" s="84"/>
    </row>
    <row r="277" spans="1:26" ht="22.5" customHeight="1" x14ac:dyDescent="0.4">
      <c r="A277" s="84"/>
      <c r="B277" s="472"/>
      <c r="C277" s="392" t="s">
        <v>235</v>
      </c>
      <c r="D277" s="392"/>
      <c r="E277" s="392"/>
      <c r="F277" s="392"/>
      <c r="G277" s="387"/>
      <c r="H277" s="387"/>
      <c r="I277" s="387"/>
      <c r="J277" s="387"/>
      <c r="K277" s="387"/>
      <c r="L277" s="387"/>
      <c r="M277" s="387"/>
      <c r="N277" s="387"/>
      <c r="O277" s="387"/>
      <c r="P277" s="387"/>
      <c r="Q277" s="387"/>
      <c r="R277" s="387"/>
      <c r="S277" s="387"/>
      <c r="T277" s="387"/>
      <c r="U277" s="387"/>
      <c r="V277" s="387"/>
      <c r="W277" s="387"/>
      <c r="X277" s="387"/>
      <c r="Y277" s="388"/>
      <c r="Z277" s="84"/>
    </row>
    <row r="278" spans="1:26" ht="22.5" customHeight="1" x14ac:dyDescent="0.4">
      <c r="A278" s="84"/>
      <c r="B278" s="472"/>
      <c r="C278" s="426" t="s">
        <v>502</v>
      </c>
      <c r="D278" s="426"/>
      <c r="E278" s="426"/>
      <c r="F278" s="426"/>
      <c r="G278" s="389"/>
      <c r="H278" s="389"/>
      <c r="I278" s="389"/>
      <c r="J278" s="389"/>
      <c r="K278" s="389"/>
      <c r="L278" s="389"/>
      <c r="M278" s="389"/>
      <c r="N278" s="389"/>
      <c r="O278" s="389"/>
      <c r="P278" s="389"/>
      <c r="Q278" s="389"/>
      <c r="R278" s="389"/>
      <c r="S278" s="389"/>
      <c r="T278" s="389"/>
      <c r="U278" s="389"/>
      <c r="V278" s="389"/>
      <c r="W278" s="389"/>
      <c r="X278" s="389"/>
      <c r="Y278" s="390"/>
      <c r="Z278" s="84"/>
    </row>
    <row r="279" spans="1:26" ht="22.5" customHeight="1" x14ac:dyDescent="0.4">
      <c r="A279" s="84"/>
      <c r="B279" s="472"/>
      <c r="C279" s="426" t="s">
        <v>240</v>
      </c>
      <c r="D279" s="426"/>
      <c r="E279" s="426"/>
      <c r="F279" s="426"/>
      <c r="G279" s="389"/>
      <c r="H279" s="389"/>
      <c r="I279" s="389"/>
      <c r="J279" s="389"/>
      <c r="K279" s="389"/>
      <c r="L279" s="389"/>
      <c r="M279" s="389"/>
      <c r="N279" s="389"/>
      <c r="O279" s="389"/>
      <c r="P279" s="389"/>
      <c r="Q279" s="389"/>
      <c r="R279" s="389"/>
      <c r="S279" s="389"/>
      <c r="T279" s="389"/>
      <c r="U279" s="389"/>
      <c r="V279" s="389"/>
      <c r="W279" s="389"/>
      <c r="X279" s="389"/>
      <c r="Y279" s="390"/>
      <c r="Z279" s="84"/>
    </row>
    <row r="280" spans="1:26" ht="22.5" customHeight="1" x14ac:dyDescent="0.4">
      <c r="A280" s="84"/>
      <c r="B280" s="472"/>
      <c r="C280" s="426" t="s">
        <v>241</v>
      </c>
      <c r="D280" s="426"/>
      <c r="E280" s="426"/>
      <c r="F280" s="426"/>
      <c r="G280" s="389"/>
      <c r="H280" s="389"/>
      <c r="I280" s="389"/>
      <c r="J280" s="389"/>
      <c r="K280" s="389"/>
      <c r="L280" s="389"/>
      <c r="M280" s="389"/>
      <c r="N280" s="389"/>
      <c r="O280" s="389"/>
      <c r="P280" s="389"/>
      <c r="Q280" s="389"/>
      <c r="R280" s="389"/>
      <c r="S280" s="389"/>
      <c r="T280" s="389"/>
      <c r="U280" s="389"/>
      <c r="V280" s="389"/>
      <c r="W280" s="389"/>
      <c r="X280" s="389"/>
      <c r="Y280" s="390"/>
      <c r="Z280" s="84"/>
    </row>
    <row r="281" spans="1:26" ht="22.5" customHeight="1" x14ac:dyDescent="0.4">
      <c r="A281" s="84"/>
      <c r="B281" s="472"/>
      <c r="C281" s="394" t="s">
        <v>236</v>
      </c>
      <c r="D281" s="394"/>
      <c r="E281" s="394"/>
      <c r="F281" s="394"/>
      <c r="G281" s="429"/>
      <c r="H281" s="429"/>
      <c r="I281" s="429"/>
      <c r="J281" s="429"/>
      <c r="K281" s="429"/>
      <c r="L281" s="429"/>
      <c r="M281" s="429"/>
      <c r="N281" s="429"/>
      <c r="O281" s="429"/>
      <c r="P281" s="429"/>
      <c r="Q281" s="429"/>
      <c r="R281" s="429"/>
      <c r="S281" s="429"/>
      <c r="T281" s="429"/>
      <c r="U281" s="429"/>
      <c r="V281" s="429"/>
      <c r="W281" s="429"/>
      <c r="X281" s="429"/>
      <c r="Y281" s="430"/>
      <c r="Z281" s="84"/>
    </row>
    <row r="282" spans="1:26" ht="22.5" customHeight="1" x14ac:dyDescent="0.4">
      <c r="A282" s="84"/>
      <c r="B282" s="337">
        <f t="shared" ref="B282:B300" ca="1" si="11">OFFSET(B282,-6,0)+1</f>
        <v>45</v>
      </c>
      <c r="C282" s="338" t="s">
        <v>234</v>
      </c>
      <c r="D282" s="338"/>
      <c r="E282" s="338"/>
      <c r="F282" s="338"/>
      <c r="G282" s="427"/>
      <c r="H282" s="427"/>
      <c r="I282" s="427"/>
      <c r="J282" s="427"/>
      <c r="K282" s="427"/>
      <c r="L282" s="427"/>
      <c r="M282" s="427"/>
      <c r="N282" s="427"/>
      <c r="O282" s="427"/>
      <c r="P282" s="427"/>
      <c r="Q282" s="427"/>
      <c r="R282" s="427"/>
      <c r="S282" s="427"/>
      <c r="T282" s="427"/>
      <c r="U282" s="427"/>
      <c r="V282" s="427"/>
      <c r="W282" s="427"/>
      <c r="X282" s="427"/>
      <c r="Y282" s="428"/>
      <c r="Z282" s="84"/>
    </row>
    <row r="283" spans="1:26" ht="22.5" customHeight="1" x14ac:dyDescent="0.4">
      <c r="A283" s="84"/>
      <c r="B283" s="339"/>
      <c r="C283" s="392" t="s">
        <v>235</v>
      </c>
      <c r="D283" s="392"/>
      <c r="E283" s="392"/>
      <c r="F283" s="392"/>
      <c r="G283" s="387"/>
      <c r="H283" s="387"/>
      <c r="I283" s="387"/>
      <c r="J283" s="387"/>
      <c r="K283" s="387"/>
      <c r="L283" s="387"/>
      <c r="M283" s="387"/>
      <c r="N283" s="387"/>
      <c r="O283" s="387"/>
      <c r="P283" s="387"/>
      <c r="Q283" s="387"/>
      <c r="R283" s="387"/>
      <c r="S283" s="387"/>
      <c r="T283" s="387"/>
      <c r="U283" s="387"/>
      <c r="V283" s="387"/>
      <c r="W283" s="387"/>
      <c r="X283" s="387"/>
      <c r="Y283" s="388"/>
      <c r="Z283" s="84"/>
    </row>
    <row r="284" spans="1:26" ht="22.5" customHeight="1" x14ac:dyDescent="0.4">
      <c r="A284" s="84"/>
      <c r="B284" s="339"/>
      <c r="C284" s="426" t="s">
        <v>502</v>
      </c>
      <c r="D284" s="426"/>
      <c r="E284" s="426"/>
      <c r="F284" s="426"/>
      <c r="G284" s="389"/>
      <c r="H284" s="389"/>
      <c r="I284" s="389"/>
      <c r="J284" s="389"/>
      <c r="K284" s="389"/>
      <c r="L284" s="389"/>
      <c r="M284" s="389"/>
      <c r="N284" s="389"/>
      <c r="O284" s="389"/>
      <c r="P284" s="389"/>
      <c r="Q284" s="389"/>
      <c r="R284" s="389"/>
      <c r="S284" s="389"/>
      <c r="T284" s="389"/>
      <c r="U284" s="389"/>
      <c r="V284" s="389"/>
      <c r="W284" s="389"/>
      <c r="X284" s="389"/>
      <c r="Y284" s="390"/>
      <c r="Z284" s="84"/>
    </row>
    <row r="285" spans="1:26" ht="22.5" customHeight="1" x14ac:dyDescent="0.4">
      <c r="A285" s="84"/>
      <c r="B285" s="339"/>
      <c r="C285" s="426" t="s">
        <v>240</v>
      </c>
      <c r="D285" s="426"/>
      <c r="E285" s="426"/>
      <c r="F285" s="426"/>
      <c r="G285" s="389"/>
      <c r="H285" s="389"/>
      <c r="I285" s="389"/>
      <c r="J285" s="389"/>
      <c r="K285" s="389"/>
      <c r="L285" s="389"/>
      <c r="M285" s="389"/>
      <c r="N285" s="389"/>
      <c r="O285" s="389"/>
      <c r="P285" s="389"/>
      <c r="Q285" s="389"/>
      <c r="R285" s="389"/>
      <c r="S285" s="389"/>
      <c r="T285" s="389"/>
      <c r="U285" s="389"/>
      <c r="V285" s="389"/>
      <c r="W285" s="389"/>
      <c r="X285" s="389"/>
      <c r="Y285" s="390"/>
      <c r="Z285" s="84"/>
    </row>
    <row r="286" spans="1:26" ht="22.5" customHeight="1" x14ac:dyDescent="0.4">
      <c r="A286" s="84"/>
      <c r="B286" s="339"/>
      <c r="C286" s="426" t="s">
        <v>241</v>
      </c>
      <c r="D286" s="426"/>
      <c r="E286" s="426"/>
      <c r="F286" s="426"/>
      <c r="G286" s="389"/>
      <c r="H286" s="389"/>
      <c r="I286" s="389"/>
      <c r="J286" s="389"/>
      <c r="K286" s="389"/>
      <c r="L286" s="389"/>
      <c r="M286" s="389"/>
      <c r="N286" s="389"/>
      <c r="O286" s="389"/>
      <c r="P286" s="389"/>
      <c r="Q286" s="389"/>
      <c r="R286" s="389"/>
      <c r="S286" s="389"/>
      <c r="T286" s="389"/>
      <c r="U286" s="389"/>
      <c r="V286" s="389"/>
      <c r="W286" s="389"/>
      <c r="X286" s="389"/>
      <c r="Y286" s="390"/>
      <c r="Z286" s="84"/>
    </row>
    <row r="287" spans="1:26" ht="22.5" customHeight="1" x14ac:dyDescent="0.4">
      <c r="A287" s="84"/>
      <c r="B287" s="339"/>
      <c r="C287" s="394" t="s">
        <v>236</v>
      </c>
      <c r="D287" s="394"/>
      <c r="E287" s="394"/>
      <c r="F287" s="394"/>
      <c r="G287" s="429"/>
      <c r="H287" s="429"/>
      <c r="I287" s="429"/>
      <c r="J287" s="429"/>
      <c r="K287" s="429"/>
      <c r="L287" s="429"/>
      <c r="M287" s="429"/>
      <c r="N287" s="429"/>
      <c r="O287" s="429"/>
      <c r="P287" s="429"/>
      <c r="Q287" s="429"/>
      <c r="R287" s="429"/>
      <c r="S287" s="429"/>
      <c r="T287" s="429"/>
      <c r="U287" s="429"/>
      <c r="V287" s="429"/>
      <c r="W287" s="429"/>
      <c r="X287" s="429"/>
      <c r="Y287" s="430"/>
      <c r="Z287" s="84"/>
    </row>
    <row r="288" spans="1:26" ht="22.5" customHeight="1" x14ac:dyDescent="0.4">
      <c r="A288" s="84"/>
      <c r="B288" s="337">
        <f t="shared" ca="1" si="11"/>
        <v>46</v>
      </c>
      <c r="C288" s="338" t="s">
        <v>234</v>
      </c>
      <c r="D288" s="338"/>
      <c r="E288" s="338"/>
      <c r="F288" s="338"/>
      <c r="G288" s="427"/>
      <c r="H288" s="427"/>
      <c r="I288" s="427"/>
      <c r="J288" s="427"/>
      <c r="K288" s="427"/>
      <c r="L288" s="427"/>
      <c r="M288" s="427"/>
      <c r="N288" s="427"/>
      <c r="O288" s="427"/>
      <c r="P288" s="427"/>
      <c r="Q288" s="427"/>
      <c r="R288" s="427"/>
      <c r="S288" s="427"/>
      <c r="T288" s="427"/>
      <c r="U288" s="427"/>
      <c r="V288" s="427"/>
      <c r="W288" s="427"/>
      <c r="X288" s="427"/>
      <c r="Y288" s="428"/>
      <c r="Z288" s="84"/>
    </row>
    <row r="289" spans="1:26" ht="22.5" customHeight="1" x14ac:dyDescent="0.4">
      <c r="A289" s="84"/>
      <c r="B289" s="339"/>
      <c r="C289" s="392" t="s">
        <v>235</v>
      </c>
      <c r="D289" s="392"/>
      <c r="E289" s="392"/>
      <c r="F289" s="392"/>
      <c r="G289" s="387"/>
      <c r="H289" s="387"/>
      <c r="I289" s="387"/>
      <c r="J289" s="387"/>
      <c r="K289" s="387"/>
      <c r="L289" s="387"/>
      <c r="M289" s="387"/>
      <c r="N289" s="387"/>
      <c r="O289" s="387"/>
      <c r="P289" s="387"/>
      <c r="Q289" s="387"/>
      <c r="R289" s="387"/>
      <c r="S289" s="387"/>
      <c r="T289" s="387"/>
      <c r="U289" s="387"/>
      <c r="V289" s="387"/>
      <c r="W289" s="387"/>
      <c r="X289" s="387"/>
      <c r="Y289" s="388"/>
      <c r="Z289" s="84"/>
    </row>
    <row r="290" spans="1:26" ht="22.5" customHeight="1" x14ac:dyDescent="0.4">
      <c r="A290" s="84"/>
      <c r="B290" s="339"/>
      <c r="C290" s="426" t="s">
        <v>502</v>
      </c>
      <c r="D290" s="426"/>
      <c r="E290" s="426"/>
      <c r="F290" s="426"/>
      <c r="G290" s="389"/>
      <c r="H290" s="389"/>
      <c r="I290" s="389"/>
      <c r="J290" s="389"/>
      <c r="K290" s="389"/>
      <c r="L290" s="389"/>
      <c r="M290" s="389"/>
      <c r="N290" s="389"/>
      <c r="O290" s="389"/>
      <c r="P290" s="389"/>
      <c r="Q290" s="389"/>
      <c r="R290" s="389"/>
      <c r="S290" s="389"/>
      <c r="T290" s="389"/>
      <c r="U290" s="389"/>
      <c r="V290" s="389"/>
      <c r="W290" s="389"/>
      <c r="X290" s="389"/>
      <c r="Y290" s="390"/>
      <c r="Z290" s="84"/>
    </row>
    <row r="291" spans="1:26" ht="22.5" customHeight="1" x14ac:dyDescent="0.4">
      <c r="A291" s="84"/>
      <c r="B291" s="339"/>
      <c r="C291" s="426" t="s">
        <v>240</v>
      </c>
      <c r="D291" s="426"/>
      <c r="E291" s="426"/>
      <c r="F291" s="426"/>
      <c r="G291" s="389"/>
      <c r="H291" s="389"/>
      <c r="I291" s="389"/>
      <c r="J291" s="389"/>
      <c r="K291" s="389"/>
      <c r="L291" s="389"/>
      <c r="M291" s="389"/>
      <c r="N291" s="389"/>
      <c r="O291" s="389"/>
      <c r="P291" s="389"/>
      <c r="Q291" s="389"/>
      <c r="R291" s="389"/>
      <c r="S291" s="389"/>
      <c r="T291" s="389"/>
      <c r="U291" s="389"/>
      <c r="V291" s="389"/>
      <c r="W291" s="389"/>
      <c r="X291" s="389"/>
      <c r="Y291" s="390"/>
      <c r="Z291" s="84"/>
    </row>
    <row r="292" spans="1:26" ht="22.5" customHeight="1" x14ac:dyDescent="0.4">
      <c r="A292" s="84"/>
      <c r="B292" s="339"/>
      <c r="C292" s="426" t="s">
        <v>241</v>
      </c>
      <c r="D292" s="426"/>
      <c r="E292" s="426"/>
      <c r="F292" s="426"/>
      <c r="G292" s="389"/>
      <c r="H292" s="389"/>
      <c r="I292" s="389"/>
      <c r="J292" s="389"/>
      <c r="K292" s="389"/>
      <c r="L292" s="389"/>
      <c r="M292" s="389"/>
      <c r="N292" s="389"/>
      <c r="O292" s="389"/>
      <c r="P292" s="389"/>
      <c r="Q292" s="389"/>
      <c r="R292" s="389"/>
      <c r="S292" s="389"/>
      <c r="T292" s="389"/>
      <c r="U292" s="389"/>
      <c r="V292" s="389"/>
      <c r="W292" s="389"/>
      <c r="X292" s="389"/>
      <c r="Y292" s="390"/>
      <c r="Z292" s="84"/>
    </row>
    <row r="293" spans="1:26" ht="22.5" customHeight="1" x14ac:dyDescent="0.4">
      <c r="A293" s="84"/>
      <c r="B293" s="339"/>
      <c r="C293" s="394" t="s">
        <v>236</v>
      </c>
      <c r="D293" s="394"/>
      <c r="E293" s="394"/>
      <c r="F293" s="394"/>
      <c r="G293" s="429"/>
      <c r="H293" s="429"/>
      <c r="I293" s="429"/>
      <c r="J293" s="429"/>
      <c r="K293" s="429"/>
      <c r="L293" s="429"/>
      <c r="M293" s="429"/>
      <c r="N293" s="429"/>
      <c r="O293" s="429"/>
      <c r="P293" s="429"/>
      <c r="Q293" s="429"/>
      <c r="R293" s="429"/>
      <c r="S293" s="429"/>
      <c r="T293" s="429"/>
      <c r="U293" s="429"/>
      <c r="V293" s="429"/>
      <c r="W293" s="429"/>
      <c r="X293" s="429"/>
      <c r="Y293" s="430"/>
      <c r="Z293" s="84"/>
    </row>
    <row r="294" spans="1:26" ht="22.5" customHeight="1" x14ac:dyDescent="0.4">
      <c r="A294" s="84"/>
      <c r="B294" s="337">
        <f t="shared" ca="1" si="11"/>
        <v>47</v>
      </c>
      <c r="C294" s="338" t="s">
        <v>234</v>
      </c>
      <c r="D294" s="338"/>
      <c r="E294" s="338"/>
      <c r="F294" s="338"/>
      <c r="G294" s="427"/>
      <c r="H294" s="427"/>
      <c r="I294" s="427"/>
      <c r="J294" s="427"/>
      <c r="K294" s="427"/>
      <c r="L294" s="427"/>
      <c r="M294" s="427"/>
      <c r="N294" s="427"/>
      <c r="O294" s="427"/>
      <c r="P294" s="427"/>
      <c r="Q294" s="427"/>
      <c r="R294" s="427"/>
      <c r="S294" s="427"/>
      <c r="T294" s="427"/>
      <c r="U294" s="427"/>
      <c r="V294" s="427"/>
      <c r="W294" s="427"/>
      <c r="X294" s="427"/>
      <c r="Y294" s="428"/>
      <c r="Z294" s="84"/>
    </row>
    <row r="295" spans="1:26" ht="22.5" customHeight="1" x14ac:dyDescent="0.4">
      <c r="A295" s="84"/>
      <c r="B295" s="339"/>
      <c r="C295" s="392" t="s">
        <v>235</v>
      </c>
      <c r="D295" s="392"/>
      <c r="E295" s="392"/>
      <c r="F295" s="392"/>
      <c r="G295" s="387"/>
      <c r="H295" s="387"/>
      <c r="I295" s="387"/>
      <c r="J295" s="387"/>
      <c r="K295" s="387"/>
      <c r="L295" s="387"/>
      <c r="M295" s="387"/>
      <c r="N295" s="387"/>
      <c r="O295" s="387"/>
      <c r="P295" s="387"/>
      <c r="Q295" s="387"/>
      <c r="R295" s="387"/>
      <c r="S295" s="387"/>
      <c r="T295" s="387"/>
      <c r="U295" s="387"/>
      <c r="V295" s="387"/>
      <c r="W295" s="387"/>
      <c r="X295" s="387"/>
      <c r="Y295" s="388"/>
      <c r="Z295" s="84"/>
    </row>
    <row r="296" spans="1:26" ht="22.5" customHeight="1" x14ac:dyDescent="0.4">
      <c r="A296" s="84"/>
      <c r="B296" s="339"/>
      <c r="C296" s="426" t="s">
        <v>502</v>
      </c>
      <c r="D296" s="426"/>
      <c r="E296" s="426"/>
      <c r="F296" s="426"/>
      <c r="G296" s="389"/>
      <c r="H296" s="389"/>
      <c r="I296" s="389"/>
      <c r="J296" s="389"/>
      <c r="K296" s="389"/>
      <c r="L296" s="389"/>
      <c r="M296" s="389"/>
      <c r="N296" s="389"/>
      <c r="O296" s="389"/>
      <c r="P296" s="389"/>
      <c r="Q296" s="389"/>
      <c r="R296" s="389"/>
      <c r="S296" s="389"/>
      <c r="T296" s="389"/>
      <c r="U296" s="389"/>
      <c r="V296" s="389"/>
      <c r="W296" s="389"/>
      <c r="X296" s="389"/>
      <c r="Y296" s="390"/>
      <c r="Z296" s="84"/>
    </row>
    <row r="297" spans="1:26" ht="22.5" customHeight="1" x14ac:dyDescent="0.4">
      <c r="A297" s="84"/>
      <c r="B297" s="339"/>
      <c r="C297" s="426" t="s">
        <v>240</v>
      </c>
      <c r="D297" s="426"/>
      <c r="E297" s="426"/>
      <c r="F297" s="426"/>
      <c r="G297" s="389"/>
      <c r="H297" s="389"/>
      <c r="I297" s="389"/>
      <c r="J297" s="389"/>
      <c r="K297" s="389"/>
      <c r="L297" s="389"/>
      <c r="M297" s="389"/>
      <c r="N297" s="389"/>
      <c r="O297" s="389"/>
      <c r="P297" s="389"/>
      <c r="Q297" s="389"/>
      <c r="R297" s="389"/>
      <c r="S297" s="389"/>
      <c r="T297" s="389"/>
      <c r="U297" s="389"/>
      <c r="V297" s="389"/>
      <c r="W297" s="389"/>
      <c r="X297" s="389"/>
      <c r="Y297" s="390"/>
      <c r="Z297" s="84"/>
    </row>
    <row r="298" spans="1:26" ht="22.5" customHeight="1" x14ac:dyDescent="0.4">
      <c r="A298" s="84"/>
      <c r="B298" s="339"/>
      <c r="C298" s="426" t="s">
        <v>241</v>
      </c>
      <c r="D298" s="426"/>
      <c r="E298" s="426"/>
      <c r="F298" s="426"/>
      <c r="G298" s="389"/>
      <c r="H298" s="389"/>
      <c r="I298" s="389"/>
      <c r="J298" s="389"/>
      <c r="K298" s="389"/>
      <c r="L298" s="389"/>
      <c r="M298" s="389"/>
      <c r="N298" s="389"/>
      <c r="O298" s="389"/>
      <c r="P298" s="389"/>
      <c r="Q298" s="389"/>
      <c r="R298" s="389"/>
      <c r="S298" s="389"/>
      <c r="T298" s="389"/>
      <c r="U298" s="389"/>
      <c r="V298" s="389"/>
      <c r="W298" s="389"/>
      <c r="X298" s="389"/>
      <c r="Y298" s="390"/>
      <c r="Z298" s="84"/>
    </row>
    <row r="299" spans="1:26" ht="22.5" customHeight="1" x14ac:dyDescent="0.4">
      <c r="A299" s="84"/>
      <c r="B299" s="339"/>
      <c r="C299" s="394" t="s">
        <v>236</v>
      </c>
      <c r="D299" s="394"/>
      <c r="E299" s="394"/>
      <c r="F299" s="394"/>
      <c r="G299" s="429"/>
      <c r="H299" s="429"/>
      <c r="I299" s="429"/>
      <c r="J299" s="429"/>
      <c r="K299" s="429"/>
      <c r="L299" s="429"/>
      <c r="M299" s="429"/>
      <c r="N299" s="429"/>
      <c r="O299" s="429"/>
      <c r="P299" s="429"/>
      <c r="Q299" s="429"/>
      <c r="R299" s="429"/>
      <c r="S299" s="429"/>
      <c r="T299" s="429"/>
      <c r="U299" s="429"/>
      <c r="V299" s="429"/>
      <c r="W299" s="429"/>
      <c r="X299" s="429"/>
      <c r="Y299" s="430"/>
      <c r="Z299" s="84"/>
    </row>
    <row r="300" spans="1:26" ht="22.5" customHeight="1" x14ac:dyDescent="0.4">
      <c r="A300" s="84"/>
      <c r="B300" s="337">
        <f t="shared" ca="1" si="11"/>
        <v>48</v>
      </c>
      <c r="C300" s="338" t="s">
        <v>234</v>
      </c>
      <c r="D300" s="338"/>
      <c r="E300" s="338"/>
      <c r="F300" s="338"/>
      <c r="G300" s="427"/>
      <c r="H300" s="427"/>
      <c r="I300" s="427"/>
      <c r="J300" s="427"/>
      <c r="K300" s="427"/>
      <c r="L300" s="427"/>
      <c r="M300" s="427"/>
      <c r="N300" s="427"/>
      <c r="O300" s="427"/>
      <c r="P300" s="427"/>
      <c r="Q300" s="427"/>
      <c r="R300" s="427"/>
      <c r="S300" s="427"/>
      <c r="T300" s="427"/>
      <c r="U300" s="427"/>
      <c r="V300" s="427"/>
      <c r="W300" s="427"/>
      <c r="X300" s="427"/>
      <c r="Y300" s="428"/>
      <c r="Z300" s="84"/>
    </row>
    <row r="301" spans="1:26" ht="22.5" customHeight="1" x14ac:dyDescent="0.4">
      <c r="A301" s="84"/>
      <c r="B301" s="339"/>
      <c r="C301" s="392" t="s">
        <v>235</v>
      </c>
      <c r="D301" s="392"/>
      <c r="E301" s="392"/>
      <c r="F301" s="392"/>
      <c r="G301" s="387"/>
      <c r="H301" s="387"/>
      <c r="I301" s="387"/>
      <c r="J301" s="387"/>
      <c r="K301" s="387"/>
      <c r="L301" s="387"/>
      <c r="M301" s="387"/>
      <c r="N301" s="387"/>
      <c r="O301" s="387"/>
      <c r="P301" s="387"/>
      <c r="Q301" s="387"/>
      <c r="R301" s="387"/>
      <c r="S301" s="387"/>
      <c r="T301" s="387"/>
      <c r="U301" s="387"/>
      <c r="V301" s="387"/>
      <c r="W301" s="387"/>
      <c r="X301" s="387"/>
      <c r="Y301" s="388"/>
      <c r="Z301" s="84"/>
    </row>
    <row r="302" spans="1:26" ht="22.5" customHeight="1" x14ac:dyDescent="0.4">
      <c r="A302" s="84"/>
      <c r="B302" s="339"/>
      <c r="C302" s="426" t="s">
        <v>502</v>
      </c>
      <c r="D302" s="426"/>
      <c r="E302" s="426"/>
      <c r="F302" s="426"/>
      <c r="G302" s="389"/>
      <c r="H302" s="389"/>
      <c r="I302" s="389"/>
      <c r="J302" s="389"/>
      <c r="K302" s="389"/>
      <c r="L302" s="389"/>
      <c r="M302" s="389"/>
      <c r="N302" s="389"/>
      <c r="O302" s="389"/>
      <c r="P302" s="389"/>
      <c r="Q302" s="389"/>
      <c r="R302" s="389"/>
      <c r="S302" s="389"/>
      <c r="T302" s="389"/>
      <c r="U302" s="389"/>
      <c r="V302" s="389"/>
      <c r="W302" s="389"/>
      <c r="X302" s="389"/>
      <c r="Y302" s="390"/>
      <c r="Z302" s="84"/>
    </row>
    <row r="303" spans="1:26" ht="22.5" customHeight="1" x14ac:dyDescent="0.4">
      <c r="A303" s="84"/>
      <c r="B303" s="339"/>
      <c r="C303" s="426" t="s">
        <v>240</v>
      </c>
      <c r="D303" s="426"/>
      <c r="E303" s="426"/>
      <c r="F303" s="426"/>
      <c r="G303" s="389"/>
      <c r="H303" s="389"/>
      <c r="I303" s="389"/>
      <c r="J303" s="389"/>
      <c r="K303" s="389"/>
      <c r="L303" s="389"/>
      <c r="M303" s="389"/>
      <c r="N303" s="389"/>
      <c r="O303" s="389"/>
      <c r="P303" s="389"/>
      <c r="Q303" s="389"/>
      <c r="R303" s="389"/>
      <c r="S303" s="389"/>
      <c r="T303" s="389"/>
      <c r="U303" s="389"/>
      <c r="V303" s="389"/>
      <c r="W303" s="389"/>
      <c r="X303" s="389"/>
      <c r="Y303" s="390"/>
      <c r="Z303" s="84"/>
    </row>
    <row r="304" spans="1:26" ht="22.5" customHeight="1" x14ac:dyDescent="0.4">
      <c r="A304" s="84"/>
      <c r="B304" s="339"/>
      <c r="C304" s="426" t="s">
        <v>241</v>
      </c>
      <c r="D304" s="426"/>
      <c r="E304" s="426"/>
      <c r="F304" s="426"/>
      <c r="G304" s="389"/>
      <c r="H304" s="389"/>
      <c r="I304" s="389"/>
      <c r="J304" s="389"/>
      <c r="K304" s="389"/>
      <c r="L304" s="389"/>
      <c r="M304" s="389"/>
      <c r="N304" s="389"/>
      <c r="O304" s="389"/>
      <c r="P304" s="389"/>
      <c r="Q304" s="389"/>
      <c r="R304" s="389"/>
      <c r="S304" s="389"/>
      <c r="T304" s="389"/>
      <c r="U304" s="389"/>
      <c r="V304" s="389"/>
      <c r="W304" s="389"/>
      <c r="X304" s="389"/>
      <c r="Y304" s="390"/>
      <c r="Z304" s="84"/>
    </row>
    <row r="305" spans="1:26" ht="22.5" customHeight="1" thickBot="1" x14ac:dyDescent="0.45">
      <c r="A305" s="84"/>
      <c r="B305" s="340"/>
      <c r="C305" s="433" t="s">
        <v>236</v>
      </c>
      <c r="D305" s="433"/>
      <c r="E305" s="433"/>
      <c r="F305" s="433"/>
      <c r="G305" s="434"/>
      <c r="H305" s="434"/>
      <c r="I305" s="434"/>
      <c r="J305" s="434"/>
      <c r="K305" s="434"/>
      <c r="L305" s="434"/>
      <c r="M305" s="434"/>
      <c r="N305" s="434"/>
      <c r="O305" s="434"/>
      <c r="P305" s="434"/>
      <c r="Q305" s="434"/>
      <c r="R305" s="434"/>
      <c r="S305" s="434"/>
      <c r="T305" s="434"/>
      <c r="U305" s="434"/>
      <c r="V305" s="434"/>
      <c r="W305" s="434"/>
      <c r="X305" s="434"/>
      <c r="Y305" s="435"/>
      <c r="Z305" s="84"/>
    </row>
    <row r="306" spans="1:26" ht="22.5" customHeight="1" x14ac:dyDescent="0.4">
      <c r="A306" s="152"/>
      <c r="B306" s="133"/>
      <c r="C306" s="133"/>
      <c r="D306" s="133"/>
      <c r="E306" s="133"/>
      <c r="F306" s="133"/>
      <c r="G306" s="134"/>
      <c r="H306" s="134"/>
      <c r="I306" s="134"/>
      <c r="J306" s="134"/>
      <c r="K306" s="134"/>
      <c r="L306" s="134"/>
      <c r="M306" s="134"/>
      <c r="N306" s="134"/>
      <c r="O306" s="134"/>
      <c r="P306" s="134"/>
      <c r="Q306" s="134"/>
      <c r="R306" s="134"/>
      <c r="S306" s="134"/>
      <c r="T306" s="134"/>
      <c r="U306" s="134"/>
      <c r="V306" s="134"/>
      <c r="W306" s="134"/>
      <c r="X306" s="134"/>
      <c r="Y306" s="134"/>
      <c r="Z306" s="152"/>
    </row>
    <row r="307" spans="1:26" ht="22.5" customHeight="1" x14ac:dyDescent="0.4">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2.5" customHeight="1" x14ac:dyDescent="0.4">
      <c r="A308" s="152"/>
      <c r="B308" s="133"/>
      <c r="C308" s="133"/>
      <c r="D308" s="133"/>
      <c r="E308" s="133"/>
      <c r="F308" s="133"/>
      <c r="G308" s="134"/>
      <c r="H308" s="134"/>
      <c r="I308" s="134"/>
      <c r="J308" s="134"/>
      <c r="K308" s="134"/>
      <c r="L308" s="134"/>
      <c r="M308" s="134"/>
      <c r="N308" s="134"/>
      <c r="O308" s="134"/>
      <c r="P308" s="134"/>
      <c r="Q308" s="134"/>
      <c r="R308" s="134"/>
      <c r="S308" s="134"/>
      <c r="T308" s="134"/>
      <c r="U308" s="134"/>
      <c r="V308" s="134"/>
      <c r="W308" s="134"/>
      <c r="X308" s="134"/>
      <c r="Y308" s="134"/>
      <c r="Z308" s="152"/>
    </row>
    <row r="309" spans="1:26" ht="22.5" customHeight="1" thickBot="1" x14ac:dyDescent="0.45">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2.5" customHeight="1" x14ac:dyDescent="0.4">
      <c r="A310" s="84"/>
      <c r="B310" s="471">
        <f ca="1">OFFSET(B310,-10,0)+1</f>
        <v>49</v>
      </c>
      <c r="C310" s="384" t="s">
        <v>234</v>
      </c>
      <c r="D310" s="384"/>
      <c r="E310" s="384"/>
      <c r="F310" s="384"/>
      <c r="G310" s="385"/>
      <c r="H310" s="385"/>
      <c r="I310" s="385"/>
      <c r="J310" s="385"/>
      <c r="K310" s="385"/>
      <c r="L310" s="385"/>
      <c r="M310" s="385"/>
      <c r="N310" s="385"/>
      <c r="O310" s="385"/>
      <c r="P310" s="385"/>
      <c r="Q310" s="385"/>
      <c r="R310" s="385"/>
      <c r="S310" s="385"/>
      <c r="T310" s="385"/>
      <c r="U310" s="385"/>
      <c r="V310" s="385"/>
      <c r="W310" s="385"/>
      <c r="X310" s="385"/>
      <c r="Y310" s="386"/>
      <c r="Z310" s="84"/>
    </row>
    <row r="311" spans="1:26" ht="22.5" customHeight="1" x14ac:dyDescent="0.4">
      <c r="A311" s="84"/>
      <c r="B311" s="472"/>
      <c r="C311" s="392" t="s">
        <v>235</v>
      </c>
      <c r="D311" s="392"/>
      <c r="E311" s="392"/>
      <c r="F311" s="392"/>
      <c r="G311" s="387"/>
      <c r="H311" s="387"/>
      <c r="I311" s="387"/>
      <c r="J311" s="387"/>
      <c r="K311" s="387"/>
      <c r="L311" s="387"/>
      <c r="M311" s="387"/>
      <c r="N311" s="387"/>
      <c r="O311" s="387"/>
      <c r="P311" s="387"/>
      <c r="Q311" s="387"/>
      <c r="R311" s="387"/>
      <c r="S311" s="387"/>
      <c r="T311" s="387"/>
      <c r="U311" s="387"/>
      <c r="V311" s="387"/>
      <c r="W311" s="387"/>
      <c r="X311" s="387"/>
      <c r="Y311" s="388"/>
      <c r="Z311" s="84"/>
    </row>
    <row r="312" spans="1:26" ht="22.5" customHeight="1" x14ac:dyDescent="0.4">
      <c r="A312" s="84"/>
      <c r="B312" s="472"/>
      <c r="C312" s="426" t="s">
        <v>502</v>
      </c>
      <c r="D312" s="426"/>
      <c r="E312" s="426"/>
      <c r="F312" s="426"/>
      <c r="G312" s="389"/>
      <c r="H312" s="389"/>
      <c r="I312" s="389"/>
      <c r="J312" s="389"/>
      <c r="K312" s="389"/>
      <c r="L312" s="389"/>
      <c r="M312" s="389"/>
      <c r="N312" s="389"/>
      <c r="O312" s="389"/>
      <c r="P312" s="389"/>
      <c r="Q312" s="389"/>
      <c r="R312" s="389"/>
      <c r="S312" s="389"/>
      <c r="T312" s="389"/>
      <c r="U312" s="389"/>
      <c r="V312" s="389"/>
      <c r="W312" s="389"/>
      <c r="X312" s="389"/>
      <c r="Y312" s="390"/>
      <c r="Z312" s="84"/>
    </row>
    <row r="313" spans="1:26" ht="22.5" customHeight="1" x14ac:dyDescent="0.4">
      <c r="A313" s="84"/>
      <c r="B313" s="472"/>
      <c r="C313" s="426" t="s">
        <v>240</v>
      </c>
      <c r="D313" s="426"/>
      <c r="E313" s="426"/>
      <c r="F313" s="426"/>
      <c r="G313" s="389"/>
      <c r="H313" s="389"/>
      <c r="I313" s="389"/>
      <c r="J313" s="389"/>
      <c r="K313" s="389"/>
      <c r="L313" s="389"/>
      <c r="M313" s="389"/>
      <c r="N313" s="389"/>
      <c r="O313" s="389"/>
      <c r="P313" s="389"/>
      <c r="Q313" s="389"/>
      <c r="R313" s="389"/>
      <c r="S313" s="389"/>
      <c r="T313" s="389"/>
      <c r="U313" s="389"/>
      <c r="V313" s="389"/>
      <c r="W313" s="389"/>
      <c r="X313" s="389"/>
      <c r="Y313" s="390"/>
      <c r="Z313" s="84"/>
    </row>
    <row r="314" spans="1:26" ht="22.5" customHeight="1" x14ac:dyDescent="0.4">
      <c r="A314" s="84"/>
      <c r="B314" s="472"/>
      <c r="C314" s="426" t="s">
        <v>241</v>
      </c>
      <c r="D314" s="426"/>
      <c r="E314" s="426"/>
      <c r="F314" s="426"/>
      <c r="G314" s="389"/>
      <c r="H314" s="389"/>
      <c r="I314" s="389"/>
      <c r="J314" s="389"/>
      <c r="K314" s="389"/>
      <c r="L314" s="389"/>
      <c r="M314" s="389"/>
      <c r="N314" s="389"/>
      <c r="O314" s="389"/>
      <c r="P314" s="389"/>
      <c r="Q314" s="389"/>
      <c r="R314" s="389"/>
      <c r="S314" s="389"/>
      <c r="T314" s="389"/>
      <c r="U314" s="389"/>
      <c r="V314" s="389"/>
      <c r="W314" s="389"/>
      <c r="X314" s="389"/>
      <c r="Y314" s="390"/>
      <c r="Z314" s="84"/>
    </row>
    <row r="315" spans="1:26" ht="22.5" customHeight="1" x14ac:dyDescent="0.4">
      <c r="A315" s="84"/>
      <c r="B315" s="472"/>
      <c r="C315" s="394" t="s">
        <v>236</v>
      </c>
      <c r="D315" s="394"/>
      <c r="E315" s="394"/>
      <c r="F315" s="394"/>
      <c r="G315" s="429"/>
      <c r="H315" s="429"/>
      <c r="I315" s="429"/>
      <c r="J315" s="429"/>
      <c r="K315" s="429"/>
      <c r="L315" s="429"/>
      <c r="M315" s="429"/>
      <c r="N315" s="429"/>
      <c r="O315" s="429"/>
      <c r="P315" s="429"/>
      <c r="Q315" s="429"/>
      <c r="R315" s="429"/>
      <c r="S315" s="429"/>
      <c r="T315" s="429"/>
      <c r="U315" s="429"/>
      <c r="V315" s="429"/>
      <c r="W315" s="429"/>
      <c r="X315" s="429"/>
      <c r="Y315" s="430"/>
      <c r="Z315" s="84"/>
    </row>
    <row r="316" spans="1:26" ht="22.5" customHeight="1" x14ac:dyDescent="0.4">
      <c r="A316" s="84"/>
      <c r="B316" s="337">
        <f t="shared" ref="B316:B334" ca="1" si="12">OFFSET(B316,-6,0)+1</f>
        <v>50</v>
      </c>
      <c r="C316" s="338" t="s">
        <v>234</v>
      </c>
      <c r="D316" s="338"/>
      <c r="E316" s="338"/>
      <c r="F316" s="338"/>
      <c r="G316" s="427"/>
      <c r="H316" s="427"/>
      <c r="I316" s="427"/>
      <c r="J316" s="427"/>
      <c r="K316" s="427"/>
      <c r="L316" s="427"/>
      <c r="M316" s="427"/>
      <c r="N316" s="427"/>
      <c r="O316" s="427"/>
      <c r="P316" s="427"/>
      <c r="Q316" s="427"/>
      <c r="R316" s="427"/>
      <c r="S316" s="427"/>
      <c r="T316" s="427"/>
      <c r="U316" s="427"/>
      <c r="V316" s="427"/>
      <c r="W316" s="427"/>
      <c r="X316" s="427"/>
      <c r="Y316" s="428"/>
      <c r="Z316" s="84"/>
    </row>
    <row r="317" spans="1:26" ht="22.5" customHeight="1" x14ac:dyDescent="0.4">
      <c r="A317" s="84"/>
      <c r="B317" s="339"/>
      <c r="C317" s="392" t="s">
        <v>235</v>
      </c>
      <c r="D317" s="392"/>
      <c r="E317" s="392"/>
      <c r="F317" s="392"/>
      <c r="G317" s="387"/>
      <c r="H317" s="387"/>
      <c r="I317" s="387"/>
      <c r="J317" s="387"/>
      <c r="K317" s="387"/>
      <c r="L317" s="387"/>
      <c r="M317" s="387"/>
      <c r="N317" s="387"/>
      <c r="O317" s="387"/>
      <c r="P317" s="387"/>
      <c r="Q317" s="387"/>
      <c r="R317" s="387"/>
      <c r="S317" s="387"/>
      <c r="T317" s="387"/>
      <c r="U317" s="387"/>
      <c r="V317" s="387"/>
      <c r="W317" s="387"/>
      <c r="X317" s="387"/>
      <c r="Y317" s="388"/>
      <c r="Z317" s="84"/>
    </row>
    <row r="318" spans="1:26" ht="22.5" customHeight="1" x14ac:dyDescent="0.4">
      <c r="A318" s="84"/>
      <c r="B318" s="339"/>
      <c r="C318" s="426" t="s">
        <v>502</v>
      </c>
      <c r="D318" s="426"/>
      <c r="E318" s="426"/>
      <c r="F318" s="426"/>
      <c r="G318" s="389"/>
      <c r="H318" s="389"/>
      <c r="I318" s="389"/>
      <c r="J318" s="389"/>
      <c r="K318" s="389"/>
      <c r="L318" s="389"/>
      <c r="M318" s="389"/>
      <c r="N318" s="389"/>
      <c r="O318" s="389"/>
      <c r="P318" s="389"/>
      <c r="Q318" s="389"/>
      <c r="R318" s="389"/>
      <c r="S318" s="389"/>
      <c r="T318" s="389"/>
      <c r="U318" s="389"/>
      <c r="V318" s="389"/>
      <c r="W318" s="389"/>
      <c r="X318" s="389"/>
      <c r="Y318" s="390"/>
      <c r="Z318" s="84"/>
    </row>
    <row r="319" spans="1:26" ht="22.5" customHeight="1" x14ac:dyDescent="0.4">
      <c r="A319" s="84"/>
      <c r="B319" s="339"/>
      <c r="C319" s="426" t="s">
        <v>240</v>
      </c>
      <c r="D319" s="426"/>
      <c r="E319" s="426"/>
      <c r="F319" s="426"/>
      <c r="G319" s="389"/>
      <c r="H319" s="389"/>
      <c r="I319" s="389"/>
      <c r="J319" s="389"/>
      <c r="K319" s="389"/>
      <c r="L319" s="389"/>
      <c r="M319" s="389"/>
      <c r="N319" s="389"/>
      <c r="O319" s="389"/>
      <c r="P319" s="389"/>
      <c r="Q319" s="389"/>
      <c r="R319" s="389"/>
      <c r="S319" s="389"/>
      <c r="T319" s="389"/>
      <c r="U319" s="389"/>
      <c r="V319" s="389"/>
      <c r="W319" s="389"/>
      <c r="X319" s="389"/>
      <c r="Y319" s="390"/>
      <c r="Z319" s="84"/>
    </row>
    <row r="320" spans="1:26" ht="22.5" customHeight="1" x14ac:dyDescent="0.4">
      <c r="A320" s="84"/>
      <c r="B320" s="339"/>
      <c r="C320" s="426" t="s">
        <v>241</v>
      </c>
      <c r="D320" s="426"/>
      <c r="E320" s="426"/>
      <c r="F320" s="426"/>
      <c r="G320" s="389"/>
      <c r="H320" s="389"/>
      <c r="I320" s="389"/>
      <c r="J320" s="389"/>
      <c r="K320" s="389"/>
      <c r="L320" s="389"/>
      <c r="M320" s="389"/>
      <c r="N320" s="389"/>
      <c r="O320" s="389"/>
      <c r="P320" s="389"/>
      <c r="Q320" s="389"/>
      <c r="R320" s="389"/>
      <c r="S320" s="389"/>
      <c r="T320" s="389"/>
      <c r="U320" s="389"/>
      <c r="V320" s="389"/>
      <c r="W320" s="389"/>
      <c r="X320" s="389"/>
      <c r="Y320" s="390"/>
      <c r="Z320" s="84"/>
    </row>
    <row r="321" spans="1:26" ht="22.5" customHeight="1" x14ac:dyDescent="0.4">
      <c r="A321" s="84"/>
      <c r="B321" s="339"/>
      <c r="C321" s="394" t="s">
        <v>236</v>
      </c>
      <c r="D321" s="394"/>
      <c r="E321" s="394"/>
      <c r="F321" s="394"/>
      <c r="G321" s="429"/>
      <c r="H321" s="429"/>
      <c r="I321" s="429"/>
      <c r="J321" s="429"/>
      <c r="K321" s="429"/>
      <c r="L321" s="429"/>
      <c r="M321" s="429"/>
      <c r="N321" s="429"/>
      <c r="O321" s="429"/>
      <c r="P321" s="429"/>
      <c r="Q321" s="429"/>
      <c r="R321" s="429"/>
      <c r="S321" s="429"/>
      <c r="T321" s="429"/>
      <c r="U321" s="429"/>
      <c r="V321" s="429"/>
      <c r="W321" s="429"/>
      <c r="X321" s="429"/>
      <c r="Y321" s="430"/>
      <c r="Z321" s="84"/>
    </row>
    <row r="322" spans="1:26" ht="22.5" customHeight="1" x14ac:dyDescent="0.4">
      <c r="A322" s="84"/>
      <c r="B322" s="337">
        <f t="shared" ca="1" si="12"/>
        <v>51</v>
      </c>
      <c r="C322" s="338" t="s">
        <v>234</v>
      </c>
      <c r="D322" s="338"/>
      <c r="E322" s="338"/>
      <c r="F322" s="338"/>
      <c r="G322" s="427"/>
      <c r="H322" s="427"/>
      <c r="I322" s="427"/>
      <c r="J322" s="427"/>
      <c r="K322" s="427"/>
      <c r="L322" s="427"/>
      <c r="M322" s="427"/>
      <c r="N322" s="427"/>
      <c r="O322" s="427"/>
      <c r="P322" s="427"/>
      <c r="Q322" s="427"/>
      <c r="R322" s="427"/>
      <c r="S322" s="427"/>
      <c r="T322" s="427"/>
      <c r="U322" s="427"/>
      <c r="V322" s="427"/>
      <c r="W322" s="427"/>
      <c r="X322" s="427"/>
      <c r="Y322" s="428"/>
      <c r="Z322" s="84"/>
    </row>
    <row r="323" spans="1:26" ht="22.5" customHeight="1" x14ac:dyDescent="0.4">
      <c r="A323" s="84"/>
      <c r="B323" s="339"/>
      <c r="C323" s="392" t="s">
        <v>235</v>
      </c>
      <c r="D323" s="392"/>
      <c r="E323" s="392"/>
      <c r="F323" s="392"/>
      <c r="G323" s="387"/>
      <c r="H323" s="387"/>
      <c r="I323" s="387"/>
      <c r="J323" s="387"/>
      <c r="K323" s="387"/>
      <c r="L323" s="387"/>
      <c r="M323" s="387"/>
      <c r="N323" s="387"/>
      <c r="O323" s="387"/>
      <c r="P323" s="387"/>
      <c r="Q323" s="387"/>
      <c r="R323" s="387"/>
      <c r="S323" s="387"/>
      <c r="T323" s="387"/>
      <c r="U323" s="387"/>
      <c r="V323" s="387"/>
      <c r="W323" s="387"/>
      <c r="X323" s="387"/>
      <c r="Y323" s="388"/>
      <c r="Z323" s="84"/>
    </row>
    <row r="324" spans="1:26" ht="22.5" customHeight="1" x14ac:dyDescent="0.4">
      <c r="A324" s="84"/>
      <c r="B324" s="339"/>
      <c r="C324" s="426" t="s">
        <v>502</v>
      </c>
      <c r="D324" s="426"/>
      <c r="E324" s="426"/>
      <c r="F324" s="426"/>
      <c r="G324" s="389"/>
      <c r="H324" s="389"/>
      <c r="I324" s="389"/>
      <c r="J324" s="389"/>
      <c r="K324" s="389"/>
      <c r="L324" s="389"/>
      <c r="M324" s="389"/>
      <c r="N324" s="389"/>
      <c r="O324" s="389"/>
      <c r="P324" s="389"/>
      <c r="Q324" s="389"/>
      <c r="R324" s="389"/>
      <c r="S324" s="389"/>
      <c r="T324" s="389"/>
      <c r="U324" s="389"/>
      <c r="V324" s="389"/>
      <c r="W324" s="389"/>
      <c r="X324" s="389"/>
      <c r="Y324" s="390"/>
      <c r="Z324" s="84"/>
    </row>
    <row r="325" spans="1:26" ht="22.5" customHeight="1" x14ac:dyDescent="0.4">
      <c r="A325" s="84"/>
      <c r="B325" s="339"/>
      <c r="C325" s="426" t="s">
        <v>240</v>
      </c>
      <c r="D325" s="426"/>
      <c r="E325" s="426"/>
      <c r="F325" s="426"/>
      <c r="G325" s="389"/>
      <c r="H325" s="389"/>
      <c r="I325" s="389"/>
      <c r="J325" s="389"/>
      <c r="K325" s="389"/>
      <c r="L325" s="389"/>
      <c r="M325" s="389"/>
      <c r="N325" s="389"/>
      <c r="O325" s="389"/>
      <c r="P325" s="389"/>
      <c r="Q325" s="389"/>
      <c r="R325" s="389"/>
      <c r="S325" s="389"/>
      <c r="T325" s="389"/>
      <c r="U325" s="389"/>
      <c r="V325" s="389"/>
      <c r="W325" s="389"/>
      <c r="X325" s="389"/>
      <c r="Y325" s="390"/>
      <c r="Z325" s="84"/>
    </row>
    <row r="326" spans="1:26" ht="22.5" customHeight="1" x14ac:dyDescent="0.4">
      <c r="A326" s="84"/>
      <c r="B326" s="339"/>
      <c r="C326" s="426" t="s">
        <v>241</v>
      </c>
      <c r="D326" s="426"/>
      <c r="E326" s="426"/>
      <c r="F326" s="426"/>
      <c r="G326" s="389"/>
      <c r="H326" s="389"/>
      <c r="I326" s="389"/>
      <c r="J326" s="389"/>
      <c r="K326" s="389"/>
      <c r="L326" s="389"/>
      <c r="M326" s="389"/>
      <c r="N326" s="389"/>
      <c r="O326" s="389"/>
      <c r="P326" s="389"/>
      <c r="Q326" s="389"/>
      <c r="R326" s="389"/>
      <c r="S326" s="389"/>
      <c r="T326" s="389"/>
      <c r="U326" s="389"/>
      <c r="V326" s="389"/>
      <c r="W326" s="389"/>
      <c r="X326" s="389"/>
      <c r="Y326" s="390"/>
      <c r="Z326" s="84"/>
    </row>
    <row r="327" spans="1:26" ht="22.5" customHeight="1" x14ac:dyDescent="0.4">
      <c r="A327" s="84"/>
      <c r="B327" s="339"/>
      <c r="C327" s="394" t="s">
        <v>236</v>
      </c>
      <c r="D327" s="394"/>
      <c r="E327" s="394"/>
      <c r="F327" s="394"/>
      <c r="G327" s="429"/>
      <c r="H327" s="429"/>
      <c r="I327" s="429"/>
      <c r="J327" s="429"/>
      <c r="K327" s="429"/>
      <c r="L327" s="429"/>
      <c r="M327" s="429"/>
      <c r="N327" s="429"/>
      <c r="O327" s="429"/>
      <c r="P327" s="429"/>
      <c r="Q327" s="429"/>
      <c r="R327" s="429"/>
      <c r="S327" s="429"/>
      <c r="T327" s="429"/>
      <c r="U327" s="429"/>
      <c r="V327" s="429"/>
      <c r="W327" s="429"/>
      <c r="X327" s="429"/>
      <c r="Y327" s="430"/>
      <c r="Z327" s="84"/>
    </row>
    <row r="328" spans="1:26" ht="22.5" customHeight="1" x14ac:dyDescent="0.4">
      <c r="A328" s="84"/>
      <c r="B328" s="337">
        <f t="shared" ca="1" si="12"/>
        <v>52</v>
      </c>
      <c r="C328" s="338" t="s">
        <v>234</v>
      </c>
      <c r="D328" s="338"/>
      <c r="E328" s="338"/>
      <c r="F328" s="338"/>
      <c r="G328" s="427"/>
      <c r="H328" s="427"/>
      <c r="I328" s="427"/>
      <c r="J328" s="427"/>
      <c r="K328" s="427"/>
      <c r="L328" s="427"/>
      <c r="M328" s="427"/>
      <c r="N328" s="427"/>
      <c r="O328" s="427"/>
      <c r="P328" s="427"/>
      <c r="Q328" s="427"/>
      <c r="R328" s="427"/>
      <c r="S328" s="427"/>
      <c r="T328" s="427"/>
      <c r="U328" s="427"/>
      <c r="V328" s="427"/>
      <c r="W328" s="427"/>
      <c r="X328" s="427"/>
      <c r="Y328" s="428"/>
      <c r="Z328" s="84"/>
    </row>
    <row r="329" spans="1:26" ht="22.5" customHeight="1" x14ac:dyDescent="0.4">
      <c r="A329" s="84"/>
      <c r="B329" s="339"/>
      <c r="C329" s="392" t="s">
        <v>235</v>
      </c>
      <c r="D329" s="392"/>
      <c r="E329" s="392"/>
      <c r="F329" s="392"/>
      <c r="G329" s="387"/>
      <c r="H329" s="387"/>
      <c r="I329" s="387"/>
      <c r="J329" s="387"/>
      <c r="K329" s="387"/>
      <c r="L329" s="387"/>
      <c r="M329" s="387"/>
      <c r="N329" s="387"/>
      <c r="O329" s="387"/>
      <c r="P329" s="387"/>
      <c r="Q329" s="387"/>
      <c r="R329" s="387"/>
      <c r="S329" s="387"/>
      <c r="T329" s="387"/>
      <c r="U329" s="387"/>
      <c r="V329" s="387"/>
      <c r="W329" s="387"/>
      <c r="X329" s="387"/>
      <c r="Y329" s="388"/>
      <c r="Z329" s="84"/>
    </row>
    <row r="330" spans="1:26" ht="22.5" customHeight="1" x14ac:dyDescent="0.4">
      <c r="A330" s="84"/>
      <c r="B330" s="339"/>
      <c r="C330" s="426" t="s">
        <v>502</v>
      </c>
      <c r="D330" s="426"/>
      <c r="E330" s="426"/>
      <c r="F330" s="426"/>
      <c r="G330" s="389"/>
      <c r="H330" s="389"/>
      <c r="I330" s="389"/>
      <c r="J330" s="389"/>
      <c r="K330" s="389"/>
      <c r="L330" s="389"/>
      <c r="M330" s="389"/>
      <c r="N330" s="389"/>
      <c r="O330" s="389"/>
      <c r="P330" s="389"/>
      <c r="Q330" s="389"/>
      <c r="R330" s="389"/>
      <c r="S330" s="389"/>
      <c r="T330" s="389"/>
      <c r="U330" s="389"/>
      <c r="V330" s="389"/>
      <c r="W330" s="389"/>
      <c r="X330" s="389"/>
      <c r="Y330" s="390"/>
      <c r="Z330" s="84"/>
    </row>
    <row r="331" spans="1:26" ht="22.5" customHeight="1" x14ac:dyDescent="0.4">
      <c r="A331" s="84"/>
      <c r="B331" s="339"/>
      <c r="C331" s="426" t="s">
        <v>240</v>
      </c>
      <c r="D331" s="426"/>
      <c r="E331" s="426"/>
      <c r="F331" s="426"/>
      <c r="G331" s="389"/>
      <c r="H331" s="389"/>
      <c r="I331" s="389"/>
      <c r="J331" s="389"/>
      <c r="K331" s="389"/>
      <c r="L331" s="389"/>
      <c r="M331" s="389"/>
      <c r="N331" s="389"/>
      <c r="O331" s="389"/>
      <c r="P331" s="389"/>
      <c r="Q331" s="389"/>
      <c r="R331" s="389"/>
      <c r="S331" s="389"/>
      <c r="T331" s="389"/>
      <c r="U331" s="389"/>
      <c r="V331" s="389"/>
      <c r="W331" s="389"/>
      <c r="X331" s="389"/>
      <c r="Y331" s="390"/>
      <c r="Z331" s="84"/>
    </row>
    <row r="332" spans="1:26" ht="22.5" customHeight="1" x14ac:dyDescent="0.4">
      <c r="A332" s="84"/>
      <c r="B332" s="339"/>
      <c r="C332" s="426" t="s">
        <v>241</v>
      </c>
      <c r="D332" s="426"/>
      <c r="E332" s="426"/>
      <c r="F332" s="426"/>
      <c r="G332" s="389"/>
      <c r="H332" s="389"/>
      <c r="I332" s="389"/>
      <c r="J332" s="389"/>
      <c r="K332" s="389"/>
      <c r="L332" s="389"/>
      <c r="M332" s="389"/>
      <c r="N332" s="389"/>
      <c r="O332" s="389"/>
      <c r="P332" s="389"/>
      <c r="Q332" s="389"/>
      <c r="R332" s="389"/>
      <c r="S332" s="389"/>
      <c r="T332" s="389"/>
      <c r="U332" s="389"/>
      <c r="V332" s="389"/>
      <c r="W332" s="389"/>
      <c r="X332" s="389"/>
      <c r="Y332" s="390"/>
      <c r="Z332" s="84"/>
    </row>
    <row r="333" spans="1:26" ht="22.5" customHeight="1" x14ac:dyDescent="0.4">
      <c r="A333" s="84"/>
      <c r="B333" s="339"/>
      <c r="C333" s="394" t="s">
        <v>236</v>
      </c>
      <c r="D333" s="394"/>
      <c r="E333" s="394"/>
      <c r="F333" s="394"/>
      <c r="G333" s="429"/>
      <c r="H333" s="429"/>
      <c r="I333" s="429"/>
      <c r="J333" s="429"/>
      <c r="K333" s="429"/>
      <c r="L333" s="429"/>
      <c r="M333" s="429"/>
      <c r="N333" s="429"/>
      <c r="O333" s="429"/>
      <c r="P333" s="429"/>
      <c r="Q333" s="429"/>
      <c r="R333" s="429"/>
      <c r="S333" s="429"/>
      <c r="T333" s="429"/>
      <c r="U333" s="429"/>
      <c r="V333" s="429"/>
      <c r="W333" s="429"/>
      <c r="X333" s="429"/>
      <c r="Y333" s="430"/>
      <c r="Z333" s="84"/>
    </row>
    <row r="334" spans="1:26" ht="22.5" customHeight="1" x14ac:dyDescent="0.4">
      <c r="A334" s="84"/>
      <c r="B334" s="337">
        <f t="shared" ca="1" si="12"/>
        <v>53</v>
      </c>
      <c r="C334" s="338" t="s">
        <v>234</v>
      </c>
      <c r="D334" s="338"/>
      <c r="E334" s="338"/>
      <c r="F334" s="338"/>
      <c r="G334" s="427"/>
      <c r="H334" s="427"/>
      <c r="I334" s="427"/>
      <c r="J334" s="427"/>
      <c r="K334" s="427"/>
      <c r="L334" s="427"/>
      <c r="M334" s="427"/>
      <c r="N334" s="427"/>
      <c r="O334" s="427"/>
      <c r="P334" s="427"/>
      <c r="Q334" s="427"/>
      <c r="R334" s="427"/>
      <c r="S334" s="427"/>
      <c r="T334" s="427"/>
      <c r="U334" s="427"/>
      <c r="V334" s="427"/>
      <c r="W334" s="427"/>
      <c r="X334" s="427"/>
      <c r="Y334" s="428"/>
      <c r="Z334" s="84"/>
    </row>
    <row r="335" spans="1:26" ht="22.5" customHeight="1" x14ac:dyDescent="0.4">
      <c r="A335" s="84"/>
      <c r="B335" s="339"/>
      <c r="C335" s="392" t="s">
        <v>235</v>
      </c>
      <c r="D335" s="392"/>
      <c r="E335" s="392"/>
      <c r="F335" s="392"/>
      <c r="G335" s="387"/>
      <c r="H335" s="387"/>
      <c r="I335" s="387"/>
      <c r="J335" s="387"/>
      <c r="K335" s="387"/>
      <c r="L335" s="387"/>
      <c r="M335" s="387"/>
      <c r="N335" s="387"/>
      <c r="O335" s="387"/>
      <c r="P335" s="387"/>
      <c r="Q335" s="387"/>
      <c r="R335" s="387"/>
      <c r="S335" s="387"/>
      <c r="T335" s="387"/>
      <c r="U335" s="387"/>
      <c r="V335" s="387"/>
      <c r="W335" s="387"/>
      <c r="X335" s="387"/>
      <c r="Y335" s="388"/>
      <c r="Z335" s="84"/>
    </row>
    <row r="336" spans="1:26" ht="22.5" customHeight="1" x14ac:dyDescent="0.4">
      <c r="A336" s="84"/>
      <c r="B336" s="339"/>
      <c r="C336" s="426" t="s">
        <v>502</v>
      </c>
      <c r="D336" s="426"/>
      <c r="E336" s="426"/>
      <c r="F336" s="426"/>
      <c r="G336" s="389"/>
      <c r="H336" s="389"/>
      <c r="I336" s="389"/>
      <c r="J336" s="389"/>
      <c r="K336" s="389"/>
      <c r="L336" s="389"/>
      <c r="M336" s="389"/>
      <c r="N336" s="389"/>
      <c r="O336" s="389"/>
      <c r="P336" s="389"/>
      <c r="Q336" s="389"/>
      <c r="R336" s="389"/>
      <c r="S336" s="389"/>
      <c r="T336" s="389"/>
      <c r="U336" s="389"/>
      <c r="V336" s="389"/>
      <c r="W336" s="389"/>
      <c r="X336" s="389"/>
      <c r="Y336" s="390"/>
      <c r="Z336" s="84"/>
    </row>
    <row r="337" spans="1:26" ht="22.5" customHeight="1" x14ac:dyDescent="0.4">
      <c r="A337" s="84"/>
      <c r="B337" s="339"/>
      <c r="C337" s="426" t="s">
        <v>240</v>
      </c>
      <c r="D337" s="426"/>
      <c r="E337" s="426"/>
      <c r="F337" s="426"/>
      <c r="G337" s="389"/>
      <c r="H337" s="389"/>
      <c r="I337" s="389"/>
      <c r="J337" s="389"/>
      <c r="K337" s="389"/>
      <c r="L337" s="389"/>
      <c r="M337" s="389"/>
      <c r="N337" s="389"/>
      <c r="O337" s="389"/>
      <c r="P337" s="389"/>
      <c r="Q337" s="389"/>
      <c r="R337" s="389"/>
      <c r="S337" s="389"/>
      <c r="T337" s="389"/>
      <c r="U337" s="389"/>
      <c r="V337" s="389"/>
      <c r="W337" s="389"/>
      <c r="X337" s="389"/>
      <c r="Y337" s="390"/>
      <c r="Z337" s="84"/>
    </row>
    <row r="338" spans="1:26" ht="22.5" customHeight="1" x14ac:dyDescent="0.4">
      <c r="A338" s="84"/>
      <c r="B338" s="339"/>
      <c r="C338" s="426" t="s">
        <v>241</v>
      </c>
      <c r="D338" s="426"/>
      <c r="E338" s="426"/>
      <c r="F338" s="426"/>
      <c r="G338" s="389"/>
      <c r="H338" s="389"/>
      <c r="I338" s="389"/>
      <c r="J338" s="389"/>
      <c r="K338" s="389"/>
      <c r="L338" s="389"/>
      <c r="M338" s="389"/>
      <c r="N338" s="389"/>
      <c r="O338" s="389"/>
      <c r="P338" s="389"/>
      <c r="Q338" s="389"/>
      <c r="R338" s="389"/>
      <c r="S338" s="389"/>
      <c r="T338" s="389"/>
      <c r="U338" s="389"/>
      <c r="V338" s="389"/>
      <c r="W338" s="389"/>
      <c r="X338" s="389"/>
      <c r="Y338" s="390"/>
      <c r="Z338" s="84"/>
    </row>
    <row r="339" spans="1:26" ht="22.5" customHeight="1" thickBot="1" x14ac:dyDescent="0.45">
      <c r="A339" s="84"/>
      <c r="B339" s="340"/>
      <c r="C339" s="433" t="s">
        <v>236</v>
      </c>
      <c r="D339" s="433"/>
      <c r="E339" s="433"/>
      <c r="F339" s="433"/>
      <c r="G339" s="434"/>
      <c r="H339" s="434"/>
      <c r="I339" s="434"/>
      <c r="J339" s="434"/>
      <c r="K339" s="434"/>
      <c r="L339" s="434"/>
      <c r="M339" s="434"/>
      <c r="N339" s="434"/>
      <c r="O339" s="434"/>
      <c r="P339" s="434"/>
      <c r="Q339" s="434"/>
      <c r="R339" s="434"/>
      <c r="S339" s="434"/>
      <c r="T339" s="434"/>
      <c r="U339" s="434"/>
      <c r="V339" s="434"/>
      <c r="W339" s="434"/>
      <c r="X339" s="434"/>
      <c r="Y339" s="435"/>
      <c r="Z339" s="84"/>
    </row>
    <row r="340" spans="1:26" ht="22.5" customHeight="1" x14ac:dyDescent="0.4">
      <c r="A340" s="152"/>
      <c r="B340" s="133"/>
      <c r="C340" s="133"/>
      <c r="D340" s="133"/>
      <c r="E340" s="133"/>
      <c r="F340" s="133"/>
      <c r="G340" s="134"/>
      <c r="H340" s="134"/>
      <c r="I340" s="134"/>
      <c r="J340" s="134"/>
      <c r="K340" s="134"/>
      <c r="L340" s="134"/>
      <c r="M340" s="134"/>
      <c r="N340" s="134"/>
      <c r="O340" s="134"/>
      <c r="P340" s="134"/>
      <c r="Q340" s="134"/>
      <c r="R340" s="134"/>
      <c r="S340" s="134"/>
      <c r="T340" s="134"/>
      <c r="U340" s="134"/>
      <c r="V340" s="134"/>
      <c r="W340" s="134"/>
      <c r="X340" s="134"/>
      <c r="Y340" s="134"/>
      <c r="Z340" s="152"/>
    </row>
    <row r="341" spans="1:26" ht="22.5" customHeight="1" x14ac:dyDescent="0.4">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2.5" customHeight="1" x14ac:dyDescent="0.4">
      <c r="A342" s="152"/>
      <c r="B342" s="133"/>
      <c r="C342" s="133"/>
      <c r="D342" s="133"/>
      <c r="E342" s="133"/>
      <c r="F342" s="133"/>
      <c r="G342" s="134"/>
      <c r="H342" s="134"/>
      <c r="I342" s="134"/>
      <c r="J342" s="134"/>
      <c r="K342" s="134"/>
      <c r="L342" s="134"/>
      <c r="M342" s="134"/>
      <c r="N342" s="134"/>
      <c r="O342" s="134"/>
      <c r="P342" s="134"/>
      <c r="Q342" s="134"/>
      <c r="R342" s="134"/>
      <c r="S342" s="134"/>
      <c r="T342" s="134"/>
      <c r="U342" s="134"/>
      <c r="V342" s="134"/>
      <c r="W342" s="134"/>
      <c r="X342" s="134"/>
      <c r="Y342" s="134"/>
      <c r="Z342" s="152"/>
    </row>
    <row r="343" spans="1:26" ht="22.5" customHeight="1" thickBot="1" x14ac:dyDescent="0.45">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2.5" customHeight="1" x14ac:dyDescent="0.4">
      <c r="A344" s="84"/>
      <c r="B344" s="471">
        <f ca="1">OFFSET(B344,-10,0)+1</f>
        <v>54</v>
      </c>
      <c r="C344" s="384" t="s">
        <v>234</v>
      </c>
      <c r="D344" s="384"/>
      <c r="E344" s="384"/>
      <c r="F344" s="384"/>
      <c r="G344" s="385"/>
      <c r="H344" s="385"/>
      <c r="I344" s="385"/>
      <c r="J344" s="385"/>
      <c r="K344" s="385"/>
      <c r="L344" s="385"/>
      <c r="M344" s="385"/>
      <c r="N344" s="385"/>
      <c r="O344" s="385"/>
      <c r="P344" s="385"/>
      <c r="Q344" s="385"/>
      <c r="R344" s="385"/>
      <c r="S344" s="385"/>
      <c r="T344" s="385"/>
      <c r="U344" s="385"/>
      <c r="V344" s="385"/>
      <c r="W344" s="385"/>
      <c r="X344" s="385"/>
      <c r="Y344" s="386"/>
      <c r="Z344" s="84"/>
    </row>
    <row r="345" spans="1:26" ht="22.5" customHeight="1" x14ac:dyDescent="0.4">
      <c r="A345" s="84"/>
      <c r="B345" s="472"/>
      <c r="C345" s="392" t="s">
        <v>235</v>
      </c>
      <c r="D345" s="392"/>
      <c r="E345" s="392"/>
      <c r="F345" s="392"/>
      <c r="G345" s="387"/>
      <c r="H345" s="387"/>
      <c r="I345" s="387"/>
      <c r="J345" s="387"/>
      <c r="K345" s="387"/>
      <c r="L345" s="387"/>
      <c r="M345" s="387"/>
      <c r="N345" s="387"/>
      <c r="O345" s="387"/>
      <c r="P345" s="387"/>
      <c r="Q345" s="387"/>
      <c r="R345" s="387"/>
      <c r="S345" s="387"/>
      <c r="T345" s="387"/>
      <c r="U345" s="387"/>
      <c r="V345" s="387"/>
      <c r="W345" s="387"/>
      <c r="X345" s="387"/>
      <c r="Y345" s="388"/>
      <c r="Z345" s="84"/>
    </row>
    <row r="346" spans="1:26" ht="22.5" customHeight="1" x14ac:dyDescent="0.4">
      <c r="A346" s="84"/>
      <c r="B346" s="472"/>
      <c r="C346" s="426" t="s">
        <v>502</v>
      </c>
      <c r="D346" s="426"/>
      <c r="E346" s="426"/>
      <c r="F346" s="426"/>
      <c r="G346" s="389"/>
      <c r="H346" s="389"/>
      <c r="I346" s="389"/>
      <c r="J346" s="389"/>
      <c r="K346" s="389"/>
      <c r="L346" s="389"/>
      <c r="M346" s="389"/>
      <c r="N346" s="389"/>
      <c r="O346" s="389"/>
      <c r="P346" s="389"/>
      <c r="Q346" s="389"/>
      <c r="R346" s="389"/>
      <c r="S346" s="389"/>
      <c r="T346" s="389"/>
      <c r="U346" s="389"/>
      <c r="V346" s="389"/>
      <c r="W346" s="389"/>
      <c r="X346" s="389"/>
      <c r="Y346" s="390"/>
      <c r="Z346" s="84"/>
    </row>
    <row r="347" spans="1:26" ht="22.5" customHeight="1" x14ac:dyDescent="0.4">
      <c r="A347" s="84"/>
      <c r="B347" s="472"/>
      <c r="C347" s="426" t="s">
        <v>240</v>
      </c>
      <c r="D347" s="426"/>
      <c r="E347" s="426"/>
      <c r="F347" s="426"/>
      <c r="G347" s="389"/>
      <c r="H347" s="389"/>
      <c r="I347" s="389"/>
      <c r="J347" s="389"/>
      <c r="K347" s="389"/>
      <c r="L347" s="389"/>
      <c r="M347" s="389"/>
      <c r="N347" s="389"/>
      <c r="O347" s="389"/>
      <c r="P347" s="389"/>
      <c r="Q347" s="389"/>
      <c r="R347" s="389"/>
      <c r="S347" s="389"/>
      <c r="T347" s="389"/>
      <c r="U347" s="389"/>
      <c r="V347" s="389"/>
      <c r="W347" s="389"/>
      <c r="X347" s="389"/>
      <c r="Y347" s="390"/>
      <c r="Z347" s="84"/>
    </row>
    <row r="348" spans="1:26" ht="22.5" customHeight="1" x14ac:dyDescent="0.4">
      <c r="A348" s="84"/>
      <c r="B348" s="472"/>
      <c r="C348" s="426" t="s">
        <v>241</v>
      </c>
      <c r="D348" s="426"/>
      <c r="E348" s="426"/>
      <c r="F348" s="426"/>
      <c r="G348" s="389"/>
      <c r="H348" s="389"/>
      <c r="I348" s="389"/>
      <c r="J348" s="389"/>
      <c r="K348" s="389"/>
      <c r="L348" s="389"/>
      <c r="M348" s="389"/>
      <c r="N348" s="389"/>
      <c r="O348" s="389"/>
      <c r="P348" s="389"/>
      <c r="Q348" s="389"/>
      <c r="R348" s="389"/>
      <c r="S348" s="389"/>
      <c r="T348" s="389"/>
      <c r="U348" s="389"/>
      <c r="V348" s="389"/>
      <c r="W348" s="389"/>
      <c r="X348" s="389"/>
      <c r="Y348" s="390"/>
      <c r="Z348" s="84"/>
    </row>
    <row r="349" spans="1:26" ht="22.5" customHeight="1" x14ac:dyDescent="0.4">
      <c r="A349" s="84"/>
      <c r="B349" s="472"/>
      <c r="C349" s="394" t="s">
        <v>236</v>
      </c>
      <c r="D349" s="394"/>
      <c r="E349" s="394"/>
      <c r="F349" s="394"/>
      <c r="G349" s="429"/>
      <c r="H349" s="429"/>
      <c r="I349" s="429"/>
      <c r="J349" s="429"/>
      <c r="K349" s="429"/>
      <c r="L349" s="429"/>
      <c r="M349" s="429"/>
      <c r="N349" s="429"/>
      <c r="O349" s="429"/>
      <c r="P349" s="429"/>
      <c r="Q349" s="429"/>
      <c r="R349" s="429"/>
      <c r="S349" s="429"/>
      <c r="T349" s="429"/>
      <c r="U349" s="429"/>
      <c r="V349" s="429"/>
      <c r="W349" s="429"/>
      <c r="X349" s="429"/>
      <c r="Y349" s="430"/>
      <c r="Z349" s="84"/>
    </row>
    <row r="350" spans="1:26" ht="22.5" customHeight="1" x14ac:dyDescent="0.4">
      <c r="A350" s="84"/>
      <c r="B350" s="337">
        <f t="shared" ref="B350:B368" ca="1" si="13">OFFSET(B350,-6,0)+1</f>
        <v>55</v>
      </c>
      <c r="C350" s="338" t="s">
        <v>234</v>
      </c>
      <c r="D350" s="338"/>
      <c r="E350" s="338"/>
      <c r="F350" s="338"/>
      <c r="G350" s="427"/>
      <c r="H350" s="427"/>
      <c r="I350" s="427"/>
      <c r="J350" s="427"/>
      <c r="K350" s="427"/>
      <c r="L350" s="427"/>
      <c r="M350" s="427"/>
      <c r="N350" s="427"/>
      <c r="O350" s="427"/>
      <c r="P350" s="427"/>
      <c r="Q350" s="427"/>
      <c r="R350" s="427"/>
      <c r="S350" s="427"/>
      <c r="T350" s="427"/>
      <c r="U350" s="427"/>
      <c r="V350" s="427"/>
      <c r="W350" s="427"/>
      <c r="X350" s="427"/>
      <c r="Y350" s="428"/>
      <c r="Z350" s="84"/>
    </row>
    <row r="351" spans="1:26" ht="22.5" customHeight="1" x14ac:dyDescent="0.4">
      <c r="A351" s="84"/>
      <c r="B351" s="339"/>
      <c r="C351" s="392" t="s">
        <v>235</v>
      </c>
      <c r="D351" s="392"/>
      <c r="E351" s="392"/>
      <c r="F351" s="392"/>
      <c r="G351" s="387"/>
      <c r="H351" s="387"/>
      <c r="I351" s="387"/>
      <c r="J351" s="387"/>
      <c r="K351" s="387"/>
      <c r="L351" s="387"/>
      <c r="M351" s="387"/>
      <c r="N351" s="387"/>
      <c r="O351" s="387"/>
      <c r="P351" s="387"/>
      <c r="Q351" s="387"/>
      <c r="R351" s="387"/>
      <c r="S351" s="387"/>
      <c r="T351" s="387"/>
      <c r="U351" s="387"/>
      <c r="V351" s="387"/>
      <c r="W351" s="387"/>
      <c r="X351" s="387"/>
      <c r="Y351" s="388"/>
      <c r="Z351" s="84"/>
    </row>
    <row r="352" spans="1:26" ht="22.5" customHeight="1" x14ac:dyDescent="0.4">
      <c r="A352" s="84"/>
      <c r="B352" s="339"/>
      <c r="C352" s="426" t="s">
        <v>502</v>
      </c>
      <c r="D352" s="426"/>
      <c r="E352" s="426"/>
      <c r="F352" s="426"/>
      <c r="G352" s="389"/>
      <c r="H352" s="389"/>
      <c r="I352" s="389"/>
      <c r="J352" s="389"/>
      <c r="K352" s="389"/>
      <c r="L352" s="389"/>
      <c r="M352" s="389"/>
      <c r="N352" s="389"/>
      <c r="O352" s="389"/>
      <c r="P352" s="389"/>
      <c r="Q352" s="389"/>
      <c r="R352" s="389"/>
      <c r="S352" s="389"/>
      <c r="T352" s="389"/>
      <c r="U352" s="389"/>
      <c r="V352" s="389"/>
      <c r="W352" s="389"/>
      <c r="X352" s="389"/>
      <c r="Y352" s="390"/>
      <c r="Z352" s="84"/>
    </row>
    <row r="353" spans="1:26" ht="22.5" customHeight="1" x14ac:dyDescent="0.4">
      <c r="A353" s="84"/>
      <c r="B353" s="339"/>
      <c r="C353" s="426" t="s">
        <v>240</v>
      </c>
      <c r="D353" s="426"/>
      <c r="E353" s="426"/>
      <c r="F353" s="426"/>
      <c r="G353" s="389"/>
      <c r="H353" s="389"/>
      <c r="I353" s="389"/>
      <c r="J353" s="389"/>
      <c r="K353" s="389"/>
      <c r="L353" s="389"/>
      <c r="M353" s="389"/>
      <c r="N353" s="389"/>
      <c r="O353" s="389"/>
      <c r="P353" s="389"/>
      <c r="Q353" s="389"/>
      <c r="R353" s="389"/>
      <c r="S353" s="389"/>
      <c r="T353" s="389"/>
      <c r="U353" s="389"/>
      <c r="V353" s="389"/>
      <c r="W353" s="389"/>
      <c r="X353" s="389"/>
      <c r="Y353" s="390"/>
      <c r="Z353" s="84"/>
    </row>
    <row r="354" spans="1:26" ht="22.5" customHeight="1" x14ac:dyDescent="0.4">
      <c r="A354" s="84"/>
      <c r="B354" s="339"/>
      <c r="C354" s="426" t="s">
        <v>241</v>
      </c>
      <c r="D354" s="426"/>
      <c r="E354" s="426"/>
      <c r="F354" s="426"/>
      <c r="G354" s="389"/>
      <c r="H354" s="389"/>
      <c r="I354" s="389"/>
      <c r="J354" s="389"/>
      <c r="K354" s="389"/>
      <c r="L354" s="389"/>
      <c r="M354" s="389"/>
      <c r="N354" s="389"/>
      <c r="O354" s="389"/>
      <c r="P354" s="389"/>
      <c r="Q354" s="389"/>
      <c r="R354" s="389"/>
      <c r="S354" s="389"/>
      <c r="T354" s="389"/>
      <c r="U354" s="389"/>
      <c r="V354" s="389"/>
      <c r="W354" s="389"/>
      <c r="X354" s="389"/>
      <c r="Y354" s="390"/>
      <c r="Z354" s="84"/>
    </row>
    <row r="355" spans="1:26" ht="22.5" customHeight="1" x14ac:dyDescent="0.4">
      <c r="A355" s="84"/>
      <c r="B355" s="339"/>
      <c r="C355" s="394" t="s">
        <v>236</v>
      </c>
      <c r="D355" s="394"/>
      <c r="E355" s="394"/>
      <c r="F355" s="394"/>
      <c r="G355" s="429"/>
      <c r="H355" s="429"/>
      <c r="I355" s="429"/>
      <c r="J355" s="429"/>
      <c r="K355" s="429"/>
      <c r="L355" s="429"/>
      <c r="M355" s="429"/>
      <c r="N355" s="429"/>
      <c r="O355" s="429"/>
      <c r="P355" s="429"/>
      <c r="Q355" s="429"/>
      <c r="R355" s="429"/>
      <c r="S355" s="429"/>
      <c r="T355" s="429"/>
      <c r="U355" s="429"/>
      <c r="V355" s="429"/>
      <c r="W355" s="429"/>
      <c r="X355" s="429"/>
      <c r="Y355" s="430"/>
      <c r="Z355" s="84"/>
    </row>
    <row r="356" spans="1:26" ht="22.5" customHeight="1" x14ac:dyDescent="0.4">
      <c r="A356" s="84"/>
      <c r="B356" s="337">
        <f t="shared" ca="1" si="13"/>
        <v>56</v>
      </c>
      <c r="C356" s="338" t="s">
        <v>234</v>
      </c>
      <c r="D356" s="338"/>
      <c r="E356" s="338"/>
      <c r="F356" s="338"/>
      <c r="G356" s="427"/>
      <c r="H356" s="427"/>
      <c r="I356" s="427"/>
      <c r="J356" s="427"/>
      <c r="K356" s="427"/>
      <c r="L356" s="427"/>
      <c r="M356" s="427"/>
      <c r="N356" s="427"/>
      <c r="O356" s="427"/>
      <c r="P356" s="427"/>
      <c r="Q356" s="427"/>
      <c r="R356" s="427"/>
      <c r="S356" s="427"/>
      <c r="T356" s="427"/>
      <c r="U356" s="427"/>
      <c r="V356" s="427"/>
      <c r="W356" s="427"/>
      <c r="X356" s="427"/>
      <c r="Y356" s="428"/>
      <c r="Z356" s="84"/>
    </row>
    <row r="357" spans="1:26" ht="22.5" customHeight="1" x14ac:dyDescent="0.4">
      <c r="A357" s="84"/>
      <c r="B357" s="339"/>
      <c r="C357" s="392" t="s">
        <v>235</v>
      </c>
      <c r="D357" s="392"/>
      <c r="E357" s="392"/>
      <c r="F357" s="392"/>
      <c r="G357" s="387"/>
      <c r="H357" s="387"/>
      <c r="I357" s="387"/>
      <c r="J357" s="387"/>
      <c r="K357" s="387"/>
      <c r="L357" s="387"/>
      <c r="M357" s="387"/>
      <c r="N357" s="387"/>
      <c r="O357" s="387"/>
      <c r="P357" s="387"/>
      <c r="Q357" s="387"/>
      <c r="R357" s="387"/>
      <c r="S357" s="387"/>
      <c r="T357" s="387"/>
      <c r="U357" s="387"/>
      <c r="V357" s="387"/>
      <c r="W357" s="387"/>
      <c r="X357" s="387"/>
      <c r="Y357" s="388"/>
      <c r="Z357" s="84"/>
    </row>
    <row r="358" spans="1:26" ht="22.5" customHeight="1" x14ac:dyDescent="0.4">
      <c r="A358" s="84"/>
      <c r="B358" s="339"/>
      <c r="C358" s="426" t="s">
        <v>502</v>
      </c>
      <c r="D358" s="426"/>
      <c r="E358" s="426"/>
      <c r="F358" s="426"/>
      <c r="G358" s="389"/>
      <c r="H358" s="389"/>
      <c r="I358" s="389"/>
      <c r="J358" s="389"/>
      <c r="K358" s="389"/>
      <c r="L358" s="389"/>
      <c r="M358" s="389"/>
      <c r="N358" s="389"/>
      <c r="O358" s="389"/>
      <c r="P358" s="389"/>
      <c r="Q358" s="389"/>
      <c r="R358" s="389"/>
      <c r="S358" s="389"/>
      <c r="T358" s="389"/>
      <c r="U358" s="389"/>
      <c r="V358" s="389"/>
      <c r="W358" s="389"/>
      <c r="X358" s="389"/>
      <c r="Y358" s="390"/>
      <c r="Z358" s="84"/>
    </row>
    <row r="359" spans="1:26" ht="22.5" customHeight="1" x14ac:dyDescent="0.4">
      <c r="A359" s="84"/>
      <c r="B359" s="339"/>
      <c r="C359" s="426" t="s">
        <v>240</v>
      </c>
      <c r="D359" s="426"/>
      <c r="E359" s="426"/>
      <c r="F359" s="426"/>
      <c r="G359" s="389"/>
      <c r="H359" s="389"/>
      <c r="I359" s="389"/>
      <c r="J359" s="389"/>
      <c r="K359" s="389"/>
      <c r="L359" s="389"/>
      <c r="M359" s="389"/>
      <c r="N359" s="389"/>
      <c r="O359" s="389"/>
      <c r="P359" s="389"/>
      <c r="Q359" s="389"/>
      <c r="R359" s="389"/>
      <c r="S359" s="389"/>
      <c r="T359" s="389"/>
      <c r="U359" s="389"/>
      <c r="V359" s="389"/>
      <c r="W359" s="389"/>
      <c r="X359" s="389"/>
      <c r="Y359" s="390"/>
      <c r="Z359" s="84"/>
    </row>
    <row r="360" spans="1:26" ht="22.5" customHeight="1" x14ac:dyDescent="0.4">
      <c r="A360" s="84"/>
      <c r="B360" s="339"/>
      <c r="C360" s="426" t="s">
        <v>241</v>
      </c>
      <c r="D360" s="426"/>
      <c r="E360" s="426"/>
      <c r="F360" s="426"/>
      <c r="G360" s="389"/>
      <c r="H360" s="389"/>
      <c r="I360" s="389"/>
      <c r="J360" s="389"/>
      <c r="K360" s="389"/>
      <c r="L360" s="389"/>
      <c r="M360" s="389"/>
      <c r="N360" s="389"/>
      <c r="O360" s="389"/>
      <c r="P360" s="389"/>
      <c r="Q360" s="389"/>
      <c r="R360" s="389"/>
      <c r="S360" s="389"/>
      <c r="T360" s="389"/>
      <c r="U360" s="389"/>
      <c r="V360" s="389"/>
      <c r="W360" s="389"/>
      <c r="X360" s="389"/>
      <c r="Y360" s="390"/>
      <c r="Z360" s="84"/>
    </row>
    <row r="361" spans="1:26" ht="22.5" customHeight="1" x14ac:dyDescent="0.4">
      <c r="A361" s="84"/>
      <c r="B361" s="339"/>
      <c r="C361" s="394" t="s">
        <v>236</v>
      </c>
      <c r="D361" s="394"/>
      <c r="E361" s="394"/>
      <c r="F361" s="394"/>
      <c r="G361" s="429"/>
      <c r="H361" s="429"/>
      <c r="I361" s="429"/>
      <c r="J361" s="429"/>
      <c r="K361" s="429"/>
      <c r="L361" s="429"/>
      <c r="M361" s="429"/>
      <c r="N361" s="429"/>
      <c r="O361" s="429"/>
      <c r="P361" s="429"/>
      <c r="Q361" s="429"/>
      <c r="R361" s="429"/>
      <c r="S361" s="429"/>
      <c r="T361" s="429"/>
      <c r="U361" s="429"/>
      <c r="V361" s="429"/>
      <c r="W361" s="429"/>
      <c r="X361" s="429"/>
      <c r="Y361" s="430"/>
      <c r="Z361" s="84"/>
    </row>
    <row r="362" spans="1:26" ht="22.5" customHeight="1" x14ac:dyDescent="0.4">
      <c r="A362" s="84"/>
      <c r="B362" s="337">
        <f t="shared" ca="1" si="13"/>
        <v>57</v>
      </c>
      <c r="C362" s="338" t="s">
        <v>234</v>
      </c>
      <c r="D362" s="338"/>
      <c r="E362" s="338"/>
      <c r="F362" s="338"/>
      <c r="G362" s="427"/>
      <c r="H362" s="427"/>
      <c r="I362" s="427"/>
      <c r="J362" s="427"/>
      <c r="K362" s="427"/>
      <c r="L362" s="427"/>
      <c r="M362" s="427"/>
      <c r="N362" s="427"/>
      <c r="O362" s="427"/>
      <c r="P362" s="427"/>
      <c r="Q362" s="427"/>
      <c r="R362" s="427"/>
      <c r="S362" s="427"/>
      <c r="T362" s="427"/>
      <c r="U362" s="427"/>
      <c r="V362" s="427"/>
      <c r="W362" s="427"/>
      <c r="X362" s="427"/>
      <c r="Y362" s="428"/>
      <c r="Z362" s="84"/>
    </row>
    <row r="363" spans="1:26" ht="22.5" customHeight="1" x14ac:dyDescent="0.4">
      <c r="A363" s="84"/>
      <c r="B363" s="339"/>
      <c r="C363" s="392" t="s">
        <v>235</v>
      </c>
      <c r="D363" s="392"/>
      <c r="E363" s="392"/>
      <c r="F363" s="392"/>
      <c r="G363" s="387"/>
      <c r="H363" s="387"/>
      <c r="I363" s="387"/>
      <c r="J363" s="387"/>
      <c r="K363" s="387"/>
      <c r="L363" s="387"/>
      <c r="M363" s="387"/>
      <c r="N363" s="387"/>
      <c r="O363" s="387"/>
      <c r="P363" s="387"/>
      <c r="Q363" s="387"/>
      <c r="R363" s="387"/>
      <c r="S363" s="387"/>
      <c r="T363" s="387"/>
      <c r="U363" s="387"/>
      <c r="V363" s="387"/>
      <c r="W363" s="387"/>
      <c r="X363" s="387"/>
      <c r="Y363" s="388"/>
      <c r="Z363" s="84"/>
    </row>
    <row r="364" spans="1:26" ht="22.5" customHeight="1" x14ac:dyDescent="0.4">
      <c r="A364" s="84"/>
      <c r="B364" s="339"/>
      <c r="C364" s="426" t="s">
        <v>502</v>
      </c>
      <c r="D364" s="426"/>
      <c r="E364" s="426"/>
      <c r="F364" s="426"/>
      <c r="G364" s="389"/>
      <c r="H364" s="389"/>
      <c r="I364" s="389"/>
      <c r="J364" s="389"/>
      <c r="K364" s="389"/>
      <c r="L364" s="389"/>
      <c r="M364" s="389"/>
      <c r="N364" s="389"/>
      <c r="O364" s="389"/>
      <c r="P364" s="389"/>
      <c r="Q364" s="389"/>
      <c r="R364" s="389"/>
      <c r="S364" s="389"/>
      <c r="T364" s="389"/>
      <c r="U364" s="389"/>
      <c r="V364" s="389"/>
      <c r="W364" s="389"/>
      <c r="X364" s="389"/>
      <c r="Y364" s="390"/>
      <c r="Z364" s="84"/>
    </row>
    <row r="365" spans="1:26" ht="22.5" customHeight="1" x14ac:dyDescent="0.4">
      <c r="A365" s="84"/>
      <c r="B365" s="339"/>
      <c r="C365" s="426" t="s">
        <v>240</v>
      </c>
      <c r="D365" s="426"/>
      <c r="E365" s="426"/>
      <c r="F365" s="426"/>
      <c r="G365" s="389"/>
      <c r="H365" s="389"/>
      <c r="I365" s="389"/>
      <c r="J365" s="389"/>
      <c r="K365" s="389"/>
      <c r="L365" s="389"/>
      <c r="M365" s="389"/>
      <c r="N365" s="389"/>
      <c r="O365" s="389"/>
      <c r="P365" s="389"/>
      <c r="Q365" s="389"/>
      <c r="R365" s="389"/>
      <c r="S365" s="389"/>
      <c r="T365" s="389"/>
      <c r="U365" s="389"/>
      <c r="V365" s="389"/>
      <c r="W365" s="389"/>
      <c r="X365" s="389"/>
      <c r="Y365" s="390"/>
      <c r="Z365" s="84"/>
    </row>
    <row r="366" spans="1:26" ht="22.5" customHeight="1" x14ac:dyDescent="0.4">
      <c r="A366" s="84"/>
      <c r="B366" s="339"/>
      <c r="C366" s="426" t="s">
        <v>241</v>
      </c>
      <c r="D366" s="426"/>
      <c r="E366" s="426"/>
      <c r="F366" s="426"/>
      <c r="G366" s="389"/>
      <c r="H366" s="389"/>
      <c r="I366" s="389"/>
      <c r="J366" s="389"/>
      <c r="K366" s="389"/>
      <c r="L366" s="389"/>
      <c r="M366" s="389"/>
      <c r="N366" s="389"/>
      <c r="O366" s="389"/>
      <c r="P366" s="389"/>
      <c r="Q366" s="389"/>
      <c r="R366" s="389"/>
      <c r="S366" s="389"/>
      <c r="T366" s="389"/>
      <c r="U366" s="389"/>
      <c r="V366" s="389"/>
      <c r="W366" s="389"/>
      <c r="X366" s="389"/>
      <c r="Y366" s="390"/>
      <c r="Z366" s="84"/>
    </row>
    <row r="367" spans="1:26" ht="22.5" customHeight="1" x14ac:dyDescent="0.4">
      <c r="A367" s="84"/>
      <c r="B367" s="339"/>
      <c r="C367" s="394" t="s">
        <v>236</v>
      </c>
      <c r="D367" s="394"/>
      <c r="E367" s="394"/>
      <c r="F367" s="394"/>
      <c r="G367" s="429"/>
      <c r="H367" s="429"/>
      <c r="I367" s="429"/>
      <c r="J367" s="429"/>
      <c r="K367" s="429"/>
      <c r="L367" s="429"/>
      <c r="M367" s="429"/>
      <c r="N367" s="429"/>
      <c r="O367" s="429"/>
      <c r="P367" s="429"/>
      <c r="Q367" s="429"/>
      <c r="R367" s="429"/>
      <c r="S367" s="429"/>
      <c r="T367" s="429"/>
      <c r="U367" s="429"/>
      <c r="V367" s="429"/>
      <c r="W367" s="429"/>
      <c r="X367" s="429"/>
      <c r="Y367" s="430"/>
      <c r="Z367" s="84"/>
    </row>
    <row r="368" spans="1:26" ht="22.5" customHeight="1" x14ac:dyDescent="0.4">
      <c r="A368" s="84"/>
      <c r="B368" s="337">
        <f t="shared" ca="1" si="13"/>
        <v>58</v>
      </c>
      <c r="C368" s="338" t="s">
        <v>234</v>
      </c>
      <c r="D368" s="338"/>
      <c r="E368" s="338"/>
      <c r="F368" s="338"/>
      <c r="G368" s="427"/>
      <c r="H368" s="427"/>
      <c r="I368" s="427"/>
      <c r="J368" s="427"/>
      <c r="K368" s="427"/>
      <c r="L368" s="427"/>
      <c r="M368" s="427"/>
      <c r="N368" s="427"/>
      <c r="O368" s="427"/>
      <c r="P368" s="427"/>
      <c r="Q368" s="427"/>
      <c r="R368" s="427"/>
      <c r="S368" s="427"/>
      <c r="T368" s="427"/>
      <c r="U368" s="427"/>
      <c r="V368" s="427"/>
      <c r="W368" s="427"/>
      <c r="X368" s="427"/>
      <c r="Y368" s="428"/>
      <c r="Z368" s="84"/>
    </row>
    <row r="369" spans="1:26" ht="22.5" customHeight="1" x14ac:dyDescent="0.4">
      <c r="A369" s="84"/>
      <c r="B369" s="339"/>
      <c r="C369" s="392" t="s">
        <v>235</v>
      </c>
      <c r="D369" s="392"/>
      <c r="E369" s="392"/>
      <c r="F369" s="392"/>
      <c r="G369" s="387"/>
      <c r="H369" s="387"/>
      <c r="I369" s="387"/>
      <c r="J369" s="387"/>
      <c r="K369" s="387"/>
      <c r="L369" s="387"/>
      <c r="M369" s="387"/>
      <c r="N369" s="387"/>
      <c r="O369" s="387"/>
      <c r="P369" s="387"/>
      <c r="Q369" s="387"/>
      <c r="R369" s="387"/>
      <c r="S369" s="387"/>
      <c r="T369" s="387"/>
      <c r="U369" s="387"/>
      <c r="V369" s="387"/>
      <c r="W369" s="387"/>
      <c r="X369" s="387"/>
      <c r="Y369" s="388"/>
      <c r="Z369" s="84"/>
    </row>
    <row r="370" spans="1:26" ht="22.5" customHeight="1" x14ac:dyDescent="0.4">
      <c r="A370" s="84"/>
      <c r="B370" s="339"/>
      <c r="C370" s="426" t="s">
        <v>502</v>
      </c>
      <c r="D370" s="426"/>
      <c r="E370" s="426"/>
      <c r="F370" s="426"/>
      <c r="G370" s="389"/>
      <c r="H370" s="389"/>
      <c r="I370" s="389"/>
      <c r="J370" s="389"/>
      <c r="K370" s="389"/>
      <c r="L370" s="389"/>
      <c r="M370" s="389"/>
      <c r="N370" s="389"/>
      <c r="O370" s="389"/>
      <c r="P370" s="389"/>
      <c r="Q370" s="389"/>
      <c r="R370" s="389"/>
      <c r="S370" s="389"/>
      <c r="T370" s="389"/>
      <c r="U370" s="389"/>
      <c r="V370" s="389"/>
      <c r="W370" s="389"/>
      <c r="X370" s="389"/>
      <c r="Y370" s="390"/>
      <c r="Z370" s="84"/>
    </row>
    <row r="371" spans="1:26" ht="22.5" customHeight="1" x14ac:dyDescent="0.4">
      <c r="A371" s="84"/>
      <c r="B371" s="339"/>
      <c r="C371" s="426" t="s">
        <v>240</v>
      </c>
      <c r="D371" s="426"/>
      <c r="E371" s="426"/>
      <c r="F371" s="426"/>
      <c r="G371" s="389"/>
      <c r="H371" s="389"/>
      <c r="I371" s="389"/>
      <c r="J371" s="389"/>
      <c r="K371" s="389"/>
      <c r="L371" s="389"/>
      <c r="M371" s="389"/>
      <c r="N371" s="389"/>
      <c r="O371" s="389"/>
      <c r="P371" s="389"/>
      <c r="Q371" s="389"/>
      <c r="R371" s="389"/>
      <c r="S371" s="389"/>
      <c r="T371" s="389"/>
      <c r="U371" s="389"/>
      <c r="V371" s="389"/>
      <c r="W371" s="389"/>
      <c r="X371" s="389"/>
      <c r="Y371" s="390"/>
      <c r="Z371" s="84"/>
    </row>
    <row r="372" spans="1:26" ht="22.5" customHeight="1" x14ac:dyDescent="0.4">
      <c r="A372" s="84"/>
      <c r="B372" s="339"/>
      <c r="C372" s="426" t="s">
        <v>241</v>
      </c>
      <c r="D372" s="426"/>
      <c r="E372" s="426"/>
      <c r="F372" s="426"/>
      <c r="G372" s="389"/>
      <c r="H372" s="389"/>
      <c r="I372" s="389"/>
      <c r="J372" s="389"/>
      <c r="K372" s="389"/>
      <c r="L372" s="389"/>
      <c r="M372" s="389"/>
      <c r="N372" s="389"/>
      <c r="O372" s="389"/>
      <c r="P372" s="389"/>
      <c r="Q372" s="389"/>
      <c r="R372" s="389"/>
      <c r="S372" s="389"/>
      <c r="T372" s="389"/>
      <c r="U372" s="389"/>
      <c r="V372" s="389"/>
      <c r="W372" s="389"/>
      <c r="X372" s="389"/>
      <c r="Y372" s="390"/>
      <c r="Z372" s="84"/>
    </row>
    <row r="373" spans="1:26" ht="22.5" customHeight="1" thickBot="1" x14ac:dyDescent="0.45">
      <c r="A373" s="84"/>
      <c r="B373" s="340"/>
      <c r="C373" s="433" t="s">
        <v>236</v>
      </c>
      <c r="D373" s="433"/>
      <c r="E373" s="433"/>
      <c r="F373" s="433"/>
      <c r="G373" s="434"/>
      <c r="H373" s="434"/>
      <c r="I373" s="434"/>
      <c r="J373" s="434"/>
      <c r="K373" s="434"/>
      <c r="L373" s="434"/>
      <c r="M373" s="434"/>
      <c r="N373" s="434"/>
      <c r="O373" s="434"/>
      <c r="P373" s="434"/>
      <c r="Q373" s="434"/>
      <c r="R373" s="434"/>
      <c r="S373" s="434"/>
      <c r="T373" s="434"/>
      <c r="U373" s="434"/>
      <c r="V373" s="434"/>
      <c r="W373" s="434"/>
      <c r="X373" s="434"/>
      <c r="Y373" s="435"/>
      <c r="Z373" s="84"/>
    </row>
    <row r="374" spans="1:26" ht="22.5" customHeight="1" x14ac:dyDescent="0.4">
      <c r="A374" s="152"/>
      <c r="B374" s="133"/>
      <c r="C374" s="133"/>
      <c r="D374" s="133"/>
      <c r="E374" s="133"/>
      <c r="F374" s="133"/>
      <c r="G374" s="134"/>
      <c r="H374" s="134"/>
      <c r="I374" s="134"/>
      <c r="J374" s="134"/>
      <c r="K374" s="134"/>
      <c r="L374" s="134"/>
      <c r="M374" s="134"/>
      <c r="N374" s="134"/>
      <c r="O374" s="134"/>
      <c r="P374" s="134"/>
      <c r="Q374" s="134"/>
      <c r="R374" s="134"/>
      <c r="S374" s="134"/>
      <c r="T374" s="134"/>
      <c r="U374" s="134"/>
      <c r="V374" s="134"/>
      <c r="W374" s="134"/>
      <c r="X374" s="134"/>
      <c r="Y374" s="134"/>
      <c r="Z374" s="152"/>
    </row>
    <row r="375" spans="1:26" ht="22.5" customHeight="1" x14ac:dyDescent="0.4">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2.5" customHeight="1" x14ac:dyDescent="0.4">
      <c r="A376" s="152"/>
      <c r="B376" s="133"/>
      <c r="C376" s="133"/>
      <c r="D376" s="133"/>
      <c r="E376" s="133"/>
      <c r="F376" s="133"/>
      <c r="G376" s="134"/>
      <c r="H376" s="134"/>
      <c r="I376" s="134"/>
      <c r="J376" s="134"/>
      <c r="K376" s="134"/>
      <c r="L376" s="134"/>
      <c r="M376" s="134"/>
      <c r="N376" s="134"/>
      <c r="O376" s="134"/>
      <c r="P376" s="134"/>
      <c r="Q376" s="134"/>
      <c r="R376" s="134"/>
      <c r="S376" s="134"/>
      <c r="T376" s="134"/>
      <c r="U376" s="134"/>
      <c r="V376" s="134"/>
      <c r="W376" s="134"/>
      <c r="X376" s="134"/>
      <c r="Y376" s="134"/>
      <c r="Z376" s="152"/>
    </row>
    <row r="377" spans="1:26" ht="22.5" customHeight="1" thickBot="1" x14ac:dyDescent="0.45">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2.5" customHeight="1" x14ac:dyDescent="0.4">
      <c r="A378" s="84"/>
      <c r="B378" s="471">
        <f ca="1">OFFSET(B378,-10,0)+1</f>
        <v>59</v>
      </c>
      <c r="C378" s="384" t="s">
        <v>234</v>
      </c>
      <c r="D378" s="384"/>
      <c r="E378" s="384"/>
      <c r="F378" s="384"/>
      <c r="G378" s="385"/>
      <c r="H378" s="385"/>
      <c r="I378" s="385"/>
      <c r="J378" s="385"/>
      <c r="K378" s="385"/>
      <c r="L378" s="385"/>
      <c r="M378" s="385"/>
      <c r="N378" s="385"/>
      <c r="O378" s="385"/>
      <c r="P378" s="385"/>
      <c r="Q378" s="385"/>
      <c r="R378" s="385"/>
      <c r="S378" s="385"/>
      <c r="T378" s="385"/>
      <c r="U378" s="385"/>
      <c r="V378" s="385"/>
      <c r="W378" s="385"/>
      <c r="X378" s="385"/>
      <c r="Y378" s="386"/>
      <c r="Z378" s="84"/>
    </row>
    <row r="379" spans="1:26" ht="22.5" customHeight="1" x14ac:dyDescent="0.4">
      <c r="A379" s="84"/>
      <c r="B379" s="472"/>
      <c r="C379" s="392" t="s">
        <v>235</v>
      </c>
      <c r="D379" s="392"/>
      <c r="E379" s="392"/>
      <c r="F379" s="392"/>
      <c r="G379" s="387"/>
      <c r="H379" s="387"/>
      <c r="I379" s="387"/>
      <c r="J379" s="387"/>
      <c r="K379" s="387"/>
      <c r="L379" s="387"/>
      <c r="M379" s="387"/>
      <c r="N379" s="387"/>
      <c r="O379" s="387"/>
      <c r="P379" s="387"/>
      <c r="Q379" s="387"/>
      <c r="R379" s="387"/>
      <c r="S379" s="387"/>
      <c r="T379" s="387"/>
      <c r="U379" s="387"/>
      <c r="V379" s="387"/>
      <c r="W379" s="387"/>
      <c r="X379" s="387"/>
      <c r="Y379" s="388"/>
      <c r="Z379" s="84"/>
    </row>
    <row r="380" spans="1:26" ht="22.5" customHeight="1" x14ac:dyDescent="0.4">
      <c r="A380" s="84"/>
      <c r="B380" s="472"/>
      <c r="C380" s="426" t="s">
        <v>502</v>
      </c>
      <c r="D380" s="426"/>
      <c r="E380" s="426"/>
      <c r="F380" s="426"/>
      <c r="G380" s="389"/>
      <c r="H380" s="389"/>
      <c r="I380" s="389"/>
      <c r="J380" s="389"/>
      <c r="K380" s="389"/>
      <c r="L380" s="389"/>
      <c r="M380" s="389"/>
      <c r="N380" s="389"/>
      <c r="O380" s="389"/>
      <c r="P380" s="389"/>
      <c r="Q380" s="389"/>
      <c r="R380" s="389"/>
      <c r="S380" s="389"/>
      <c r="T380" s="389"/>
      <c r="U380" s="389"/>
      <c r="V380" s="389"/>
      <c r="W380" s="389"/>
      <c r="X380" s="389"/>
      <c r="Y380" s="390"/>
      <c r="Z380" s="84"/>
    </row>
    <row r="381" spans="1:26" ht="22.5" customHeight="1" x14ac:dyDescent="0.4">
      <c r="A381" s="84"/>
      <c r="B381" s="472"/>
      <c r="C381" s="426" t="s">
        <v>240</v>
      </c>
      <c r="D381" s="426"/>
      <c r="E381" s="426"/>
      <c r="F381" s="426"/>
      <c r="G381" s="389"/>
      <c r="H381" s="389"/>
      <c r="I381" s="389"/>
      <c r="J381" s="389"/>
      <c r="K381" s="389"/>
      <c r="L381" s="389"/>
      <c r="M381" s="389"/>
      <c r="N381" s="389"/>
      <c r="O381" s="389"/>
      <c r="P381" s="389"/>
      <c r="Q381" s="389"/>
      <c r="R381" s="389"/>
      <c r="S381" s="389"/>
      <c r="T381" s="389"/>
      <c r="U381" s="389"/>
      <c r="V381" s="389"/>
      <c r="W381" s="389"/>
      <c r="X381" s="389"/>
      <c r="Y381" s="390"/>
      <c r="Z381" s="84"/>
    </row>
    <row r="382" spans="1:26" ht="22.5" customHeight="1" x14ac:dyDescent="0.4">
      <c r="A382" s="84"/>
      <c r="B382" s="472"/>
      <c r="C382" s="426" t="s">
        <v>241</v>
      </c>
      <c r="D382" s="426"/>
      <c r="E382" s="426"/>
      <c r="F382" s="426"/>
      <c r="G382" s="389"/>
      <c r="H382" s="389"/>
      <c r="I382" s="389"/>
      <c r="J382" s="389"/>
      <c r="K382" s="389"/>
      <c r="L382" s="389"/>
      <c r="M382" s="389"/>
      <c r="N382" s="389"/>
      <c r="O382" s="389"/>
      <c r="P382" s="389"/>
      <c r="Q382" s="389"/>
      <c r="R382" s="389"/>
      <c r="S382" s="389"/>
      <c r="T382" s="389"/>
      <c r="U382" s="389"/>
      <c r="V382" s="389"/>
      <c r="W382" s="389"/>
      <c r="X382" s="389"/>
      <c r="Y382" s="390"/>
      <c r="Z382" s="84"/>
    </row>
    <row r="383" spans="1:26" ht="22.5" customHeight="1" x14ac:dyDescent="0.4">
      <c r="A383" s="84"/>
      <c r="B383" s="472"/>
      <c r="C383" s="394" t="s">
        <v>236</v>
      </c>
      <c r="D383" s="394"/>
      <c r="E383" s="394"/>
      <c r="F383" s="394"/>
      <c r="G383" s="429"/>
      <c r="H383" s="429"/>
      <c r="I383" s="429"/>
      <c r="J383" s="429"/>
      <c r="K383" s="429"/>
      <c r="L383" s="429"/>
      <c r="M383" s="429"/>
      <c r="N383" s="429"/>
      <c r="O383" s="429"/>
      <c r="P383" s="429"/>
      <c r="Q383" s="429"/>
      <c r="R383" s="429"/>
      <c r="S383" s="429"/>
      <c r="T383" s="429"/>
      <c r="U383" s="429"/>
      <c r="V383" s="429"/>
      <c r="W383" s="429"/>
      <c r="X383" s="429"/>
      <c r="Y383" s="430"/>
      <c r="Z383" s="84"/>
    </row>
    <row r="384" spans="1:26" ht="22.5" customHeight="1" x14ac:dyDescent="0.4">
      <c r="A384" s="84"/>
      <c r="B384" s="337">
        <f t="shared" ref="B384:B402" ca="1" si="14">OFFSET(B384,-6,0)+1</f>
        <v>60</v>
      </c>
      <c r="C384" s="338" t="s">
        <v>234</v>
      </c>
      <c r="D384" s="338"/>
      <c r="E384" s="338"/>
      <c r="F384" s="338"/>
      <c r="G384" s="427"/>
      <c r="H384" s="427"/>
      <c r="I384" s="427"/>
      <c r="J384" s="427"/>
      <c r="K384" s="427"/>
      <c r="L384" s="427"/>
      <c r="M384" s="427"/>
      <c r="N384" s="427"/>
      <c r="O384" s="427"/>
      <c r="P384" s="427"/>
      <c r="Q384" s="427"/>
      <c r="R384" s="427"/>
      <c r="S384" s="427"/>
      <c r="T384" s="427"/>
      <c r="U384" s="427"/>
      <c r="V384" s="427"/>
      <c r="W384" s="427"/>
      <c r="X384" s="427"/>
      <c r="Y384" s="428"/>
      <c r="Z384" s="84"/>
    </row>
    <row r="385" spans="1:26" ht="22.5" customHeight="1" x14ac:dyDescent="0.4">
      <c r="A385" s="84"/>
      <c r="B385" s="339"/>
      <c r="C385" s="392" t="s">
        <v>235</v>
      </c>
      <c r="D385" s="392"/>
      <c r="E385" s="392"/>
      <c r="F385" s="392"/>
      <c r="G385" s="387"/>
      <c r="H385" s="387"/>
      <c r="I385" s="387"/>
      <c r="J385" s="387"/>
      <c r="K385" s="387"/>
      <c r="L385" s="387"/>
      <c r="M385" s="387"/>
      <c r="N385" s="387"/>
      <c r="O385" s="387"/>
      <c r="P385" s="387"/>
      <c r="Q385" s="387"/>
      <c r="R385" s="387"/>
      <c r="S385" s="387"/>
      <c r="T385" s="387"/>
      <c r="U385" s="387"/>
      <c r="V385" s="387"/>
      <c r="W385" s="387"/>
      <c r="X385" s="387"/>
      <c r="Y385" s="388"/>
      <c r="Z385" s="84"/>
    </row>
    <row r="386" spans="1:26" ht="22.5" customHeight="1" x14ac:dyDescent="0.4">
      <c r="A386" s="84"/>
      <c r="B386" s="339"/>
      <c r="C386" s="426" t="s">
        <v>502</v>
      </c>
      <c r="D386" s="426"/>
      <c r="E386" s="426"/>
      <c r="F386" s="426"/>
      <c r="G386" s="389"/>
      <c r="H386" s="389"/>
      <c r="I386" s="389"/>
      <c r="J386" s="389"/>
      <c r="K386" s="389"/>
      <c r="L386" s="389"/>
      <c r="M386" s="389"/>
      <c r="N386" s="389"/>
      <c r="O386" s="389"/>
      <c r="P386" s="389"/>
      <c r="Q386" s="389"/>
      <c r="R386" s="389"/>
      <c r="S386" s="389"/>
      <c r="T386" s="389"/>
      <c r="U386" s="389"/>
      <c r="V386" s="389"/>
      <c r="W386" s="389"/>
      <c r="X386" s="389"/>
      <c r="Y386" s="390"/>
      <c r="Z386" s="84"/>
    </row>
    <row r="387" spans="1:26" ht="22.5" customHeight="1" x14ac:dyDescent="0.4">
      <c r="A387" s="84"/>
      <c r="B387" s="339"/>
      <c r="C387" s="426" t="s">
        <v>240</v>
      </c>
      <c r="D387" s="426"/>
      <c r="E387" s="426"/>
      <c r="F387" s="426"/>
      <c r="G387" s="389"/>
      <c r="H387" s="389"/>
      <c r="I387" s="389"/>
      <c r="J387" s="389"/>
      <c r="K387" s="389"/>
      <c r="L387" s="389"/>
      <c r="M387" s="389"/>
      <c r="N387" s="389"/>
      <c r="O387" s="389"/>
      <c r="P387" s="389"/>
      <c r="Q387" s="389"/>
      <c r="R387" s="389"/>
      <c r="S387" s="389"/>
      <c r="T387" s="389"/>
      <c r="U387" s="389"/>
      <c r="V387" s="389"/>
      <c r="W387" s="389"/>
      <c r="X387" s="389"/>
      <c r="Y387" s="390"/>
      <c r="Z387" s="84"/>
    </row>
    <row r="388" spans="1:26" ht="22.5" customHeight="1" x14ac:dyDescent="0.4">
      <c r="A388" s="84"/>
      <c r="B388" s="339"/>
      <c r="C388" s="426" t="s">
        <v>241</v>
      </c>
      <c r="D388" s="426"/>
      <c r="E388" s="426"/>
      <c r="F388" s="426"/>
      <c r="G388" s="389"/>
      <c r="H388" s="389"/>
      <c r="I388" s="389"/>
      <c r="J388" s="389"/>
      <c r="K388" s="389"/>
      <c r="L388" s="389"/>
      <c r="M388" s="389"/>
      <c r="N388" s="389"/>
      <c r="O388" s="389"/>
      <c r="P388" s="389"/>
      <c r="Q388" s="389"/>
      <c r="R388" s="389"/>
      <c r="S388" s="389"/>
      <c r="T388" s="389"/>
      <c r="U388" s="389"/>
      <c r="V388" s="389"/>
      <c r="W388" s="389"/>
      <c r="X388" s="389"/>
      <c r="Y388" s="390"/>
      <c r="Z388" s="84"/>
    </row>
    <row r="389" spans="1:26" ht="22.5" customHeight="1" x14ac:dyDescent="0.4">
      <c r="A389" s="84"/>
      <c r="B389" s="339"/>
      <c r="C389" s="394" t="s">
        <v>236</v>
      </c>
      <c r="D389" s="394"/>
      <c r="E389" s="394"/>
      <c r="F389" s="394"/>
      <c r="G389" s="429"/>
      <c r="H389" s="429"/>
      <c r="I389" s="429"/>
      <c r="J389" s="429"/>
      <c r="K389" s="429"/>
      <c r="L389" s="429"/>
      <c r="M389" s="429"/>
      <c r="N389" s="429"/>
      <c r="O389" s="429"/>
      <c r="P389" s="429"/>
      <c r="Q389" s="429"/>
      <c r="R389" s="429"/>
      <c r="S389" s="429"/>
      <c r="T389" s="429"/>
      <c r="U389" s="429"/>
      <c r="V389" s="429"/>
      <c r="W389" s="429"/>
      <c r="X389" s="429"/>
      <c r="Y389" s="430"/>
      <c r="Z389" s="84"/>
    </row>
    <row r="390" spans="1:26" ht="22.5" customHeight="1" x14ac:dyDescent="0.4">
      <c r="A390" s="84"/>
      <c r="B390" s="337">
        <f t="shared" ca="1" si="14"/>
        <v>61</v>
      </c>
      <c r="C390" s="338" t="s">
        <v>234</v>
      </c>
      <c r="D390" s="338"/>
      <c r="E390" s="338"/>
      <c r="F390" s="338"/>
      <c r="G390" s="427"/>
      <c r="H390" s="427"/>
      <c r="I390" s="427"/>
      <c r="J390" s="427"/>
      <c r="K390" s="427"/>
      <c r="L390" s="427"/>
      <c r="M390" s="427"/>
      <c r="N390" s="427"/>
      <c r="O390" s="427"/>
      <c r="P390" s="427"/>
      <c r="Q390" s="427"/>
      <c r="R390" s="427"/>
      <c r="S390" s="427"/>
      <c r="T390" s="427"/>
      <c r="U390" s="427"/>
      <c r="V390" s="427"/>
      <c r="W390" s="427"/>
      <c r="X390" s="427"/>
      <c r="Y390" s="428"/>
      <c r="Z390" s="84"/>
    </row>
    <row r="391" spans="1:26" ht="22.5" customHeight="1" x14ac:dyDescent="0.4">
      <c r="A391" s="84"/>
      <c r="B391" s="339"/>
      <c r="C391" s="392" t="s">
        <v>235</v>
      </c>
      <c r="D391" s="392"/>
      <c r="E391" s="392"/>
      <c r="F391" s="392"/>
      <c r="G391" s="387"/>
      <c r="H391" s="387"/>
      <c r="I391" s="387"/>
      <c r="J391" s="387"/>
      <c r="K391" s="387"/>
      <c r="L391" s="387"/>
      <c r="M391" s="387"/>
      <c r="N391" s="387"/>
      <c r="O391" s="387"/>
      <c r="P391" s="387"/>
      <c r="Q391" s="387"/>
      <c r="R391" s="387"/>
      <c r="S391" s="387"/>
      <c r="T391" s="387"/>
      <c r="U391" s="387"/>
      <c r="V391" s="387"/>
      <c r="W391" s="387"/>
      <c r="X391" s="387"/>
      <c r="Y391" s="388"/>
      <c r="Z391" s="84"/>
    </row>
    <row r="392" spans="1:26" ht="22.5" customHeight="1" x14ac:dyDescent="0.4">
      <c r="A392" s="84"/>
      <c r="B392" s="339"/>
      <c r="C392" s="426" t="s">
        <v>502</v>
      </c>
      <c r="D392" s="426"/>
      <c r="E392" s="426"/>
      <c r="F392" s="426"/>
      <c r="G392" s="389"/>
      <c r="H392" s="389"/>
      <c r="I392" s="389"/>
      <c r="J392" s="389"/>
      <c r="K392" s="389"/>
      <c r="L392" s="389"/>
      <c r="M392" s="389"/>
      <c r="N392" s="389"/>
      <c r="O392" s="389"/>
      <c r="P392" s="389"/>
      <c r="Q392" s="389"/>
      <c r="R392" s="389"/>
      <c r="S392" s="389"/>
      <c r="T392" s="389"/>
      <c r="U392" s="389"/>
      <c r="V392" s="389"/>
      <c r="W392" s="389"/>
      <c r="X392" s="389"/>
      <c r="Y392" s="390"/>
      <c r="Z392" s="84"/>
    </row>
    <row r="393" spans="1:26" ht="22.5" customHeight="1" x14ac:dyDescent="0.4">
      <c r="A393" s="84"/>
      <c r="B393" s="339"/>
      <c r="C393" s="426" t="s">
        <v>240</v>
      </c>
      <c r="D393" s="426"/>
      <c r="E393" s="426"/>
      <c r="F393" s="426"/>
      <c r="G393" s="389"/>
      <c r="H393" s="389"/>
      <c r="I393" s="389"/>
      <c r="J393" s="389"/>
      <c r="K393" s="389"/>
      <c r="L393" s="389"/>
      <c r="M393" s="389"/>
      <c r="N393" s="389"/>
      <c r="O393" s="389"/>
      <c r="P393" s="389"/>
      <c r="Q393" s="389"/>
      <c r="R393" s="389"/>
      <c r="S393" s="389"/>
      <c r="T393" s="389"/>
      <c r="U393" s="389"/>
      <c r="V393" s="389"/>
      <c r="W393" s="389"/>
      <c r="X393" s="389"/>
      <c r="Y393" s="390"/>
      <c r="Z393" s="84"/>
    </row>
    <row r="394" spans="1:26" ht="22.5" customHeight="1" x14ac:dyDescent="0.4">
      <c r="A394" s="84"/>
      <c r="B394" s="339"/>
      <c r="C394" s="426" t="s">
        <v>241</v>
      </c>
      <c r="D394" s="426"/>
      <c r="E394" s="426"/>
      <c r="F394" s="426"/>
      <c r="G394" s="389"/>
      <c r="H394" s="389"/>
      <c r="I394" s="389"/>
      <c r="J394" s="389"/>
      <c r="K394" s="389"/>
      <c r="L394" s="389"/>
      <c r="M394" s="389"/>
      <c r="N394" s="389"/>
      <c r="O394" s="389"/>
      <c r="P394" s="389"/>
      <c r="Q394" s="389"/>
      <c r="R394" s="389"/>
      <c r="S394" s="389"/>
      <c r="T394" s="389"/>
      <c r="U394" s="389"/>
      <c r="V394" s="389"/>
      <c r="W394" s="389"/>
      <c r="X394" s="389"/>
      <c r="Y394" s="390"/>
      <c r="Z394" s="84"/>
    </row>
    <row r="395" spans="1:26" ht="22.5" customHeight="1" x14ac:dyDescent="0.4">
      <c r="A395" s="84"/>
      <c r="B395" s="339"/>
      <c r="C395" s="394" t="s">
        <v>236</v>
      </c>
      <c r="D395" s="394"/>
      <c r="E395" s="394"/>
      <c r="F395" s="394"/>
      <c r="G395" s="429"/>
      <c r="H395" s="429"/>
      <c r="I395" s="429"/>
      <c r="J395" s="429"/>
      <c r="K395" s="429"/>
      <c r="L395" s="429"/>
      <c r="M395" s="429"/>
      <c r="N395" s="429"/>
      <c r="O395" s="429"/>
      <c r="P395" s="429"/>
      <c r="Q395" s="429"/>
      <c r="R395" s="429"/>
      <c r="S395" s="429"/>
      <c r="T395" s="429"/>
      <c r="U395" s="429"/>
      <c r="V395" s="429"/>
      <c r="W395" s="429"/>
      <c r="X395" s="429"/>
      <c r="Y395" s="430"/>
      <c r="Z395" s="84"/>
    </row>
    <row r="396" spans="1:26" ht="22.5" customHeight="1" x14ac:dyDescent="0.4">
      <c r="A396" s="84"/>
      <c r="B396" s="337">
        <f t="shared" ca="1" si="14"/>
        <v>62</v>
      </c>
      <c r="C396" s="338" t="s">
        <v>234</v>
      </c>
      <c r="D396" s="338"/>
      <c r="E396" s="338"/>
      <c r="F396" s="338"/>
      <c r="G396" s="427"/>
      <c r="H396" s="427"/>
      <c r="I396" s="427"/>
      <c r="J396" s="427"/>
      <c r="K396" s="427"/>
      <c r="L396" s="427"/>
      <c r="M396" s="427"/>
      <c r="N396" s="427"/>
      <c r="O396" s="427"/>
      <c r="P396" s="427"/>
      <c r="Q396" s="427"/>
      <c r="R396" s="427"/>
      <c r="S396" s="427"/>
      <c r="T396" s="427"/>
      <c r="U396" s="427"/>
      <c r="V396" s="427"/>
      <c r="W396" s="427"/>
      <c r="X396" s="427"/>
      <c r="Y396" s="428"/>
      <c r="Z396" s="84"/>
    </row>
    <row r="397" spans="1:26" ht="22.5" customHeight="1" x14ac:dyDescent="0.4">
      <c r="A397" s="84"/>
      <c r="B397" s="339"/>
      <c r="C397" s="392" t="s">
        <v>235</v>
      </c>
      <c r="D397" s="392"/>
      <c r="E397" s="392"/>
      <c r="F397" s="392"/>
      <c r="G397" s="387"/>
      <c r="H397" s="387"/>
      <c r="I397" s="387"/>
      <c r="J397" s="387"/>
      <c r="K397" s="387"/>
      <c r="L397" s="387"/>
      <c r="M397" s="387"/>
      <c r="N397" s="387"/>
      <c r="O397" s="387"/>
      <c r="P397" s="387"/>
      <c r="Q397" s="387"/>
      <c r="R397" s="387"/>
      <c r="S397" s="387"/>
      <c r="T397" s="387"/>
      <c r="U397" s="387"/>
      <c r="V397" s="387"/>
      <c r="W397" s="387"/>
      <c r="X397" s="387"/>
      <c r="Y397" s="388"/>
      <c r="Z397" s="84"/>
    </row>
    <row r="398" spans="1:26" ht="22.5" customHeight="1" x14ac:dyDescent="0.4">
      <c r="A398" s="84"/>
      <c r="B398" s="339"/>
      <c r="C398" s="426" t="s">
        <v>502</v>
      </c>
      <c r="D398" s="426"/>
      <c r="E398" s="426"/>
      <c r="F398" s="426"/>
      <c r="G398" s="389"/>
      <c r="H398" s="389"/>
      <c r="I398" s="389"/>
      <c r="J398" s="389"/>
      <c r="K398" s="389"/>
      <c r="L398" s="389"/>
      <c r="M398" s="389"/>
      <c r="N398" s="389"/>
      <c r="O398" s="389"/>
      <c r="P398" s="389"/>
      <c r="Q398" s="389"/>
      <c r="R398" s="389"/>
      <c r="S398" s="389"/>
      <c r="T398" s="389"/>
      <c r="U398" s="389"/>
      <c r="V398" s="389"/>
      <c r="W398" s="389"/>
      <c r="X398" s="389"/>
      <c r="Y398" s="390"/>
      <c r="Z398" s="84"/>
    </row>
    <row r="399" spans="1:26" ht="22.5" customHeight="1" x14ac:dyDescent="0.4">
      <c r="A399" s="84"/>
      <c r="B399" s="339"/>
      <c r="C399" s="426" t="s">
        <v>240</v>
      </c>
      <c r="D399" s="426"/>
      <c r="E399" s="426"/>
      <c r="F399" s="426"/>
      <c r="G399" s="389"/>
      <c r="H399" s="389"/>
      <c r="I399" s="389"/>
      <c r="J399" s="389"/>
      <c r="K399" s="389"/>
      <c r="L399" s="389"/>
      <c r="M399" s="389"/>
      <c r="N399" s="389"/>
      <c r="O399" s="389"/>
      <c r="P399" s="389"/>
      <c r="Q399" s="389"/>
      <c r="R399" s="389"/>
      <c r="S399" s="389"/>
      <c r="T399" s="389"/>
      <c r="U399" s="389"/>
      <c r="V399" s="389"/>
      <c r="W399" s="389"/>
      <c r="X399" s="389"/>
      <c r="Y399" s="390"/>
      <c r="Z399" s="84"/>
    </row>
    <row r="400" spans="1:26" ht="22.5" customHeight="1" x14ac:dyDescent="0.4">
      <c r="A400" s="84"/>
      <c r="B400" s="339"/>
      <c r="C400" s="426" t="s">
        <v>241</v>
      </c>
      <c r="D400" s="426"/>
      <c r="E400" s="426"/>
      <c r="F400" s="426"/>
      <c r="G400" s="389"/>
      <c r="H400" s="389"/>
      <c r="I400" s="389"/>
      <c r="J400" s="389"/>
      <c r="K400" s="389"/>
      <c r="L400" s="389"/>
      <c r="M400" s="389"/>
      <c r="N400" s="389"/>
      <c r="O400" s="389"/>
      <c r="P400" s="389"/>
      <c r="Q400" s="389"/>
      <c r="R400" s="389"/>
      <c r="S400" s="389"/>
      <c r="T400" s="389"/>
      <c r="U400" s="389"/>
      <c r="V400" s="389"/>
      <c r="W400" s="389"/>
      <c r="X400" s="389"/>
      <c r="Y400" s="390"/>
      <c r="Z400" s="84"/>
    </row>
    <row r="401" spans="1:26" ht="22.5" customHeight="1" x14ac:dyDescent="0.4">
      <c r="A401" s="84"/>
      <c r="B401" s="339"/>
      <c r="C401" s="394" t="s">
        <v>236</v>
      </c>
      <c r="D401" s="394"/>
      <c r="E401" s="394"/>
      <c r="F401" s="394"/>
      <c r="G401" s="429"/>
      <c r="H401" s="429"/>
      <c r="I401" s="429"/>
      <c r="J401" s="429"/>
      <c r="K401" s="429"/>
      <c r="L401" s="429"/>
      <c r="M401" s="429"/>
      <c r="N401" s="429"/>
      <c r="O401" s="429"/>
      <c r="P401" s="429"/>
      <c r="Q401" s="429"/>
      <c r="R401" s="429"/>
      <c r="S401" s="429"/>
      <c r="T401" s="429"/>
      <c r="U401" s="429"/>
      <c r="V401" s="429"/>
      <c r="W401" s="429"/>
      <c r="X401" s="429"/>
      <c r="Y401" s="430"/>
      <c r="Z401" s="84"/>
    </row>
    <row r="402" spans="1:26" ht="22.5" customHeight="1" x14ac:dyDescent="0.4">
      <c r="A402" s="84"/>
      <c r="B402" s="337">
        <f t="shared" ca="1" si="14"/>
        <v>63</v>
      </c>
      <c r="C402" s="338" t="s">
        <v>234</v>
      </c>
      <c r="D402" s="338"/>
      <c r="E402" s="338"/>
      <c r="F402" s="338"/>
      <c r="G402" s="427"/>
      <c r="H402" s="427"/>
      <c r="I402" s="427"/>
      <c r="J402" s="427"/>
      <c r="K402" s="427"/>
      <c r="L402" s="427"/>
      <c r="M402" s="427"/>
      <c r="N402" s="427"/>
      <c r="O402" s="427"/>
      <c r="P402" s="427"/>
      <c r="Q402" s="427"/>
      <c r="R402" s="427"/>
      <c r="S402" s="427"/>
      <c r="T402" s="427"/>
      <c r="U402" s="427"/>
      <c r="V402" s="427"/>
      <c r="W402" s="427"/>
      <c r="X402" s="427"/>
      <c r="Y402" s="428"/>
      <c r="Z402" s="84"/>
    </row>
    <row r="403" spans="1:26" ht="22.5" customHeight="1" x14ac:dyDescent="0.4">
      <c r="A403" s="84"/>
      <c r="B403" s="339"/>
      <c r="C403" s="392" t="s">
        <v>235</v>
      </c>
      <c r="D403" s="392"/>
      <c r="E403" s="392"/>
      <c r="F403" s="392"/>
      <c r="G403" s="387"/>
      <c r="H403" s="387"/>
      <c r="I403" s="387"/>
      <c r="J403" s="387"/>
      <c r="K403" s="387"/>
      <c r="L403" s="387"/>
      <c r="M403" s="387"/>
      <c r="N403" s="387"/>
      <c r="O403" s="387"/>
      <c r="P403" s="387"/>
      <c r="Q403" s="387"/>
      <c r="R403" s="387"/>
      <c r="S403" s="387"/>
      <c r="T403" s="387"/>
      <c r="U403" s="387"/>
      <c r="V403" s="387"/>
      <c r="W403" s="387"/>
      <c r="X403" s="387"/>
      <c r="Y403" s="388"/>
      <c r="Z403" s="84"/>
    </row>
    <row r="404" spans="1:26" ht="22.5" customHeight="1" x14ac:dyDescent="0.4">
      <c r="A404" s="84"/>
      <c r="B404" s="339"/>
      <c r="C404" s="426" t="s">
        <v>502</v>
      </c>
      <c r="D404" s="426"/>
      <c r="E404" s="426"/>
      <c r="F404" s="426"/>
      <c r="G404" s="389"/>
      <c r="H404" s="389"/>
      <c r="I404" s="389"/>
      <c r="J404" s="389"/>
      <c r="K404" s="389"/>
      <c r="L404" s="389"/>
      <c r="M404" s="389"/>
      <c r="N404" s="389"/>
      <c r="O404" s="389"/>
      <c r="P404" s="389"/>
      <c r="Q404" s="389"/>
      <c r="R404" s="389"/>
      <c r="S404" s="389"/>
      <c r="T404" s="389"/>
      <c r="U404" s="389"/>
      <c r="V404" s="389"/>
      <c r="W404" s="389"/>
      <c r="X404" s="389"/>
      <c r="Y404" s="390"/>
      <c r="Z404" s="84"/>
    </row>
    <row r="405" spans="1:26" ht="22.5" customHeight="1" x14ac:dyDescent="0.4">
      <c r="A405" s="84"/>
      <c r="B405" s="339"/>
      <c r="C405" s="426" t="s">
        <v>240</v>
      </c>
      <c r="D405" s="426"/>
      <c r="E405" s="426"/>
      <c r="F405" s="426"/>
      <c r="G405" s="389"/>
      <c r="H405" s="389"/>
      <c r="I405" s="389"/>
      <c r="J405" s="389"/>
      <c r="K405" s="389"/>
      <c r="L405" s="389"/>
      <c r="M405" s="389"/>
      <c r="N405" s="389"/>
      <c r="O405" s="389"/>
      <c r="P405" s="389"/>
      <c r="Q405" s="389"/>
      <c r="R405" s="389"/>
      <c r="S405" s="389"/>
      <c r="T405" s="389"/>
      <c r="U405" s="389"/>
      <c r="V405" s="389"/>
      <c r="W405" s="389"/>
      <c r="X405" s="389"/>
      <c r="Y405" s="390"/>
      <c r="Z405" s="84"/>
    </row>
    <row r="406" spans="1:26" ht="22.5" customHeight="1" x14ac:dyDescent="0.4">
      <c r="A406" s="84"/>
      <c r="B406" s="339"/>
      <c r="C406" s="426" t="s">
        <v>241</v>
      </c>
      <c r="D406" s="426"/>
      <c r="E406" s="426"/>
      <c r="F406" s="426"/>
      <c r="G406" s="389"/>
      <c r="H406" s="389"/>
      <c r="I406" s="389"/>
      <c r="J406" s="389"/>
      <c r="K406" s="389"/>
      <c r="L406" s="389"/>
      <c r="M406" s="389"/>
      <c r="N406" s="389"/>
      <c r="O406" s="389"/>
      <c r="P406" s="389"/>
      <c r="Q406" s="389"/>
      <c r="R406" s="389"/>
      <c r="S406" s="389"/>
      <c r="T406" s="389"/>
      <c r="U406" s="389"/>
      <c r="V406" s="389"/>
      <c r="W406" s="389"/>
      <c r="X406" s="389"/>
      <c r="Y406" s="390"/>
      <c r="Z406" s="84"/>
    </row>
    <row r="407" spans="1:26" ht="22.5" customHeight="1" thickBot="1" x14ac:dyDescent="0.45">
      <c r="A407" s="84"/>
      <c r="B407" s="340"/>
      <c r="C407" s="433" t="s">
        <v>236</v>
      </c>
      <c r="D407" s="433"/>
      <c r="E407" s="433"/>
      <c r="F407" s="433"/>
      <c r="G407" s="434"/>
      <c r="H407" s="434"/>
      <c r="I407" s="434"/>
      <c r="J407" s="434"/>
      <c r="K407" s="434"/>
      <c r="L407" s="434"/>
      <c r="M407" s="434"/>
      <c r="N407" s="434"/>
      <c r="O407" s="434"/>
      <c r="P407" s="434"/>
      <c r="Q407" s="434"/>
      <c r="R407" s="434"/>
      <c r="S407" s="434"/>
      <c r="T407" s="434"/>
      <c r="U407" s="434"/>
      <c r="V407" s="434"/>
      <c r="W407" s="434"/>
      <c r="X407" s="434"/>
      <c r="Y407" s="435"/>
      <c r="Z407" s="84"/>
    </row>
    <row r="408" spans="1:26" ht="22.5" customHeight="1" x14ac:dyDescent="0.4">
      <c r="A408" s="152"/>
      <c r="B408" s="133"/>
      <c r="C408" s="133"/>
      <c r="D408" s="133"/>
      <c r="E408" s="133"/>
      <c r="F408" s="133"/>
      <c r="G408" s="134"/>
      <c r="H408" s="134"/>
      <c r="I408" s="134"/>
      <c r="J408" s="134"/>
      <c r="K408" s="134"/>
      <c r="L408" s="134"/>
      <c r="M408" s="134"/>
      <c r="N408" s="134"/>
      <c r="O408" s="134"/>
      <c r="P408" s="134"/>
      <c r="Q408" s="134"/>
      <c r="R408" s="134"/>
      <c r="S408" s="134"/>
      <c r="T408" s="134"/>
      <c r="U408" s="134"/>
      <c r="V408" s="134"/>
      <c r="W408" s="134"/>
      <c r="X408" s="134"/>
      <c r="Y408" s="134"/>
      <c r="Z408" s="152"/>
    </row>
    <row r="409" spans="1:26" ht="22.5" customHeight="1" x14ac:dyDescent="0.4">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2.5" customHeight="1" x14ac:dyDescent="0.4">
      <c r="A410" s="152"/>
      <c r="B410" s="133"/>
      <c r="C410" s="133"/>
      <c r="D410" s="133"/>
      <c r="E410" s="133"/>
      <c r="F410" s="133"/>
      <c r="G410" s="134"/>
      <c r="H410" s="134"/>
      <c r="I410" s="134"/>
      <c r="J410" s="134"/>
      <c r="K410" s="134"/>
      <c r="L410" s="134"/>
      <c r="M410" s="134"/>
      <c r="N410" s="134"/>
      <c r="O410" s="134"/>
      <c r="P410" s="134"/>
      <c r="Q410" s="134"/>
      <c r="R410" s="134"/>
      <c r="S410" s="134"/>
      <c r="T410" s="134"/>
      <c r="U410" s="134"/>
      <c r="V410" s="134"/>
      <c r="W410" s="134"/>
      <c r="X410" s="134"/>
      <c r="Y410" s="134"/>
      <c r="Z410" s="152"/>
    </row>
    <row r="411" spans="1:26" ht="22.5" customHeight="1" thickBot="1" x14ac:dyDescent="0.45">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2.5" customHeight="1" x14ac:dyDescent="0.4">
      <c r="A412" s="84"/>
      <c r="B412" s="471">
        <f ca="1">OFFSET(B412,-10,0)+1</f>
        <v>64</v>
      </c>
      <c r="C412" s="384" t="s">
        <v>234</v>
      </c>
      <c r="D412" s="384"/>
      <c r="E412" s="384"/>
      <c r="F412" s="384"/>
      <c r="G412" s="385"/>
      <c r="H412" s="385"/>
      <c r="I412" s="385"/>
      <c r="J412" s="385"/>
      <c r="K412" s="385"/>
      <c r="L412" s="385"/>
      <c r="M412" s="385"/>
      <c r="N412" s="385"/>
      <c r="O412" s="385"/>
      <c r="P412" s="385"/>
      <c r="Q412" s="385"/>
      <c r="R412" s="385"/>
      <c r="S412" s="385"/>
      <c r="T412" s="385"/>
      <c r="U412" s="385"/>
      <c r="V412" s="385"/>
      <c r="W412" s="385"/>
      <c r="X412" s="385"/>
      <c r="Y412" s="386"/>
      <c r="Z412" s="84"/>
    </row>
    <row r="413" spans="1:26" ht="22.5" customHeight="1" x14ac:dyDescent="0.4">
      <c r="A413" s="84"/>
      <c r="B413" s="472"/>
      <c r="C413" s="392" t="s">
        <v>235</v>
      </c>
      <c r="D413" s="392"/>
      <c r="E413" s="392"/>
      <c r="F413" s="392"/>
      <c r="G413" s="387"/>
      <c r="H413" s="387"/>
      <c r="I413" s="387"/>
      <c r="J413" s="387"/>
      <c r="K413" s="387"/>
      <c r="L413" s="387"/>
      <c r="M413" s="387"/>
      <c r="N413" s="387"/>
      <c r="O413" s="387"/>
      <c r="P413" s="387"/>
      <c r="Q413" s="387"/>
      <c r="R413" s="387"/>
      <c r="S413" s="387"/>
      <c r="T413" s="387"/>
      <c r="U413" s="387"/>
      <c r="V413" s="387"/>
      <c r="W413" s="387"/>
      <c r="X413" s="387"/>
      <c r="Y413" s="388"/>
      <c r="Z413" s="84"/>
    </row>
    <row r="414" spans="1:26" ht="22.5" customHeight="1" x14ac:dyDescent="0.4">
      <c r="A414" s="84"/>
      <c r="B414" s="472"/>
      <c r="C414" s="426" t="s">
        <v>502</v>
      </c>
      <c r="D414" s="426"/>
      <c r="E414" s="426"/>
      <c r="F414" s="426"/>
      <c r="G414" s="389"/>
      <c r="H414" s="389"/>
      <c r="I414" s="389"/>
      <c r="J414" s="389"/>
      <c r="K414" s="389"/>
      <c r="L414" s="389"/>
      <c r="M414" s="389"/>
      <c r="N414" s="389"/>
      <c r="O414" s="389"/>
      <c r="P414" s="389"/>
      <c r="Q414" s="389"/>
      <c r="R414" s="389"/>
      <c r="S414" s="389"/>
      <c r="T414" s="389"/>
      <c r="U414" s="389"/>
      <c r="V414" s="389"/>
      <c r="W414" s="389"/>
      <c r="X414" s="389"/>
      <c r="Y414" s="390"/>
      <c r="Z414" s="84"/>
    </row>
    <row r="415" spans="1:26" ht="22.5" customHeight="1" x14ac:dyDescent="0.4">
      <c r="A415" s="84"/>
      <c r="B415" s="472"/>
      <c r="C415" s="426" t="s">
        <v>240</v>
      </c>
      <c r="D415" s="426"/>
      <c r="E415" s="426"/>
      <c r="F415" s="426"/>
      <c r="G415" s="389"/>
      <c r="H415" s="389"/>
      <c r="I415" s="389"/>
      <c r="J415" s="389"/>
      <c r="K415" s="389"/>
      <c r="L415" s="389"/>
      <c r="M415" s="389"/>
      <c r="N415" s="389"/>
      <c r="O415" s="389"/>
      <c r="P415" s="389"/>
      <c r="Q415" s="389"/>
      <c r="R415" s="389"/>
      <c r="S415" s="389"/>
      <c r="T415" s="389"/>
      <c r="U415" s="389"/>
      <c r="V415" s="389"/>
      <c r="W415" s="389"/>
      <c r="X415" s="389"/>
      <c r="Y415" s="390"/>
      <c r="Z415" s="84"/>
    </row>
    <row r="416" spans="1:26" ht="22.5" customHeight="1" x14ac:dyDescent="0.4">
      <c r="A416" s="84"/>
      <c r="B416" s="472"/>
      <c r="C416" s="426" t="s">
        <v>241</v>
      </c>
      <c r="D416" s="426"/>
      <c r="E416" s="426"/>
      <c r="F416" s="426"/>
      <c r="G416" s="389"/>
      <c r="H416" s="389"/>
      <c r="I416" s="389"/>
      <c r="J416" s="389"/>
      <c r="K416" s="389"/>
      <c r="L416" s="389"/>
      <c r="M416" s="389"/>
      <c r="N416" s="389"/>
      <c r="O416" s="389"/>
      <c r="P416" s="389"/>
      <c r="Q416" s="389"/>
      <c r="R416" s="389"/>
      <c r="S416" s="389"/>
      <c r="T416" s="389"/>
      <c r="U416" s="389"/>
      <c r="V416" s="389"/>
      <c r="W416" s="389"/>
      <c r="X416" s="389"/>
      <c r="Y416" s="390"/>
      <c r="Z416" s="84"/>
    </row>
    <row r="417" spans="1:26" ht="22.5" customHeight="1" x14ac:dyDescent="0.4">
      <c r="A417" s="84"/>
      <c r="B417" s="472"/>
      <c r="C417" s="394" t="s">
        <v>236</v>
      </c>
      <c r="D417" s="394"/>
      <c r="E417" s="394"/>
      <c r="F417" s="394"/>
      <c r="G417" s="429"/>
      <c r="H417" s="429"/>
      <c r="I417" s="429"/>
      <c r="J417" s="429"/>
      <c r="K417" s="429"/>
      <c r="L417" s="429"/>
      <c r="M417" s="429"/>
      <c r="N417" s="429"/>
      <c r="O417" s="429"/>
      <c r="P417" s="429"/>
      <c r="Q417" s="429"/>
      <c r="R417" s="429"/>
      <c r="S417" s="429"/>
      <c r="T417" s="429"/>
      <c r="U417" s="429"/>
      <c r="V417" s="429"/>
      <c r="W417" s="429"/>
      <c r="X417" s="429"/>
      <c r="Y417" s="430"/>
      <c r="Z417" s="84"/>
    </row>
    <row r="418" spans="1:26" ht="22.5" customHeight="1" x14ac:dyDescent="0.4">
      <c r="A418" s="84"/>
      <c r="B418" s="337">
        <f t="shared" ref="B418:B436" ca="1" si="15">OFFSET(B418,-6,0)+1</f>
        <v>65</v>
      </c>
      <c r="C418" s="338" t="s">
        <v>234</v>
      </c>
      <c r="D418" s="338"/>
      <c r="E418" s="338"/>
      <c r="F418" s="338"/>
      <c r="G418" s="427"/>
      <c r="H418" s="427"/>
      <c r="I418" s="427"/>
      <c r="J418" s="427"/>
      <c r="K418" s="427"/>
      <c r="L418" s="427"/>
      <c r="M418" s="427"/>
      <c r="N418" s="427"/>
      <c r="O418" s="427"/>
      <c r="P418" s="427"/>
      <c r="Q418" s="427"/>
      <c r="R418" s="427"/>
      <c r="S418" s="427"/>
      <c r="T418" s="427"/>
      <c r="U418" s="427"/>
      <c r="V418" s="427"/>
      <c r="W418" s="427"/>
      <c r="X418" s="427"/>
      <c r="Y418" s="428"/>
      <c r="Z418" s="84"/>
    </row>
    <row r="419" spans="1:26" ht="22.5" customHeight="1" x14ac:dyDescent="0.4">
      <c r="A419" s="84"/>
      <c r="B419" s="339"/>
      <c r="C419" s="392" t="s">
        <v>235</v>
      </c>
      <c r="D419" s="392"/>
      <c r="E419" s="392"/>
      <c r="F419" s="392"/>
      <c r="G419" s="387"/>
      <c r="H419" s="387"/>
      <c r="I419" s="387"/>
      <c r="J419" s="387"/>
      <c r="K419" s="387"/>
      <c r="L419" s="387"/>
      <c r="M419" s="387"/>
      <c r="N419" s="387"/>
      <c r="O419" s="387"/>
      <c r="P419" s="387"/>
      <c r="Q419" s="387"/>
      <c r="R419" s="387"/>
      <c r="S419" s="387"/>
      <c r="T419" s="387"/>
      <c r="U419" s="387"/>
      <c r="V419" s="387"/>
      <c r="W419" s="387"/>
      <c r="X419" s="387"/>
      <c r="Y419" s="388"/>
      <c r="Z419" s="84"/>
    </row>
    <row r="420" spans="1:26" ht="22.5" customHeight="1" x14ac:dyDescent="0.4">
      <c r="A420" s="84"/>
      <c r="B420" s="339"/>
      <c r="C420" s="426" t="s">
        <v>502</v>
      </c>
      <c r="D420" s="426"/>
      <c r="E420" s="426"/>
      <c r="F420" s="426"/>
      <c r="G420" s="389"/>
      <c r="H420" s="389"/>
      <c r="I420" s="389"/>
      <c r="J420" s="389"/>
      <c r="K420" s="389"/>
      <c r="L420" s="389"/>
      <c r="M420" s="389"/>
      <c r="N420" s="389"/>
      <c r="O420" s="389"/>
      <c r="P420" s="389"/>
      <c r="Q420" s="389"/>
      <c r="R420" s="389"/>
      <c r="S420" s="389"/>
      <c r="T420" s="389"/>
      <c r="U420" s="389"/>
      <c r="V420" s="389"/>
      <c r="W420" s="389"/>
      <c r="X420" s="389"/>
      <c r="Y420" s="390"/>
      <c r="Z420" s="84"/>
    </row>
    <row r="421" spans="1:26" ht="22.5" customHeight="1" x14ac:dyDescent="0.4">
      <c r="A421" s="84"/>
      <c r="B421" s="339"/>
      <c r="C421" s="426" t="s">
        <v>240</v>
      </c>
      <c r="D421" s="426"/>
      <c r="E421" s="426"/>
      <c r="F421" s="426"/>
      <c r="G421" s="389"/>
      <c r="H421" s="389"/>
      <c r="I421" s="389"/>
      <c r="J421" s="389"/>
      <c r="K421" s="389"/>
      <c r="L421" s="389"/>
      <c r="M421" s="389"/>
      <c r="N421" s="389"/>
      <c r="O421" s="389"/>
      <c r="P421" s="389"/>
      <c r="Q421" s="389"/>
      <c r="R421" s="389"/>
      <c r="S421" s="389"/>
      <c r="T421" s="389"/>
      <c r="U421" s="389"/>
      <c r="V421" s="389"/>
      <c r="W421" s="389"/>
      <c r="X421" s="389"/>
      <c r="Y421" s="390"/>
      <c r="Z421" s="84"/>
    </row>
    <row r="422" spans="1:26" ht="22.5" customHeight="1" x14ac:dyDescent="0.4">
      <c r="A422" s="84"/>
      <c r="B422" s="339"/>
      <c r="C422" s="426" t="s">
        <v>241</v>
      </c>
      <c r="D422" s="426"/>
      <c r="E422" s="426"/>
      <c r="F422" s="426"/>
      <c r="G422" s="389"/>
      <c r="H422" s="389"/>
      <c r="I422" s="389"/>
      <c r="J422" s="389"/>
      <c r="K422" s="389"/>
      <c r="L422" s="389"/>
      <c r="M422" s="389"/>
      <c r="N422" s="389"/>
      <c r="O422" s="389"/>
      <c r="P422" s="389"/>
      <c r="Q422" s="389"/>
      <c r="R422" s="389"/>
      <c r="S422" s="389"/>
      <c r="T422" s="389"/>
      <c r="U422" s="389"/>
      <c r="V422" s="389"/>
      <c r="W422" s="389"/>
      <c r="X422" s="389"/>
      <c r="Y422" s="390"/>
      <c r="Z422" s="84"/>
    </row>
    <row r="423" spans="1:26" ht="22.5" customHeight="1" x14ac:dyDescent="0.4">
      <c r="A423" s="84"/>
      <c r="B423" s="339"/>
      <c r="C423" s="394" t="s">
        <v>236</v>
      </c>
      <c r="D423" s="394"/>
      <c r="E423" s="394"/>
      <c r="F423" s="394"/>
      <c r="G423" s="429"/>
      <c r="H423" s="429"/>
      <c r="I423" s="429"/>
      <c r="J423" s="429"/>
      <c r="K423" s="429"/>
      <c r="L423" s="429"/>
      <c r="M423" s="429"/>
      <c r="N423" s="429"/>
      <c r="O423" s="429"/>
      <c r="P423" s="429"/>
      <c r="Q423" s="429"/>
      <c r="R423" s="429"/>
      <c r="S423" s="429"/>
      <c r="T423" s="429"/>
      <c r="U423" s="429"/>
      <c r="V423" s="429"/>
      <c r="W423" s="429"/>
      <c r="X423" s="429"/>
      <c r="Y423" s="430"/>
      <c r="Z423" s="84"/>
    </row>
    <row r="424" spans="1:26" ht="22.5" customHeight="1" x14ac:dyDescent="0.4">
      <c r="A424" s="84"/>
      <c r="B424" s="337">
        <f t="shared" ca="1" si="15"/>
        <v>66</v>
      </c>
      <c r="C424" s="338" t="s">
        <v>234</v>
      </c>
      <c r="D424" s="338"/>
      <c r="E424" s="338"/>
      <c r="F424" s="338"/>
      <c r="G424" s="427"/>
      <c r="H424" s="427"/>
      <c r="I424" s="427"/>
      <c r="J424" s="427"/>
      <c r="K424" s="427"/>
      <c r="L424" s="427"/>
      <c r="M424" s="427"/>
      <c r="N424" s="427"/>
      <c r="O424" s="427"/>
      <c r="P424" s="427"/>
      <c r="Q424" s="427"/>
      <c r="R424" s="427"/>
      <c r="S424" s="427"/>
      <c r="T424" s="427"/>
      <c r="U424" s="427"/>
      <c r="V424" s="427"/>
      <c r="W424" s="427"/>
      <c r="X424" s="427"/>
      <c r="Y424" s="428"/>
      <c r="Z424" s="84"/>
    </row>
    <row r="425" spans="1:26" ht="22.5" customHeight="1" x14ac:dyDescent="0.4">
      <c r="A425" s="84"/>
      <c r="B425" s="339"/>
      <c r="C425" s="392" t="s">
        <v>235</v>
      </c>
      <c r="D425" s="392"/>
      <c r="E425" s="392"/>
      <c r="F425" s="392"/>
      <c r="G425" s="387"/>
      <c r="H425" s="387"/>
      <c r="I425" s="387"/>
      <c r="J425" s="387"/>
      <c r="K425" s="387"/>
      <c r="L425" s="387"/>
      <c r="M425" s="387"/>
      <c r="N425" s="387"/>
      <c r="O425" s="387"/>
      <c r="P425" s="387"/>
      <c r="Q425" s="387"/>
      <c r="R425" s="387"/>
      <c r="S425" s="387"/>
      <c r="T425" s="387"/>
      <c r="U425" s="387"/>
      <c r="V425" s="387"/>
      <c r="W425" s="387"/>
      <c r="X425" s="387"/>
      <c r="Y425" s="388"/>
      <c r="Z425" s="84"/>
    </row>
    <row r="426" spans="1:26" ht="22.5" customHeight="1" x14ac:dyDescent="0.4">
      <c r="A426" s="84"/>
      <c r="B426" s="339"/>
      <c r="C426" s="426" t="s">
        <v>502</v>
      </c>
      <c r="D426" s="426"/>
      <c r="E426" s="426"/>
      <c r="F426" s="426"/>
      <c r="G426" s="389"/>
      <c r="H426" s="389"/>
      <c r="I426" s="389"/>
      <c r="J426" s="389"/>
      <c r="K426" s="389"/>
      <c r="L426" s="389"/>
      <c r="M426" s="389"/>
      <c r="N426" s="389"/>
      <c r="O426" s="389"/>
      <c r="P426" s="389"/>
      <c r="Q426" s="389"/>
      <c r="R426" s="389"/>
      <c r="S426" s="389"/>
      <c r="T426" s="389"/>
      <c r="U426" s="389"/>
      <c r="V426" s="389"/>
      <c r="W426" s="389"/>
      <c r="X426" s="389"/>
      <c r="Y426" s="390"/>
      <c r="Z426" s="84"/>
    </row>
    <row r="427" spans="1:26" ht="22.5" customHeight="1" x14ac:dyDescent="0.4">
      <c r="A427" s="84"/>
      <c r="B427" s="339"/>
      <c r="C427" s="426" t="s">
        <v>240</v>
      </c>
      <c r="D427" s="426"/>
      <c r="E427" s="426"/>
      <c r="F427" s="426"/>
      <c r="G427" s="389"/>
      <c r="H427" s="389"/>
      <c r="I427" s="389"/>
      <c r="J427" s="389"/>
      <c r="K427" s="389"/>
      <c r="L427" s="389"/>
      <c r="M427" s="389"/>
      <c r="N427" s="389"/>
      <c r="O427" s="389"/>
      <c r="P427" s="389"/>
      <c r="Q427" s="389"/>
      <c r="R427" s="389"/>
      <c r="S427" s="389"/>
      <c r="T427" s="389"/>
      <c r="U427" s="389"/>
      <c r="V427" s="389"/>
      <c r="W427" s="389"/>
      <c r="X427" s="389"/>
      <c r="Y427" s="390"/>
      <c r="Z427" s="84"/>
    </row>
    <row r="428" spans="1:26" ht="22.5" customHeight="1" x14ac:dyDescent="0.4">
      <c r="A428" s="84"/>
      <c r="B428" s="339"/>
      <c r="C428" s="426" t="s">
        <v>241</v>
      </c>
      <c r="D428" s="426"/>
      <c r="E428" s="426"/>
      <c r="F428" s="426"/>
      <c r="G428" s="389"/>
      <c r="H428" s="389"/>
      <c r="I428" s="389"/>
      <c r="J428" s="389"/>
      <c r="K428" s="389"/>
      <c r="L428" s="389"/>
      <c r="M428" s="389"/>
      <c r="N428" s="389"/>
      <c r="O428" s="389"/>
      <c r="P428" s="389"/>
      <c r="Q428" s="389"/>
      <c r="R428" s="389"/>
      <c r="S428" s="389"/>
      <c r="T428" s="389"/>
      <c r="U428" s="389"/>
      <c r="V428" s="389"/>
      <c r="W428" s="389"/>
      <c r="X428" s="389"/>
      <c r="Y428" s="390"/>
      <c r="Z428" s="84"/>
    </row>
    <row r="429" spans="1:26" ht="22.5" customHeight="1" x14ac:dyDescent="0.4">
      <c r="A429" s="84"/>
      <c r="B429" s="339"/>
      <c r="C429" s="394" t="s">
        <v>236</v>
      </c>
      <c r="D429" s="394"/>
      <c r="E429" s="394"/>
      <c r="F429" s="394"/>
      <c r="G429" s="429"/>
      <c r="H429" s="429"/>
      <c r="I429" s="429"/>
      <c r="J429" s="429"/>
      <c r="K429" s="429"/>
      <c r="L429" s="429"/>
      <c r="M429" s="429"/>
      <c r="N429" s="429"/>
      <c r="O429" s="429"/>
      <c r="P429" s="429"/>
      <c r="Q429" s="429"/>
      <c r="R429" s="429"/>
      <c r="S429" s="429"/>
      <c r="T429" s="429"/>
      <c r="U429" s="429"/>
      <c r="V429" s="429"/>
      <c r="W429" s="429"/>
      <c r="X429" s="429"/>
      <c r="Y429" s="430"/>
      <c r="Z429" s="84"/>
    </row>
    <row r="430" spans="1:26" ht="22.5" customHeight="1" x14ac:dyDescent="0.4">
      <c r="A430" s="84"/>
      <c r="B430" s="337">
        <f t="shared" ca="1" si="15"/>
        <v>67</v>
      </c>
      <c r="C430" s="338" t="s">
        <v>234</v>
      </c>
      <c r="D430" s="338"/>
      <c r="E430" s="338"/>
      <c r="F430" s="338"/>
      <c r="G430" s="427"/>
      <c r="H430" s="427"/>
      <c r="I430" s="427"/>
      <c r="J430" s="427"/>
      <c r="K430" s="427"/>
      <c r="L430" s="427"/>
      <c r="M430" s="427"/>
      <c r="N430" s="427"/>
      <c r="O430" s="427"/>
      <c r="P430" s="427"/>
      <c r="Q430" s="427"/>
      <c r="R430" s="427"/>
      <c r="S430" s="427"/>
      <c r="T430" s="427"/>
      <c r="U430" s="427"/>
      <c r="V430" s="427"/>
      <c r="W430" s="427"/>
      <c r="X430" s="427"/>
      <c r="Y430" s="428"/>
      <c r="Z430" s="84"/>
    </row>
    <row r="431" spans="1:26" ht="22.5" customHeight="1" x14ac:dyDescent="0.4">
      <c r="A431" s="84"/>
      <c r="B431" s="339"/>
      <c r="C431" s="392" t="s">
        <v>235</v>
      </c>
      <c r="D431" s="392"/>
      <c r="E431" s="392"/>
      <c r="F431" s="392"/>
      <c r="G431" s="387"/>
      <c r="H431" s="387"/>
      <c r="I431" s="387"/>
      <c r="J431" s="387"/>
      <c r="K431" s="387"/>
      <c r="L431" s="387"/>
      <c r="M431" s="387"/>
      <c r="N431" s="387"/>
      <c r="O431" s="387"/>
      <c r="P431" s="387"/>
      <c r="Q431" s="387"/>
      <c r="R431" s="387"/>
      <c r="S431" s="387"/>
      <c r="T431" s="387"/>
      <c r="U431" s="387"/>
      <c r="V431" s="387"/>
      <c r="W431" s="387"/>
      <c r="X431" s="387"/>
      <c r="Y431" s="388"/>
      <c r="Z431" s="84"/>
    </row>
    <row r="432" spans="1:26" ht="22.5" customHeight="1" x14ac:dyDescent="0.4">
      <c r="A432" s="84"/>
      <c r="B432" s="339"/>
      <c r="C432" s="426" t="s">
        <v>502</v>
      </c>
      <c r="D432" s="426"/>
      <c r="E432" s="426"/>
      <c r="F432" s="426"/>
      <c r="G432" s="389"/>
      <c r="H432" s="389"/>
      <c r="I432" s="389"/>
      <c r="J432" s="389"/>
      <c r="K432" s="389"/>
      <c r="L432" s="389"/>
      <c r="M432" s="389"/>
      <c r="N432" s="389"/>
      <c r="O432" s="389"/>
      <c r="P432" s="389"/>
      <c r="Q432" s="389"/>
      <c r="R432" s="389"/>
      <c r="S432" s="389"/>
      <c r="T432" s="389"/>
      <c r="U432" s="389"/>
      <c r="V432" s="389"/>
      <c r="W432" s="389"/>
      <c r="X432" s="389"/>
      <c r="Y432" s="390"/>
      <c r="Z432" s="84"/>
    </row>
    <row r="433" spans="1:26" ht="22.5" customHeight="1" x14ac:dyDescent="0.4">
      <c r="A433" s="84"/>
      <c r="B433" s="339"/>
      <c r="C433" s="426" t="s">
        <v>240</v>
      </c>
      <c r="D433" s="426"/>
      <c r="E433" s="426"/>
      <c r="F433" s="426"/>
      <c r="G433" s="389"/>
      <c r="H433" s="389"/>
      <c r="I433" s="389"/>
      <c r="J433" s="389"/>
      <c r="K433" s="389"/>
      <c r="L433" s="389"/>
      <c r="M433" s="389"/>
      <c r="N433" s="389"/>
      <c r="O433" s="389"/>
      <c r="P433" s="389"/>
      <c r="Q433" s="389"/>
      <c r="R433" s="389"/>
      <c r="S433" s="389"/>
      <c r="T433" s="389"/>
      <c r="U433" s="389"/>
      <c r="V433" s="389"/>
      <c r="W433" s="389"/>
      <c r="X433" s="389"/>
      <c r="Y433" s="390"/>
      <c r="Z433" s="84"/>
    </row>
    <row r="434" spans="1:26" ht="22.5" customHeight="1" x14ac:dyDescent="0.4">
      <c r="A434" s="84"/>
      <c r="B434" s="339"/>
      <c r="C434" s="426" t="s">
        <v>241</v>
      </c>
      <c r="D434" s="426"/>
      <c r="E434" s="426"/>
      <c r="F434" s="426"/>
      <c r="G434" s="389"/>
      <c r="H434" s="389"/>
      <c r="I434" s="389"/>
      <c r="J434" s="389"/>
      <c r="K434" s="389"/>
      <c r="L434" s="389"/>
      <c r="M434" s="389"/>
      <c r="N434" s="389"/>
      <c r="O434" s="389"/>
      <c r="P434" s="389"/>
      <c r="Q434" s="389"/>
      <c r="R434" s="389"/>
      <c r="S434" s="389"/>
      <c r="T434" s="389"/>
      <c r="U434" s="389"/>
      <c r="V434" s="389"/>
      <c r="W434" s="389"/>
      <c r="X434" s="389"/>
      <c r="Y434" s="390"/>
      <c r="Z434" s="84"/>
    </row>
    <row r="435" spans="1:26" ht="22.5" customHeight="1" x14ac:dyDescent="0.4">
      <c r="A435" s="84"/>
      <c r="B435" s="339"/>
      <c r="C435" s="394" t="s">
        <v>236</v>
      </c>
      <c r="D435" s="394"/>
      <c r="E435" s="394"/>
      <c r="F435" s="394"/>
      <c r="G435" s="429"/>
      <c r="H435" s="429"/>
      <c r="I435" s="429"/>
      <c r="J435" s="429"/>
      <c r="K435" s="429"/>
      <c r="L435" s="429"/>
      <c r="M435" s="429"/>
      <c r="N435" s="429"/>
      <c r="O435" s="429"/>
      <c r="P435" s="429"/>
      <c r="Q435" s="429"/>
      <c r="R435" s="429"/>
      <c r="S435" s="429"/>
      <c r="T435" s="429"/>
      <c r="U435" s="429"/>
      <c r="V435" s="429"/>
      <c r="W435" s="429"/>
      <c r="X435" s="429"/>
      <c r="Y435" s="430"/>
      <c r="Z435" s="84"/>
    </row>
    <row r="436" spans="1:26" ht="22.5" customHeight="1" x14ac:dyDescent="0.4">
      <c r="A436" s="84"/>
      <c r="B436" s="337">
        <f t="shared" ca="1" si="15"/>
        <v>68</v>
      </c>
      <c r="C436" s="338" t="s">
        <v>234</v>
      </c>
      <c r="D436" s="338"/>
      <c r="E436" s="338"/>
      <c r="F436" s="338"/>
      <c r="G436" s="427"/>
      <c r="H436" s="427"/>
      <c r="I436" s="427"/>
      <c r="J436" s="427"/>
      <c r="K436" s="427"/>
      <c r="L436" s="427"/>
      <c r="M436" s="427"/>
      <c r="N436" s="427"/>
      <c r="O436" s="427"/>
      <c r="P436" s="427"/>
      <c r="Q436" s="427"/>
      <c r="R436" s="427"/>
      <c r="S436" s="427"/>
      <c r="T436" s="427"/>
      <c r="U436" s="427"/>
      <c r="V436" s="427"/>
      <c r="W436" s="427"/>
      <c r="X436" s="427"/>
      <c r="Y436" s="428"/>
      <c r="Z436" s="84"/>
    </row>
    <row r="437" spans="1:26" ht="22.5" customHeight="1" x14ac:dyDescent="0.4">
      <c r="A437" s="84"/>
      <c r="B437" s="339"/>
      <c r="C437" s="392" t="s">
        <v>235</v>
      </c>
      <c r="D437" s="392"/>
      <c r="E437" s="392"/>
      <c r="F437" s="392"/>
      <c r="G437" s="387"/>
      <c r="H437" s="387"/>
      <c r="I437" s="387"/>
      <c r="J437" s="387"/>
      <c r="K437" s="387"/>
      <c r="L437" s="387"/>
      <c r="M437" s="387"/>
      <c r="N437" s="387"/>
      <c r="O437" s="387"/>
      <c r="P437" s="387"/>
      <c r="Q437" s="387"/>
      <c r="R437" s="387"/>
      <c r="S437" s="387"/>
      <c r="T437" s="387"/>
      <c r="U437" s="387"/>
      <c r="V437" s="387"/>
      <c r="W437" s="387"/>
      <c r="X437" s="387"/>
      <c r="Y437" s="388"/>
      <c r="Z437" s="84"/>
    </row>
    <row r="438" spans="1:26" ht="22.5" customHeight="1" x14ac:dyDescent="0.4">
      <c r="A438" s="84"/>
      <c r="B438" s="339"/>
      <c r="C438" s="426" t="s">
        <v>502</v>
      </c>
      <c r="D438" s="426"/>
      <c r="E438" s="426"/>
      <c r="F438" s="426"/>
      <c r="G438" s="389"/>
      <c r="H438" s="389"/>
      <c r="I438" s="389"/>
      <c r="J438" s="389"/>
      <c r="K438" s="389"/>
      <c r="L438" s="389"/>
      <c r="M438" s="389"/>
      <c r="N438" s="389"/>
      <c r="O438" s="389"/>
      <c r="P438" s="389"/>
      <c r="Q438" s="389"/>
      <c r="R438" s="389"/>
      <c r="S438" s="389"/>
      <c r="T438" s="389"/>
      <c r="U438" s="389"/>
      <c r="V438" s="389"/>
      <c r="W438" s="389"/>
      <c r="X438" s="389"/>
      <c r="Y438" s="390"/>
      <c r="Z438" s="84"/>
    </row>
    <row r="439" spans="1:26" ht="22.5" customHeight="1" x14ac:dyDescent="0.4">
      <c r="A439" s="84"/>
      <c r="B439" s="339"/>
      <c r="C439" s="426" t="s">
        <v>240</v>
      </c>
      <c r="D439" s="426"/>
      <c r="E439" s="426"/>
      <c r="F439" s="426"/>
      <c r="G439" s="389"/>
      <c r="H439" s="389"/>
      <c r="I439" s="389"/>
      <c r="J439" s="389"/>
      <c r="K439" s="389"/>
      <c r="L439" s="389"/>
      <c r="M439" s="389"/>
      <c r="N439" s="389"/>
      <c r="O439" s="389"/>
      <c r="P439" s="389"/>
      <c r="Q439" s="389"/>
      <c r="R439" s="389"/>
      <c r="S439" s="389"/>
      <c r="T439" s="389"/>
      <c r="U439" s="389"/>
      <c r="V439" s="389"/>
      <c r="W439" s="389"/>
      <c r="X439" s="389"/>
      <c r="Y439" s="390"/>
      <c r="Z439" s="84"/>
    </row>
    <row r="440" spans="1:26" ht="22.5" customHeight="1" x14ac:dyDescent="0.4">
      <c r="A440" s="84"/>
      <c r="B440" s="339"/>
      <c r="C440" s="426" t="s">
        <v>241</v>
      </c>
      <c r="D440" s="426"/>
      <c r="E440" s="426"/>
      <c r="F440" s="426"/>
      <c r="G440" s="389"/>
      <c r="H440" s="389"/>
      <c r="I440" s="389"/>
      <c r="J440" s="389"/>
      <c r="K440" s="389"/>
      <c r="L440" s="389"/>
      <c r="M440" s="389"/>
      <c r="N440" s="389"/>
      <c r="O440" s="389"/>
      <c r="P440" s="389"/>
      <c r="Q440" s="389"/>
      <c r="R440" s="389"/>
      <c r="S440" s="389"/>
      <c r="T440" s="389"/>
      <c r="U440" s="389"/>
      <c r="V440" s="389"/>
      <c r="W440" s="389"/>
      <c r="X440" s="389"/>
      <c r="Y440" s="390"/>
      <c r="Z440" s="84"/>
    </row>
    <row r="441" spans="1:26" ht="22.5" customHeight="1" thickBot="1" x14ac:dyDescent="0.45">
      <c r="A441" s="84"/>
      <c r="B441" s="340"/>
      <c r="C441" s="433" t="s">
        <v>236</v>
      </c>
      <c r="D441" s="433"/>
      <c r="E441" s="433"/>
      <c r="F441" s="433"/>
      <c r="G441" s="434"/>
      <c r="H441" s="434"/>
      <c r="I441" s="434"/>
      <c r="J441" s="434"/>
      <c r="K441" s="434"/>
      <c r="L441" s="434"/>
      <c r="M441" s="434"/>
      <c r="N441" s="434"/>
      <c r="O441" s="434"/>
      <c r="P441" s="434"/>
      <c r="Q441" s="434"/>
      <c r="R441" s="434"/>
      <c r="S441" s="434"/>
      <c r="T441" s="434"/>
      <c r="U441" s="434"/>
      <c r="V441" s="434"/>
      <c r="W441" s="434"/>
      <c r="X441" s="434"/>
      <c r="Y441" s="435"/>
      <c r="Z441" s="84"/>
    </row>
    <row r="442" spans="1:26" ht="22.5" customHeight="1" x14ac:dyDescent="0.4">
      <c r="A442" s="152"/>
      <c r="B442" s="133"/>
      <c r="C442" s="133"/>
      <c r="D442" s="133"/>
      <c r="E442" s="133"/>
      <c r="F442" s="133"/>
      <c r="G442" s="134"/>
      <c r="H442" s="134"/>
      <c r="I442" s="134"/>
      <c r="J442" s="134"/>
      <c r="K442" s="134"/>
      <c r="L442" s="134"/>
      <c r="M442" s="134"/>
      <c r="N442" s="134"/>
      <c r="O442" s="134"/>
      <c r="P442" s="134"/>
      <c r="Q442" s="134"/>
      <c r="R442" s="134"/>
      <c r="S442" s="134"/>
      <c r="T442" s="134"/>
      <c r="U442" s="134"/>
      <c r="V442" s="134"/>
      <c r="W442" s="134"/>
      <c r="X442" s="134"/>
      <c r="Y442" s="134"/>
      <c r="Z442" s="152"/>
    </row>
    <row r="443" spans="1:26" ht="22.5" customHeight="1" x14ac:dyDescent="0.4">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2.5" customHeight="1" x14ac:dyDescent="0.4">
      <c r="A444" s="152"/>
      <c r="B444" s="133"/>
      <c r="C444" s="133"/>
      <c r="D444" s="133"/>
      <c r="E444" s="133"/>
      <c r="F444" s="133"/>
      <c r="G444" s="134"/>
      <c r="H444" s="134"/>
      <c r="I444" s="134"/>
      <c r="J444" s="134"/>
      <c r="K444" s="134"/>
      <c r="L444" s="134"/>
      <c r="M444" s="134"/>
      <c r="N444" s="134"/>
      <c r="O444" s="134"/>
      <c r="P444" s="134"/>
      <c r="Q444" s="134"/>
      <c r="R444" s="134"/>
      <c r="S444" s="134"/>
      <c r="T444" s="134"/>
      <c r="U444" s="134"/>
      <c r="V444" s="134"/>
      <c r="W444" s="134"/>
      <c r="X444" s="134"/>
      <c r="Y444" s="134"/>
      <c r="Z444" s="152"/>
    </row>
    <row r="445" spans="1:26" ht="22.5" customHeight="1" thickBot="1" x14ac:dyDescent="0.45">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2.5" customHeight="1" x14ac:dyDescent="0.4">
      <c r="A446" s="84"/>
      <c r="B446" s="471">
        <f ca="1">OFFSET(B446,-10,0)+1</f>
        <v>69</v>
      </c>
      <c r="C446" s="384" t="s">
        <v>234</v>
      </c>
      <c r="D446" s="384"/>
      <c r="E446" s="384"/>
      <c r="F446" s="384"/>
      <c r="G446" s="385"/>
      <c r="H446" s="385"/>
      <c r="I446" s="385"/>
      <c r="J446" s="385"/>
      <c r="K446" s="385"/>
      <c r="L446" s="385"/>
      <c r="M446" s="385"/>
      <c r="N446" s="385"/>
      <c r="O446" s="385"/>
      <c r="P446" s="385"/>
      <c r="Q446" s="385"/>
      <c r="R446" s="385"/>
      <c r="S446" s="385"/>
      <c r="T446" s="385"/>
      <c r="U446" s="385"/>
      <c r="V446" s="385"/>
      <c r="W446" s="385"/>
      <c r="X446" s="385"/>
      <c r="Y446" s="386"/>
      <c r="Z446" s="84"/>
    </row>
    <row r="447" spans="1:26" ht="22.5" customHeight="1" x14ac:dyDescent="0.4">
      <c r="A447" s="84"/>
      <c r="B447" s="472"/>
      <c r="C447" s="392" t="s">
        <v>235</v>
      </c>
      <c r="D447" s="392"/>
      <c r="E447" s="392"/>
      <c r="F447" s="392"/>
      <c r="G447" s="387"/>
      <c r="H447" s="387"/>
      <c r="I447" s="387"/>
      <c r="J447" s="387"/>
      <c r="K447" s="387"/>
      <c r="L447" s="387"/>
      <c r="M447" s="387"/>
      <c r="N447" s="387"/>
      <c r="O447" s="387"/>
      <c r="P447" s="387"/>
      <c r="Q447" s="387"/>
      <c r="R447" s="387"/>
      <c r="S447" s="387"/>
      <c r="T447" s="387"/>
      <c r="U447" s="387"/>
      <c r="V447" s="387"/>
      <c r="W447" s="387"/>
      <c r="X447" s="387"/>
      <c r="Y447" s="388"/>
      <c r="Z447" s="84"/>
    </row>
    <row r="448" spans="1:26" ht="22.5" customHeight="1" x14ac:dyDescent="0.4">
      <c r="A448" s="84"/>
      <c r="B448" s="472"/>
      <c r="C448" s="426" t="s">
        <v>502</v>
      </c>
      <c r="D448" s="426"/>
      <c r="E448" s="426"/>
      <c r="F448" s="426"/>
      <c r="G448" s="389"/>
      <c r="H448" s="389"/>
      <c r="I448" s="389"/>
      <c r="J448" s="389"/>
      <c r="K448" s="389"/>
      <c r="L448" s="389"/>
      <c r="M448" s="389"/>
      <c r="N448" s="389"/>
      <c r="O448" s="389"/>
      <c r="P448" s="389"/>
      <c r="Q448" s="389"/>
      <c r="R448" s="389"/>
      <c r="S448" s="389"/>
      <c r="T448" s="389"/>
      <c r="U448" s="389"/>
      <c r="V448" s="389"/>
      <c r="W448" s="389"/>
      <c r="X448" s="389"/>
      <c r="Y448" s="390"/>
      <c r="Z448" s="84"/>
    </row>
    <row r="449" spans="1:26" ht="22.5" customHeight="1" x14ac:dyDescent="0.4">
      <c r="A449" s="84"/>
      <c r="B449" s="472"/>
      <c r="C449" s="426" t="s">
        <v>240</v>
      </c>
      <c r="D449" s="426"/>
      <c r="E449" s="426"/>
      <c r="F449" s="426"/>
      <c r="G449" s="389"/>
      <c r="H449" s="389"/>
      <c r="I449" s="389"/>
      <c r="J449" s="389"/>
      <c r="K449" s="389"/>
      <c r="L449" s="389"/>
      <c r="M449" s="389"/>
      <c r="N449" s="389"/>
      <c r="O449" s="389"/>
      <c r="P449" s="389"/>
      <c r="Q449" s="389"/>
      <c r="R449" s="389"/>
      <c r="S449" s="389"/>
      <c r="T449" s="389"/>
      <c r="U449" s="389"/>
      <c r="V449" s="389"/>
      <c r="W449" s="389"/>
      <c r="X449" s="389"/>
      <c r="Y449" s="390"/>
      <c r="Z449" s="84"/>
    </row>
    <row r="450" spans="1:26" ht="22.5" customHeight="1" x14ac:dyDescent="0.4">
      <c r="A450" s="84"/>
      <c r="B450" s="472"/>
      <c r="C450" s="426" t="s">
        <v>241</v>
      </c>
      <c r="D450" s="426"/>
      <c r="E450" s="426"/>
      <c r="F450" s="426"/>
      <c r="G450" s="389"/>
      <c r="H450" s="389"/>
      <c r="I450" s="389"/>
      <c r="J450" s="389"/>
      <c r="K450" s="389"/>
      <c r="L450" s="389"/>
      <c r="M450" s="389"/>
      <c r="N450" s="389"/>
      <c r="O450" s="389"/>
      <c r="P450" s="389"/>
      <c r="Q450" s="389"/>
      <c r="R450" s="389"/>
      <c r="S450" s="389"/>
      <c r="T450" s="389"/>
      <c r="U450" s="389"/>
      <c r="V450" s="389"/>
      <c r="W450" s="389"/>
      <c r="X450" s="389"/>
      <c r="Y450" s="390"/>
      <c r="Z450" s="84"/>
    </row>
    <row r="451" spans="1:26" ht="22.5" customHeight="1" x14ac:dyDescent="0.4">
      <c r="A451" s="84"/>
      <c r="B451" s="472"/>
      <c r="C451" s="394" t="s">
        <v>236</v>
      </c>
      <c r="D451" s="394"/>
      <c r="E451" s="394"/>
      <c r="F451" s="394"/>
      <c r="G451" s="429"/>
      <c r="H451" s="429"/>
      <c r="I451" s="429"/>
      <c r="J451" s="429"/>
      <c r="K451" s="429"/>
      <c r="L451" s="429"/>
      <c r="M451" s="429"/>
      <c r="N451" s="429"/>
      <c r="O451" s="429"/>
      <c r="P451" s="429"/>
      <c r="Q451" s="429"/>
      <c r="R451" s="429"/>
      <c r="S451" s="429"/>
      <c r="T451" s="429"/>
      <c r="U451" s="429"/>
      <c r="V451" s="429"/>
      <c r="W451" s="429"/>
      <c r="X451" s="429"/>
      <c r="Y451" s="430"/>
      <c r="Z451" s="84"/>
    </row>
    <row r="452" spans="1:26" ht="22.5" customHeight="1" x14ac:dyDescent="0.4">
      <c r="A452" s="84"/>
      <c r="B452" s="337">
        <f t="shared" ref="B452:B470" ca="1" si="16">OFFSET(B452,-6,0)+1</f>
        <v>70</v>
      </c>
      <c r="C452" s="338" t="s">
        <v>234</v>
      </c>
      <c r="D452" s="338"/>
      <c r="E452" s="338"/>
      <c r="F452" s="338"/>
      <c r="G452" s="427"/>
      <c r="H452" s="427"/>
      <c r="I452" s="427"/>
      <c r="J452" s="427"/>
      <c r="K452" s="427"/>
      <c r="L452" s="427"/>
      <c r="M452" s="427"/>
      <c r="N452" s="427"/>
      <c r="O452" s="427"/>
      <c r="P452" s="427"/>
      <c r="Q452" s="427"/>
      <c r="R452" s="427"/>
      <c r="S452" s="427"/>
      <c r="T452" s="427"/>
      <c r="U452" s="427"/>
      <c r="V452" s="427"/>
      <c r="W452" s="427"/>
      <c r="X452" s="427"/>
      <c r="Y452" s="428"/>
      <c r="Z452" s="84"/>
    </row>
    <row r="453" spans="1:26" ht="22.5" customHeight="1" x14ac:dyDescent="0.4">
      <c r="A453" s="84"/>
      <c r="B453" s="339"/>
      <c r="C453" s="392" t="s">
        <v>235</v>
      </c>
      <c r="D453" s="392"/>
      <c r="E453" s="392"/>
      <c r="F453" s="392"/>
      <c r="G453" s="387"/>
      <c r="H453" s="387"/>
      <c r="I453" s="387"/>
      <c r="J453" s="387"/>
      <c r="K453" s="387"/>
      <c r="L453" s="387"/>
      <c r="M453" s="387"/>
      <c r="N453" s="387"/>
      <c r="O453" s="387"/>
      <c r="P453" s="387"/>
      <c r="Q453" s="387"/>
      <c r="R453" s="387"/>
      <c r="S453" s="387"/>
      <c r="T453" s="387"/>
      <c r="U453" s="387"/>
      <c r="V453" s="387"/>
      <c r="W453" s="387"/>
      <c r="X453" s="387"/>
      <c r="Y453" s="388"/>
      <c r="Z453" s="84"/>
    </row>
    <row r="454" spans="1:26" ht="22.5" customHeight="1" x14ac:dyDescent="0.4">
      <c r="A454" s="84"/>
      <c r="B454" s="339"/>
      <c r="C454" s="426" t="s">
        <v>502</v>
      </c>
      <c r="D454" s="426"/>
      <c r="E454" s="426"/>
      <c r="F454" s="426"/>
      <c r="G454" s="389"/>
      <c r="H454" s="389"/>
      <c r="I454" s="389"/>
      <c r="J454" s="389"/>
      <c r="K454" s="389"/>
      <c r="L454" s="389"/>
      <c r="M454" s="389"/>
      <c r="N454" s="389"/>
      <c r="O454" s="389"/>
      <c r="P454" s="389"/>
      <c r="Q454" s="389"/>
      <c r="R454" s="389"/>
      <c r="S454" s="389"/>
      <c r="T454" s="389"/>
      <c r="U454" s="389"/>
      <c r="V454" s="389"/>
      <c r="W454" s="389"/>
      <c r="X454" s="389"/>
      <c r="Y454" s="390"/>
      <c r="Z454" s="84"/>
    </row>
    <row r="455" spans="1:26" ht="22.5" customHeight="1" x14ac:dyDescent="0.4">
      <c r="A455" s="84"/>
      <c r="B455" s="339"/>
      <c r="C455" s="426" t="s">
        <v>240</v>
      </c>
      <c r="D455" s="426"/>
      <c r="E455" s="426"/>
      <c r="F455" s="426"/>
      <c r="G455" s="389"/>
      <c r="H455" s="389"/>
      <c r="I455" s="389"/>
      <c r="J455" s="389"/>
      <c r="K455" s="389"/>
      <c r="L455" s="389"/>
      <c r="M455" s="389"/>
      <c r="N455" s="389"/>
      <c r="O455" s="389"/>
      <c r="P455" s="389"/>
      <c r="Q455" s="389"/>
      <c r="R455" s="389"/>
      <c r="S455" s="389"/>
      <c r="T455" s="389"/>
      <c r="U455" s="389"/>
      <c r="V455" s="389"/>
      <c r="W455" s="389"/>
      <c r="X455" s="389"/>
      <c r="Y455" s="390"/>
      <c r="Z455" s="84"/>
    </row>
    <row r="456" spans="1:26" ht="22.5" customHeight="1" x14ac:dyDescent="0.4">
      <c r="A456" s="84"/>
      <c r="B456" s="339"/>
      <c r="C456" s="426" t="s">
        <v>241</v>
      </c>
      <c r="D456" s="426"/>
      <c r="E456" s="426"/>
      <c r="F456" s="426"/>
      <c r="G456" s="389"/>
      <c r="H456" s="389"/>
      <c r="I456" s="389"/>
      <c r="J456" s="389"/>
      <c r="K456" s="389"/>
      <c r="L456" s="389"/>
      <c r="M456" s="389"/>
      <c r="N456" s="389"/>
      <c r="O456" s="389"/>
      <c r="P456" s="389"/>
      <c r="Q456" s="389"/>
      <c r="R456" s="389"/>
      <c r="S456" s="389"/>
      <c r="T456" s="389"/>
      <c r="U456" s="389"/>
      <c r="V456" s="389"/>
      <c r="W456" s="389"/>
      <c r="X456" s="389"/>
      <c r="Y456" s="390"/>
      <c r="Z456" s="84"/>
    </row>
    <row r="457" spans="1:26" ht="22.5" customHeight="1" x14ac:dyDescent="0.4">
      <c r="A457" s="84"/>
      <c r="B457" s="339"/>
      <c r="C457" s="394" t="s">
        <v>236</v>
      </c>
      <c r="D457" s="394"/>
      <c r="E457" s="394"/>
      <c r="F457" s="394"/>
      <c r="G457" s="429"/>
      <c r="H457" s="429"/>
      <c r="I457" s="429"/>
      <c r="J457" s="429"/>
      <c r="K457" s="429"/>
      <c r="L457" s="429"/>
      <c r="M457" s="429"/>
      <c r="N457" s="429"/>
      <c r="O457" s="429"/>
      <c r="P457" s="429"/>
      <c r="Q457" s="429"/>
      <c r="R457" s="429"/>
      <c r="S457" s="429"/>
      <c r="T457" s="429"/>
      <c r="U457" s="429"/>
      <c r="V457" s="429"/>
      <c r="W457" s="429"/>
      <c r="X457" s="429"/>
      <c r="Y457" s="430"/>
      <c r="Z457" s="84"/>
    </row>
    <row r="458" spans="1:26" ht="22.5" customHeight="1" x14ac:dyDescent="0.4">
      <c r="A458" s="84"/>
      <c r="B458" s="337">
        <f t="shared" ca="1" si="16"/>
        <v>71</v>
      </c>
      <c r="C458" s="338" t="s">
        <v>234</v>
      </c>
      <c r="D458" s="338"/>
      <c r="E458" s="338"/>
      <c r="F458" s="338"/>
      <c r="G458" s="427"/>
      <c r="H458" s="427"/>
      <c r="I458" s="427"/>
      <c r="J458" s="427"/>
      <c r="K458" s="427"/>
      <c r="L458" s="427"/>
      <c r="M458" s="427"/>
      <c r="N458" s="427"/>
      <c r="O458" s="427"/>
      <c r="P458" s="427"/>
      <c r="Q458" s="427"/>
      <c r="R458" s="427"/>
      <c r="S458" s="427"/>
      <c r="T458" s="427"/>
      <c r="U458" s="427"/>
      <c r="V458" s="427"/>
      <c r="W458" s="427"/>
      <c r="X458" s="427"/>
      <c r="Y458" s="428"/>
      <c r="Z458" s="84"/>
    </row>
    <row r="459" spans="1:26" ht="22.5" customHeight="1" x14ac:dyDescent="0.4">
      <c r="A459" s="84"/>
      <c r="B459" s="339"/>
      <c r="C459" s="392" t="s">
        <v>235</v>
      </c>
      <c r="D459" s="392"/>
      <c r="E459" s="392"/>
      <c r="F459" s="392"/>
      <c r="G459" s="387"/>
      <c r="H459" s="387"/>
      <c r="I459" s="387"/>
      <c r="J459" s="387"/>
      <c r="K459" s="387"/>
      <c r="L459" s="387"/>
      <c r="M459" s="387"/>
      <c r="N459" s="387"/>
      <c r="O459" s="387"/>
      <c r="P459" s="387"/>
      <c r="Q459" s="387"/>
      <c r="R459" s="387"/>
      <c r="S459" s="387"/>
      <c r="T459" s="387"/>
      <c r="U459" s="387"/>
      <c r="V459" s="387"/>
      <c r="W459" s="387"/>
      <c r="X459" s="387"/>
      <c r="Y459" s="388"/>
      <c r="Z459" s="84"/>
    </row>
    <row r="460" spans="1:26" ht="22.5" customHeight="1" x14ac:dyDescent="0.4">
      <c r="A460" s="84"/>
      <c r="B460" s="339"/>
      <c r="C460" s="426" t="s">
        <v>502</v>
      </c>
      <c r="D460" s="426"/>
      <c r="E460" s="426"/>
      <c r="F460" s="426"/>
      <c r="G460" s="389"/>
      <c r="H460" s="389"/>
      <c r="I460" s="389"/>
      <c r="J460" s="389"/>
      <c r="K460" s="389"/>
      <c r="L460" s="389"/>
      <c r="M460" s="389"/>
      <c r="N460" s="389"/>
      <c r="O460" s="389"/>
      <c r="P460" s="389"/>
      <c r="Q460" s="389"/>
      <c r="R460" s="389"/>
      <c r="S460" s="389"/>
      <c r="T460" s="389"/>
      <c r="U460" s="389"/>
      <c r="V460" s="389"/>
      <c r="W460" s="389"/>
      <c r="X460" s="389"/>
      <c r="Y460" s="390"/>
      <c r="Z460" s="84"/>
    </row>
    <row r="461" spans="1:26" ht="22.5" customHeight="1" x14ac:dyDescent="0.4">
      <c r="A461" s="84"/>
      <c r="B461" s="339"/>
      <c r="C461" s="426" t="s">
        <v>240</v>
      </c>
      <c r="D461" s="426"/>
      <c r="E461" s="426"/>
      <c r="F461" s="426"/>
      <c r="G461" s="389"/>
      <c r="H461" s="389"/>
      <c r="I461" s="389"/>
      <c r="J461" s="389"/>
      <c r="K461" s="389"/>
      <c r="L461" s="389"/>
      <c r="M461" s="389"/>
      <c r="N461" s="389"/>
      <c r="O461" s="389"/>
      <c r="P461" s="389"/>
      <c r="Q461" s="389"/>
      <c r="R461" s="389"/>
      <c r="S461" s="389"/>
      <c r="T461" s="389"/>
      <c r="U461" s="389"/>
      <c r="V461" s="389"/>
      <c r="W461" s="389"/>
      <c r="X461" s="389"/>
      <c r="Y461" s="390"/>
      <c r="Z461" s="84"/>
    </row>
    <row r="462" spans="1:26" ht="22.5" customHeight="1" x14ac:dyDescent="0.4">
      <c r="A462" s="84"/>
      <c r="B462" s="339"/>
      <c r="C462" s="426" t="s">
        <v>241</v>
      </c>
      <c r="D462" s="426"/>
      <c r="E462" s="426"/>
      <c r="F462" s="426"/>
      <c r="G462" s="389"/>
      <c r="H462" s="389"/>
      <c r="I462" s="389"/>
      <c r="J462" s="389"/>
      <c r="K462" s="389"/>
      <c r="L462" s="389"/>
      <c r="M462" s="389"/>
      <c r="N462" s="389"/>
      <c r="O462" s="389"/>
      <c r="P462" s="389"/>
      <c r="Q462" s="389"/>
      <c r="R462" s="389"/>
      <c r="S462" s="389"/>
      <c r="T462" s="389"/>
      <c r="U462" s="389"/>
      <c r="V462" s="389"/>
      <c r="W462" s="389"/>
      <c r="X462" s="389"/>
      <c r="Y462" s="390"/>
      <c r="Z462" s="84"/>
    </row>
    <row r="463" spans="1:26" ht="22.5" customHeight="1" x14ac:dyDescent="0.4">
      <c r="A463" s="84"/>
      <c r="B463" s="339"/>
      <c r="C463" s="394" t="s">
        <v>236</v>
      </c>
      <c r="D463" s="394"/>
      <c r="E463" s="394"/>
      <c r="F463" s="394"/>
      <c r="G463" s="429"/>
      <c r="H463" s="429"/>
      <c r="I463" s="429"/>
      <c r="J463" s="429"/>
      <c r="K463" s="429"/>
      <c r="L463" s="429"/>
      <c r="M463" s="429"/>
      <c r="N463" s="429"/>
      <c r="O463" s="429"/>
      <c r="P463" s="429"/>
      <c r="Q463" s="429"/>
      <c r="R463" s="429"/>
      <c r="S463" s="429"/>
      <c r="T463" s="429"/>
      <c r="U463" s="429"/>
      <c r="V463" s="429"/>
      <c r="W463" s="429"/>
      <c r="X463" s="429"/>
      <c r="Y463" s="430"/>
      <c r="Z463" s="84"/>
    </row>
    <row r="464" spans="1:26" ht="22.5" customHeight="1" x14ac:dyDescent="0.4">
      <c r="A464" s="84"/>
      <c r="B464" s="337">
        <f t="shared" ca="1" si="16"/>
        <v>72</v>
      </c>
      <c r="C464" s="338" t="s">
        <v>234</v>
      </c>
      <c r="D464" s="338"/>
      <c r="E464" s="338"/>
      <c r="F464" s="338"/>
      <c r="G464" s="427"/>
      <c r="H464" s="427"/>
      <c r="I464" s="427"/>
      <c r="J464" s="427"/>
      <c r="K464" s="427"/>
      <c r="L464" s="427"/>
      <c r="M464" s="427"/>
      <c r="N464" s="427"/>
      <c r="O464" s="427"/>
      <c r="P464" s="427"/>
      <c r="Q464" s="427"/>
      <c r="R464" s="427"/>
      <c r="S464" s="427"/>
      <c r="T464" s="427"/>
      <c r="U464" s="427"/>
      <c r="V464" s="427"/>
      <c r="W464" s="427"/>
      <c r="X464" s="427"/>
      <c r="Y464" s="428"/>
      <c r="Z464" s="84"/>
    </row>
    <row r="465" spans="1:26" ht="22.5" customHeight="1" x14ac:dyDescent="0.4">
      <c r="A465" s="84"/>
      <c r="B465" s="339"/>
      <c r="C465" s="392" t="s">
        <v>235</v>
      </c>
      <c r="D465" s="392"/>
      <c r="E465" s="392"/>
      <c r="F465" s="392"/>
      <c r="G465" s="387"/>
      <c r="H465" s="387"/>
      <c r="I465" s="387"/>
      <c r="J465" s="387"/>
      <c r="K465" s="387"/>
      <c r="L465" s="387"/>
      <c r="M465" s="387"/>
      <c r="N465" s="387"/>
      <c r="O465" s="387"/>
      <c r="P465" s="387"/>
      <c r="Q465" s="387"/>
      <c r="R465" s="387"/>
      <c r="S465" s="387"/>
      <c r="T465" s="387"/>
      <c r="U465" s="387"/>
      <c r="V465" s="387"/>
      <c r="W465" s="387"/>
      <c r="X465" s="387"/>
      <c r="Y465" s="388"/>
      <c r="Z465" s="84"/>
    </row>
    <row r="466" spans="1:26" ht="22.5" customHeight="1" x14ac:dyDescent="0.4">
      <c r="A466" s="84"/>
      <c r="B466" s="339"/>
      <c r="C466" s="426" t="s">
        <v>502</v>
      </c>
      <c r="D466" s="426"/>
      <c r="E466" s="426"/>
      <c r="F466" s="426"/>
      <c r="G466" s="389"/>
      <c r="H466" s="389"/>
      <c r="I466" s="389"/>
      <c r="J466" s="389"/>
      <c r="K466" s="389"/>
      <c r="L466" s="389"/>
      <c r="M466" s="389"/>
      <c r="N466" s="389"/>
      <c r="O466" s="389"/>
      <c r="P466" s="389"/>
      <c r="Q466" s="389"/>
      <c r="R466" s="389"/>
      <c r="S466" s="389"/>
      <c r="T466" s="389"/>
      <c r="U466" s="389"/>
      <c r="V466" s="389"/>
      <c r="W466" s="389"/>
      <c r="X466" s="389"/>
      <c r="Y466" s="390"/>
      <c r="Z466" s="84"/>
    </row>
    <row r="467" spans="1:26" ht="22.5" customHeight="1" x14ac:dyDescent="0.4">
      <c r="A467" s="84"/>
      <c r="B467" s="339"/>
      <c r="C467" s="426" t="s">
        <v>240</v>
      </c>
      <c r="D467" s="426"/>
      <c r="E467" s="426"/>
      <c r="F467" s="426"/>
      <c r="G467" s="389"/>
      <c r="H467" s="389"/>
      <c r="I467" s="389"/>
      <c r="J467" s="389"/>
      <c r="K467" s="389"/>
      <c r="L467" s="389"/>
      <c r="M467" s="389"/>
      <c r="N467" s="389"/>
      <c r="O467" s="389"/>
      <c r="P467" s="389"/>
      <c r="Q467" s="389"/>
      <c r="R467" s="389"/>
      <c r="S467" s="389"/>
      <c r="T467" s="389"/>
      <c r="U467" s="389"/>
      <c r="V467" s="389"/>
      <c r="W467" s="389"/>
      <c r="X467" s="389"/>
      <c r="Y467" s="390"/>
      <c r="Z467" s="84"/>
    </row>
    <row r="468" spans="1:26" ht="22.5" customHeight="1" x14ac:dyDescent="0.4">
      <c r="A468" s="84"/>
      <c r="B468" s="339"/>
      <c r="C468" s="426" t="s">
        <v>241</v>
      </c>
      <c r="D468" s="426"/>
      <c r="E468" s="426"/>
      <c r="F468" s="426"/>
      <c r="G468" s="389"/>
      <c r="H468" s="389"/>
      <c r="I468" s="389"/>
      <c r="J468" s="389"/>
      <c r="K468" s="389"/>
      <c r="L468" s="389"/>
      <c r="M468" s="389"/>
      <c r="N468" s="389"/>
      <c r="O468" s="389"/>
      <c r="P468" s="389"/>
      <c r="Q468" s="389"/>
      <c r="R468" s="389"/>
      <c r="S468" s="389"/>
      <c r="T468" s="389"/>
      <c r="U468" s="389"/>
      <c r="V468" s="389"/>
      <c r="W468" s="389"/>
      <c r="X468" s="389"/>
      <c r="Y468" s="390"/>
      <c r="Z468" s="84"/>
    </row>
    <row r="469" spans="1:26" ht="22.5" customHeight="1" x14ac:dyDescent="0.4">
      <c r="A469" s="84"/>
      <c r="B469" s="339"/>
      <c r="C469" s="394" t="s">
        <v>236</v>
      </c>
      <c r="D469" s="394"/>
      <c r="E469" s="394"/>
      <c r="F469" s="394"/>
      <c r="G469" s="429"/>
      <c r="H469" s="429"/>
      <c r="I469" s="429"/>
      <c r="J469" s="429"/>
      <c r="K469" s="429"/>
      <c r="L469" s="429"/>
      <c r="M469" s="429"/>
      <c r="N469" s="429"/>
      <c r="O469" s="429"/>
      <c r="P469" s="429"/>
      <c r="Q469" s="429"/>
      <c r="R469" s="429"/>
      <c r="S469" s="429"/>
      <c r="T469" s="429"/>
      <c r="U469" s="429"/>
      <c r="V469" s="429"/>
      <c r="W469" s="429"/>
      <c r="X469" s="429"/>
      <c r="Y469" s="430"/>
      <c r="Z469" s="84"/>
    </row>
    <row r="470" spans="1:26" ht="22.5" customHeight="1" x14ac:dyDescent="0.4">
      <c r="A470" s="84"/>
      <c r="B470" s="337">
        <f t="shared" ca="1" si="16"/>
        <v>73</v>
      </c>
      <c r="C470" s="338" t="s">
        <v>234</v>
      </c>
      <c r="D470" s="338"/>
      <c r="E470" s="338"/>
      <c r="F470" s="338"/>
      <c r="G470" s="427"/>
      <c r="H470" s="427"/>
      <c r="I470" s="427"/>
      <c r="J470" s="427"/>
      <c r="K470" s="427"/>
      <c r="L470" s="427"/>
      <c r="M470" s="427"/>
      <c r="N470" s="427"/>
      <c r="O470" s="427"/>
      <c r="P470" s="427"/>
      <c r="Q470" s="427"/>
      <c r="R470" s="427"/>
      <c r="S470" s="427"/>
      <c r="T470" s="427"/>
      <c r="U470" s="427"/>
      <c r="V470" s="427"/>
      <c r="W470" s="427"/>
      <c r="X470" s="427"/>
      <c r="Y470" s="428"/>
      <c r="Z470" s="84"/>
    </row>
    <row r="471" spans="1:26" ht="22.5" customHeight="1" x14ac:dyDescent="0.4">
      <c r="A471" s="84"/>
      <c r="B471" s="339"/>
      <c r="C471" s="392" t="s">
        <v>235</v>
      </c>
      <c r="D471" s="392"/>
      <c r="E471" s="392"/>
      <c r="F471" s="392"/>
      <c r="G471" s="387"/>
      <c r="H471" s="387"/>
      <c r="I471" s="387"/>
      <c r="J471" s="387"/>
      <c r="K471" s="387"/>
      <c r="L471" s="387"/>
      <c r="M471" s="387"/>
      <c r="N471" s="387"/>
      <c r="O471" s="387"/>
      <c r="P471" s="387"/>
      <c r="Q471" s="387"/>
      <c r="R471" s="387"/>
      <c r="S471" s="387"/>
      <c r="T471" s="387"/>
      <c r="U471" s="387"/>
      <c r="V471" s="387"/>
      <c r="W471" s="387"/>
      <c r="X471" s="387"/>
      <c r="Y471" s="388"/>
      <c r="Z471" s="84"/>
    </row>
    <row r="472" spans="1:26" ht="22.5" customHeight="1" x14ac:dyDescent="0.4">
      <c r="A472" s="84"/>
      <c r="B472" s="339"/>
      <c r="C472" s="426" t="s">
        <v>502</v>
      </c>
      <c r="D472" s="426"/>
      <c r="E472" s="426"/>
      <c r="F472" s="426"/>
      <c r="G472" s="389"/>
      <c r="H472" s="389"/>
      <c r="I472" s="389"/>
      <c r="J472" s="389"/>
      <c r="K472" s="389"/>
      <c r="L472" s="389"/>
      <c r="M472" s="389"/>
      <c r="N472" s="389"/>
      <c r="O472" s="389"/>
      <c r="P472" s="389"/>
      <c r="Q472" s="389"/>
      <c r="R472" s="389"/>
      <c r="S472" s="389"/>
      <c r="T472" s="389"/>
      <c r="U472" s="389"/>
      <c r="V472" s="389"/>
      <c r="W472" s="389"/>
      <c r="X472" s="389"/>
      <c r="Y472" s="390"/>
      <c r="Z472" s="84"/>
    </row>
    <row r="473" spans="1:26" ht="22.5" customHeight="1" x14ac:dyDescent="0.4">
      <c r="A473" s="84"/>
      <c r="B473" s="339"/>
      <c r="C473" s="426" t="s">
        <v>240</v>
      </c>
      <c r="D473" s="426"/>
      <c r="E473" s="426"/>
      <c r="F473" s="426"/>
      <c r="G473" s="389"/>
      <c r="H473" s="389"/>
      <c r="I473" s="389"/>
      <c r="J473" s="389"/>
      <c r="K473" s="389"/>
      <c r="L473" s="389"/>
      <c r="M473" s="389"/>
      <c r="N473" s="389"/>
      <c r="O473" s="389"/>
      <c r="P473" s="389"/>
      <c r="Q473" s="389"/>
      <c r="R473" s="389"/>
      <c r="S473" s="389"/>
      <c r="T473" s="389"/>
      <c r="U473" s="389"/>
      <c r="V473" s="389"/>
      <c r="W473" s="389"/>
      <c r="X473" s="389"/>
      <c r="Y473" s="390"/>
      <c r="Z473" s="84"/>
    </row>
    <row r="474" spans="1:26" ht="22.5" customHeight="1" x14ac:dyDescent="0.4">
      <c r="A474" s="84"/>
      <c r="B474" s="339"/>
      <c r="C474" s="426" t="s">
        <v>241</v>
      </c>
      <c r="D474" s="426"/>
      <c r="E474" s="426"/>
      <c r="F474" s="426"/>
      <c r="G474" s="389"/>
      <c r="H474" s="389"/>
      <c r="I474" s="389"/>
      <c r="J474" s="389"/>
      <c r="K474" s="389"/>
      <c r="L474" s="389"/>
      <c r="M474" s="389"/>
      <c r="N474" s="389"/>
      <c r="O474" s="389"/>
      <c r="P474" s="389"/>
      <c r="Q474" s="389"/>
      <c r="R474" s="389"/>
      <c r="S474" s="389"/>
      <c r="T474" s="389"/>
      <c r="U474" s="389"/>
      <c r="V474" s="389"/>
      <c r="W474" s="389"/>
      <c r="X474" s="389"/>
      <c r="Y474" s="390"/>
      <c r="Z474" s="84"/>
    </row>
    <row r="475" spans="1:26" ht="22.5" customHeight="1" thickBot="1" x14ac:dyDescent="0.45">
      <c r="A475" s="84"/>
      <c r="B475" s="340"/>
      <c r="C475" s="433" t="s">
        <v>236</v>
      </c>
      <c r="D475" s="433"/>
      <c r="E475" s="433"/>
      <c r="F475" s="433"/>
      <c r="G475" s="434"/>
      <c r="H475" s="434"/>
      <c r="I475" s="434"/>
      <c r="J475" s="434"/>
      <c r="K475" s="434"/>
      <c r="L475" s="434"/>
      <c r="M475" s="434"/>
      <c r="N475" s="434"/>
      <c r="O475" s="434"/>
      <c r="P475" s="434"/>
      <c r="Q475" s="434"/>
      <c r="R475" s="434"/>
      <c r="S475" s="434"/>
      <c r="T475" s="434"/>
      <c r="U475" s="434"/>
      <c r="V475" s="434"/>
      <c r="W475" s="434"/>
      <c r="X475" s="434"/>
      <c r="Y475" s="435"/>
      <c r="Z475" s="84"/>
    </row>
    <row r="476" spans="1:26" ht="22.5" customHeight="1" x14ac:dyDescent="0.4">
      <c r="A476" s="152"/>
      <c r="B476" s="133"/>
      <c r="C476" s="133"/>
      <c r="D476" s="133"/>
      <c r="E476" s="133"/>
      <c r="F476" s="133"/>
      <c r="G476" s="134"/>
      <c r="H476" s="134"/>
      <c r="I476" s="134"/>
      <c r="J476" s="134"/>
      <c r="K476" s="134"/>
      <c r="L476" s="134"/>
      <c r="M476" s="134"/>
      <c r="N476" s="134"/>
      <c r="O476" s="134"/>
      <c r="P476" s="134"/>
      <c r="Q476" s="134"/>
      <c r="R476" s="134"/>
      <c r="S476" s="134"/>
      <c r="T476" s="134"/>
      <c r="U476" s="134"/>
      <c r="V476" s="134"/>
      <c r="W476" s="134"/>
      <c r="X476" s="134"/>
      <c r="Y476" s="134"/>
      <c r="Z476" s="152"/>
    </row>
    <row r="477" spans="1:26" ht="22.5" customHeight="1" x14ac:dyDescent="0.4">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2.5" customHeight="1" x14ac:dyDescent="0.4">
      <c r="A478" s="152"/>
      <c r="B478" s="133"/>
      <c r="C478" s="133"/>
      <c r="D478" s="133"/>
      <c r="E478" s="133"/>
      <c r="F478" s="133"/>
      <c r="G478" s="134"/>
      <c r="H478" s="134"/>
      <c r="I478" s="134"/>
      <c r="J478" s="134"/>
      <c r="K478" s="134"/>
      <c r="L478" s="134"/>
      <c r="M478" s="134"/>
      <c r="N478" s="134"/>
      <c r="O478" s="134"/>
      <c r="P478" s="134"/>
      <c r="Q478" s="134"/>
      <c r="R478" s="134"/>
      <c r="S478" s="134"/>
      <c r="T478" s="134"/>
      <c r="U478" s="134"/>
      <c r="V478" s="134"/>
      <c r="W478" s="134"/>
      <c r="X478" s="134"/>
      <c r="Y478" s="134"/>
      <c r="Z478" s="152"/>
    </row>
    <row r="479" spans="1:26" ht="22.5" customHeight="1" thickBot="1" x14ac:dyDescent="0.45">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2.5" customHeight="1" x14ac:dyDescent="0.4">
      <c r="A480" s="84"/>
      <c r="B480" s="471">
        <f ca="1">OFFSET(B480,-10,0)+1</f>
        <v>74</v>
      </c>
      <c r="C480" s="384" t="s">
        <v>234</v>
      </c>
      <c r="D480" s="384"/>
      <c r="E480" s="384"/>
      <c r="F480" s="384"/>
      <c r="G480" s="385"/>
      <c r="H480" s="385"/>
      <c r="I480" s="385"/>
      <c r="J480" s="385"/>
      <c r="K480" s="385"/>
      <c r="L480" s="385"/>
      <c r="M480" s="385"/>
      <c r="N480" s="385"/>
      <c r="O480" s="385"/>
      <c r="P480" s="385"/>
      <c r="Q480" s="385"/>
      <c r="R480" s="385"/>
      <c r="S480" s="385"/>
      <c r="T480" s="385"/>
      <c r="U480" s="385"/>
      <c r="V480" s="385"/>
      <c r="W480" s="385"/>
      <c r="X480" s="385"/>
      <c r="Y480" s="386"/>
      <c r="Z480" s="84"/>
    </row>
    <row r="481" spans="1:26" ht="22.5" customHeight="1" x14ac:dyDescent="0.4">
      <c r="A481" s="84"/>
      <c r="B481" s="472"/>
      <c r="C481" s="392" t="s">
        <v>235</v>
      </c>
      <c r="D481" s="392"/>
      <c r="E481" s="392"/>
      <c r="F481" s="392"/>
      <c r="G481" s="387"/>
      <c r="H481" s="387"/>
      <c r="I481" s="387"/>
      <c r="J481" s="387"/>
      <c r="K481" s="387"/>
      <c r="L481" s="387"/>
      <c r="M481" s="387"/>
      <c r="N481" s="387"/>
      <c r="O481" s="387"/>
      <c r="P481" s="387"/>
      <c r="Q481" s="387"/>
      <c r="R481" s="387"/>
      <c r="S481" s="387"/>
      <c r="T481" s="387"/>
      <c r="U481" s="387"/>
      <c r="V481" s="387"/>
      <c r="W481" s="387"/>
      <c r="X481" s="387"/>
      <c r="Y481" s="388"/>
      <c r="Z481" s="84"/>
    </row>
    <row r="482" spans="1:26" ht="22.5" customHeight="1" x14ac:dyDescent="0.4">
      <c r="A482" s="84"/>
      <c r="B482" s="472"/>
      <c r="C482" s="426" t="s">
        <v>502</v>
      </c>
      <c r="D482" s="426"/>
      <c r="E482" s="426"/>
      <c r="F482" s="426"/>
      <c r="G482" s="389"/>
      <c r="H482" s="389"/>
      <c r="I482" s="389"/>
      <c r="J482" s="389"/>
      <c r="K482" s="389"/>
      <c r="L482" s="389"/>
      <c r="M482" s="389"/>
      <c r="N482" s="389"/>
      <c r="O482" s="389"/>
      <c r="P482" s="389"/>
      <c r="Q482" s="389"/>
      <c r="R482" s="389"/>
      <c r="S482" s="389"/>
      <c r="T482" s="389"/>
      <c r="U482" s="389"/>
      <c r="V482" s="389"/>
      <c r="W482" s="389"/>
      <c r="X482" s="389"/>
      <c r="Y482" s="390"/>
      <c r="Z482" s="84"/>
    </row>
    <row r="483" spans="1:26" ht="22.5" customHeight="1" x14ac:dyDescent="0.4">
      <c r="A483" s="84"/>
      <c r="B483" s="472"/>
      <c r="C483" s="426" t="s">
        <v>240</v>
      </c>
      <c r="D483" s="426"/>
      <c r="E483" s="426"/>
      <c r="F483" s="426"/>
      <c r="G483" s="389"/>
      <c r="H483" s="389"/>
      <c r="I483" s="389"/>
      <c r="J483" s="389"/>
      <c r="K483" s="389"/>
      <c r="L483" s="389"/>
      <c r="M483" s="389"/>
      <c r="N483" s="389"/>
      <c r="O483" s="389"/>
      <c r="P483" s="389"/>
      <c r="Q483" s="389"/>
      <c r="R483" s="389"/>
      <c r="S483" s="389"/>
      <c r="T483" s="389"/>
      <c r="U483" s="389"/>
      <c r="V483" s="389"/>
      <c r="W483" s="389"/>
      <c r="X483" s="389"/>
      <c r="Y483" s="390"/>
      <c r="Z483" s="84"/>
    </row>
    <row r="484" spans="1:26" ht="22.5" customHeight="1" x14ac:dyDescent="0.4">
      <c r="A484" s="84"/>
      <c r="B484" s="472"/>
      <c r="C484" s="426" t="s">
        <v>241</v>
      </c>
      <c r="D484" s="426"/>
      <c r="E484" s="426"/>
      <c r="F484" s="426"/>
      <c r="G484" s="389"/>
      <c r="H484" s="389"/>
      <c r="I484" s="389"/>
      <c r="J484" s="389"/>
      <c r="K484" s="389"/>
      <c r="L484" s="389"/>
      <c r="M484" s="389"/>
      <c r="N484" s="389"/>
      <c r="O484" s="389"/>
      <c r="P484" s="389"/>
      <c r="Q484" s="389"/>
      <c r="R484" s="389"/>
      <c r="S484" s="389"/>
      <c r="T484" s="389"/>
      <c r="U484" s="389"/>
      <c r="V484" s="389"/>
      <c r="W484" s="389"/>
      <c r="X484" s="389"/>
      <c r="Y484" s="390"/>
      <c r="Z484" s="84"/>
    </row>
    <row r="485" spans="1:26" ht="22.5" customHeight="1" x14ac:dyDescent="0.4">
      <c r="A485" s="84"/>
      <c r="B485" s="472"/>
      <c r="C485" s="394" t="s">
        <v>236</v>
      </c>
      <c r="D485" s="394"/>
      <c r="E485" s="394"/>
      <c r="F485" s="394"/>
      <c r="G485" s="429"/>
      <c r="H485" s="429"/>
      <c r="I485" s="429"/>
      <c r="J485" s="429"/>
      <c r="K485" s="429"/>
      <c r="L485" s="429"/>
      <c r="M485" s="429"/>
      <c r="N485" s="429"/>
      <c r="O485" s="429"/>
      <c r="P485" s="429"/>
      <c r="Q485" s="429"/>
      <c r="R485" s="429"/>
      <c r="S485" s="429"/>
      <c r="T485" s="429"/>
      <c r="U485" s="429"/>
      <c r="V485" s="429"/>
      <c r="W485" s="429"/>
      <c r="X485" s="429"/>
      <c r="Y485" s="430"/>
      <c r="Z485" s="84"/>
    </row>
    <row r="486" spans="1:26" ht="22.5" customHeight="1" x14ac:dyDescent="0.4">
      <c r="A486" s="84"/>
      <c r="B486" s="337">
        <f t="shared" ref="B486:B504" ca="1" si="17">OFFSET(B486,-6,0)+1</f>
        <v>75</v>
      </c>
      <c r="C486" s="338" t="s">
        <v>234</v>
      </c>
      <c r="D486" s="338"/>
      <c r="E486" s="338"/>
      <c r="F486" s="338"/>
      <c r="G486" s="427"/>
      <c r="H486" s="427"/>
      <c r="I486" s="427"/>
      <c r="J486" s="427"/>
      <c r="K486" s="427"/>
      <c r="L486" s="427"/>
      <c r="M486" s="427"/>
      <c r="N486" s="427"/>
      <c r="O486" s="427"/>
      <c r="P486" s="427"/>
      <c r="Q486" s="427"/>
      <c r="R486" s="427"/>
      <c r="S486" s="427"/>
      <c r="T486" s="427"/>
      <c r="U486" s="427"/>
      <c r="V486" s="427"/>
      <c r="W486" s="427"/>
      <c r="X486" s="427"/>
      <c r="Y486" s="428"/>
      <c r="Z486" s="84"/>
    </row>
    <row r="487" spans="1:26" ht="22.5" customHeight="1" x14ac:dyDescent="0.4">
      <c r="A487" s="84"/>
      <c r="B487" s="339"/>
      <c r="C487" s="392" t="s">
        <v>235</v>
      </c>
      <c r="D487" s="392"/>
      <c r="E487" s="392"/>
      <c r="F487" s="392"/>
      <c r="G487" s="387"/>
      <c r="H487" s="387"/>
      <c r="I487" s="387"/>
      <c r="J487" s="387"/>
      <c r="K487" s="387"/>
      <c r="L487" s="387"/>
      <c r="M487" s="387"/>
      <c r="N487" s="387"/>
      <c r="O487" s="387"/>
      <c r="P487" s="387"/>
      <c r="Q487" s="387"/>
      <c r="R487" s="387"/>
      <c r="S487" s="387"/>
      <c r="T487" s="387"/>
      <c r="U487" s="387"/>
      <c r="V487" s="387"/>
      <c r="W487" s="387"/>
      <c r="X487" s="387"/>
      <c r="Y487" s="388"/>
      <c r="Z487" s="84"/>
    </row>
    <row r="488" spans="1:26" ht="22.5" customHeight="1" x14ac:dyDescent="0.4">
      <c r="A488" s="84"/>
      <c r="B488" s="339"/>
      <c r="C488" s="426" t="s">
        <v>502</v>
      </c>
      <c r="D488" s="426"/>
      <c r="E488" s="426"/>
      <c r="F488" s="426"/>
      <c r="G488" s="389"/>
      <c r="H488" s="389"/>
      <c r="I488" s="389"/>
      <c r="J488" s="389"/>
      <c r="K488" s="389"/>
      <c r="L488" s="389"/>
      <c r="M488" s="389"/>
      <c r="N488" s="389"/>
      <c r="O488" s="389"/>
      <c r="P488" s="389"/>
      <c r="Q488" s="389"/>
      <c r="R488" s="389"/>
      <c r="S488" s="389"/>
      <c r="T488" s="389"/>
      <c r="U488" s="389"/>
      <c r="V488" s="389"/>
      <c r="W488" s="389"/>
      <c r="X488" s="389"/>
      <c r="Y488" s="390"/>
      <c r="Z488" s="84"/>
    </row>
    <row r="489" spans="1:26" ht="22.5" customHeight="1" x14ac:dyDescent="0.4">
      <c r="A489" s="84"/>
      <c r="B489" s="339"/>
      <c r="C489" s="426" t="s">
        <v>240</v>
      </c>
      <c r="D489" s="426"/>
      <c r="E489" s="426"/>
      <c r="F489" s="426"/>
      <c r="G489" s="389"/>
      <c r="H489" s="389"/>
      <c r="I489" s="389"/>
      <c r="J489" s="389"/>
      <c r="K489" s="389"/>
      <c r="L489" s="389"/>
      <c r="M489" s="389"/>
      <c r="N489" s="389"/>
      <c r="O489" s="389"/>
      <c r="P489" s="389"/>
      <c r="Q489" s="389"/>
      <c r="R489" s="389"/>
      <c r="S489" s="389"/>
      <c r="T489" s="389"/>
      <c r="U489" s="389"/>
      <c r="V489" s="389"/>
      <c r="W489" s="389"/>
      <c r="X489" s="389"/>
      <c r="Y489" s="390"/>
      <c r="Z489" s="84"/>
    </row>
    <row r="490" spans="1:26" ht="22.5" customHeight="1" x14ac:dyDescent="0.4">
      <c r="A490" s="84"/>
      <c r="B490" s="339"/>
      <c r="C490" s="426" t="s">
        <v>241</v>
      </c>
      <c r="D490" s="426"/>
      <c r="E490" s="426"/>
      <c r="F490" s="426"/>
      <c r="G490" s="389"/>
      <c r="H490" s="389"/>
      <c r="I490" s="389"/>
      <c r="J490" s="389"/>
      <c r="K490" s="389"/>
      <c r="L490" s="389"/>
      <c r="M490" s="389"/>
      <c r="N490" s="389"/>
      <c r="O490" s="389"/>
      <c r="P490" s="389"/>
      <c r="Q490" s="389"/>
      <c r="R490" s="389"/>
      <c r="S490" s="389"/>
      <c r="T490" s="389"/>
      <c r="U490" s="389"/>
      <c r="V490" s="389"/>
      <c r="W490" s="389"/>
      <c r="X490" s="389"/>
      <c r="Y490" s="390"/>
      <c r="Z490" s="84"/>
    </row>
    <row r="491" spans="1:26" ht="22.5" customHeight="1" x14ac:dyDescent="0.4">
      <c r="A491" s="84"/>
      <c r="B491" s="339"/>
      <c r="C491" s="394" t="s">
        <v>236</v>
      </c>
      <c r="D491" s="394"/>
      <c r="E491" s="394"/>
      <c r="F491" s="394"/>
      <c r="G491" s="429"/>
      <c r="H491" s="429"/>
      <c r="I491" s="429"/>
      <c r="J491" s="429"/>
      <c r="K491" s="429"/>
      <c r="L491" s="429"/>
      <c r="M491" s="429"/>
      <c r="N491" s="429"/>
      <c r="O491" s="429"/>
      <c r="P491" s="429"/>
      <c r="Q491" s="429"/>
      <c r="R491" s="429"/>
      <c r="S491" s="429"/>
      <c r="T491" s="429"/>
      <c r="U491" s="429"/>
      <c r="V491" s="429"/>
      <c r="W491" s="429"/>
      <c r="X491" s="429"/>
      <c r="Y491" s="430"/>
      <c r="Z491" s="84"/>
    </row>
    <row r="492" spans="1:26" ht="22.5" customHeight="1" x14ac:dyDescent="0.4">
      <c r="A492" s="84"/>
      <c r="B492" s="337">
        <f t="shared" ca="1" si="17"/>
        <v>76</v>
      </c>
      <c r="C492" s="338" t="s">
        <v>234</v>
      </c>
      <c r="D492" s="338"/>
      <c r="E492" s="338"/>
      <c r="F492" s="338"/>
      <c r="G492" s="427"/>
      <c r="H492" s="427"/>
      <c r="I492" s="427"/>
      <c r="J492" s="427"/>
      <c r="K492" s="427"/>
      <c r="L492" s="427"/>
      <c r="M492" s="427"/>
      <c r="N492" s="427"/>
      <c r="O492" s="427"/>
      <c r="P492" s="427"/>
      <c r="Q492" s="427"/>
      <c r="R492" s="427"/>
      <c r="S492" s="427"/>
      <c r="T492" s="427"/>
      <c r="U492" s="427"/>
      <c r="V492" s="427"/>
      <c r="W492" s="427"/>
      <c r="X492" s="427"/>
      <c r="Y492" s="428"/>
      <c r="Z492" s="84"/>
    </row>
    <row r="493" spans="1:26" ht="22.5" customHeight="1" x14ac:dyDescent="0.4">
      <c r="A493" s="84"/>
      <c r="B493" s="339"/>
      <c r="C493" s="392" t="s">
        <v>235</v>
      </c>
      <c r="D493" s="392"/>
      <c r="E493" s="392"/>
      <c r="F493" s="392"/>
      <c r="G493" s="387"/>
      <c r="H493" s="387"/>
      <c r="I493" s="387"/>
      <c r="J493" s="387"/>
      <c r="K493" s="387"/>
      <c r="L493" s="387"/>
      <c r="M493" s="387"/>
      <c r="N493" s="387"/>
      <c r="O493" s="387"/>
      <c r="P493" s="387"/>
      <c r="Q493" s="387"/>
      <c r="R493" s="387"/>
      <c r="S493" s="387"/>
      <c r="T493" s="387"/>
      <c r="U493" s="387"/>
      <c r="V493" s="387"/>
      <c r="W493" s="387"/>
      <c r="X493" s="387"/>
      <c r="Y493" s="388"/>
      <c r="Z493" s="84"/>
    </row>
    <row r="494" spans="1:26" ht="22.5" customHeight="1" x14ac:dyDescent="0.4">
      <c r="A494" s="84"/>
      <c r="B494" s="339"/>
      <c r="C494" s="426" t="s">
        <v>502</v>
      </c>
      <c r="D494" s="426"/>
      <c r="E494" s="426"/>
      <c r="F494" s="426"/>
      <c r="G494" s="389"/>
      <c r="H494" s="389"/>
      <c r="I494" s="389"/>
      <c r="J494" s="389"/>
      <c r="K494" s="389"/>
      <c r="L494" s="389"/>
      <c r="M494" s="389"/>
      <c r="N494" s="389"/>
      <c r="O494" s="389"/>
      <c r="P494" s="389"/>
      <c r="Q494" s="389"/>
      <c r="R494" s="389"/>
      <c r="S494" s="389"/>
      <c r="T494" s="389"/>
      <c r="U494" s="389"/>
      <c r="V494" s="389"/>
      <c r="W494" s="389"/>
      <c r="X494" s="389"/>
      <c r="Y494" s="390"/>
      <c r="Z494" s="84"/>
    </row>
    <row r="495" spans="1:26" ht="22.5" customHeight="1" x14ac:dyDescent="0.4">
      <c r="A495" s="84"/>
      <c r="B495" s="339"/>
      <c r="C495" s="426" t="s">
        <v>240</v>
      </c>
      <c r="D495" s="426"/>
      <c r="E495" s="426"/>
      <c r="F495" s="426"/>
      <c r="G495" s="389"/>
      <c r="H495" s="389"/>
      <c r="I495" s="389"/>
      <c r="J495" s="389"/>
      <c r="K495" s="389"/>
      <c r="L495" s="389"/>
      <c r="M495" s="389"/>
      <c r="N495" s="389"/>
      <c r="O495" s="389"/>
      <c r="P495" s="389"/>
      <c r="Q495" s="389"/>
      <c r="R495" s="389"/>
      <c r="S495" s="389"/>
      <c r="T495" s="389"/>
      <c r="U495" s="389"/>
      <c r="V495" s="389"/>
      <c r="W495" s="389"/>
      <c r="X495" s="389"/>
      <c r="Y495" s="390"/>
      <c r="Z495" s="84"/>
    </row>
    <row r="496" spans="1:26" ht="22.5" customHeight="1" x14ac:dyDescent="0.4">
      <c r="A496" s="84"/>
      <c r="B496" s="339"/>
      <c r="C496" s="426" t="s">
        <v>241</v>
      </c>
      <c r="D496" s="426"/>
      <c r="E496" s="426"/>
      <c r="F496" s="426"/>
      <c r="G496" s="389"/>
      <c r="H496" s="389"/>
      <c r="I496" s="389"/>
      <c r="J496" s="389"/>
      <c r="K496" s="389"/>
      <c r="L496" s="389"/>
      <c r="M496" s="389"/>
      <c r="N496" s="389"/>
      <c r="O496" s="389"/>
      <c r="P496" s="389"/>
      <c r="Q496" s="389"/>
      <c r="R496" s="389"/>
      <c r="S496" s="389"/>
      <c r="T496" s="389"/>
      <c r="U496" s="389"/>
      <c r="V496" s="389"/>
      <c r="W496" s="389"/>
      <c r="X496" s="389"/>
      <c r="Y496" s="390"/>
      <c r="Z496" s="84"/>
    </row>
    <row r="497" spans="1:26" ht="22.5" customHeight="1" x14ac:dyDescent="0.4">
      <c r="A497" s="84"/>
      <c r="B497" s="339"/>
      <c r="C497" s="394" t="s">
        <v>236</v>
      </c>
      <c r="D497" s="394"/>
      <c r="E497" s="394"/>
      <c r="F497" s="394"/>
      <c r="G497" s="429"/>
      <c r="H497" s="429"/>
      <c r="I497" s="429"/>
      <c r="J497" s="429"/>
      <c r="K497" s="429"/>
      <c r="L497" s="429"/>
      <c r="M497" s="429"/>
      <c r="N497" s="429"/>
      <c r="O497" s="429"/>
      <c r="P497" s="429"/>
      <c r="Q497" s="429"/>
      <c r="R497" s="429"/>
      <c r="S497" s="429"/>
      <c r="T497" s="429"/>
      <c r="U497" s="429"/>
      <c r="V497" s="429"/>
      <c r="W497" s="429"/>
      <c r="X497" s="429"/>
      <c r="Y497" s="430"/>
      <c r="Z497" s="84"/>
    </row>
    <row r="498" spans="1:26" ht="22.5" customHeight="1" x14ac:dyDescent="0.4">
      <c r="A498" s="84"/>
      <c r="B498" s="337">
        <f t="shared" ca="1" si="17"/>
        <v>77</v>
      </c>
      <c r="C498" s="338" t="s">
        <v>234</v>
      </c>
      <c r="D498" s="338"/>
      <c r="E498" s="338"/>
      <c r="F498" s="338"/>
      <c r="G498" s="427"/>
      <c r="H498" s="427"/>
      <c r="I498" s="427"/>
      <c r="J498" s="427"/>
      <c r="K498" s="427"/>
      <c r="L498" s="427"/>
      <c r="M498" s="427"/>
      <c r="N498" s="427"/>
      <c r="O498" s="427"/>
      <c r="P498" s="427"/>
      <c r="Q498" s="427"/>
      <c r="R498" s="427"/>
      <c r="S498" s="427"/>
      <c r="T498" s="427"/>
      <c r="U498" s="427"/>
      <c r="V498" s="427"/>
      <c r="W498" s="427"/>
      <c r="X498" s="427"/>
      <c r="Y498" s="428"/>
      <c r="Z498" s="84"/>
    </row>
    <row r="499" spans="1:26" ht="22.5" customHeight="1" x14ac:dyDescent="0.4">
      <c r="A499" s="84"/>
      <c r="B499" s="339"/>
      <c r="C499" s="392" t="s">
        <v>235</v>
      </c>
      <c r="D499" s="392"/>
      <c r="E499" s="392"/>
      <c r="F499" s="392"/>
      <c r="G499" s="387"/>
      <c r="H499" s="387"/>
      <c r="I499" s="387"/>
      <c r="J499" s="387"/>
      <c r="K499" s="387"/>
      <c r="L499" s="387"/>
      <c r="M499" s="387"/>
      <c r="N499" s="387"/>
      <c r="O499" s="387"/>
      <c r="P499" s="387"/>
      <c r="Q499" s="387"/>
      <c r="R499" s="387"/>
      <c r="S499" s="387"/>
      <c r="T499" s="387"/>
      <c r="U499" s="387"/>
      <c r="V499" s="387"/>
      <c r="W499" s="387"/>
      <c r="X499" s="387"/>
      <c r="Y499" s="388"/>
      <c r="Z499" s="84"/>
    </row>
    <row r="500" spans="1:26" ht="22.5" customHeight="1" x14ac:dyDescent="0.4">
      <c r="A500" s="84"/>
      <c r="B500" s="339"/>
      <c r="C500" s="426" t="s">
        <v>502</v>
      </c>
      <c r="D500" s="426"/>
      <c r="E500" s="426"/>
      <c r="F500" s="426"/>
      <c r="G500" s="389"/>
      <c r="H500" s="389"/>
      <c r="I500" s="389"/>
      <c r="J500" s="389"/>
      <c r="K500" s="389"/>
      <c r="L500" s="389"/>
      <c r="M500" s="389"/>
      <c r="N500" s="389"/>
      <c r="O500" s="389"/>
      <c r="P500" s="389"/>
      <c r="Q500" s="389"/>
      <c r="R500" s="389"/>
      <c r="S500" s="389"/>
      <c r="T500" s="389"/>
      <c r="U500" s="389"/>
      <c r="V500" s="389"/>
      <c r="W500" s="389"/>
      <c r="X500" s="389"/>
      <c r="Y500" s="390"/>
      <c r="Z500" s="84"/>
    </row>
    <row r="501" spans="1:26" ht="22.5" customHeight="1" x14ac:dyDescent="0.4">
      <c r="A501" s="84"/>
      <c r="B501" s="339"/>
      <c r="C501" s="426" t="s">
        <v>240</v>
      </c>
      <c r="D501" s="426"/>
      <c r="E501" s="426"/>
      <c r="F501" s="426"/>
      <c r="G501" s="389"/>
      <c r="H501" s="389"/>
      <c r="I501" s="389"/>
      <c r="J501" s="389"/>
      <c r="K501" s="389"/>
      <c r="L501" s="389"/>
      <c r="M501" s="389"/>
      <c r="N501" s="389"/>
      <c r="O501" s="389"/>
      <c r="P501" s="389"/>
      <c r="Q501" s="389"/>
      <c r="R501" s="389"/>
      <c r="S501" s="389"/>
      <c r="T501" s="389"/>
      <c r="U501" s="389"/>
      <c r="V501" s="389"/>
      <c r="W501" s="389"/>
      <c r="X501" s="389"/>
      <c r="Y501" s="390"/>
      <c r="Z501" s="84"/>
    </row>
    <row r="502" spans="1:26" ht="22.5" customHeight="1" x14ac:dyDescent="0.4">
      <c r="A502" s="84"/>
      <c r="B502" s="339"/>
      <c r="C502" s="426" t="s">
        <v>241</v>
      </c>
      <c r="D502" s="426"/>
      <c r="E502" s="426"/>
      <c r="F502" s="426"/>
      <c r="G502" s="389"/>
      <c r="H502" s="389"/>
      <c r="I502" s="389"/>
      <c r="J502" s="389"/>
      <c r="K502" s="389"/>
      <c r="L502" s="389"/>
      <c r="M502" s="389"/>
      <c r="N502" s="389"/>
      <c r="O502" s="389"/>
      <c r="P502" s="389"/>
      <c r="Q502" s="389"/>
      <c r="R502" s="389"/>
      <c r="S502" s="389"/>
      <c r="T502" s="389"/>
      <c r="U502" s="389"/>
      <c r="V502" s="389"/>
      <c r="W502" s="389"/>
      <c r="X502" s="389"/>
      <c r="Y502" s="390"/>
      <c r="Z502" s="84"/>
    </row>
    <row r="503" spans="1:26" ht="22.5" customHeight="1" x14ac:dyDescent="0.4">
      <c r="A503" s="84"/>
      <c r="B503" s="339"/>
      <c r="C503" s="394" t="s">
        <v>236</v>
      </c>
      <c r="D503" s="394"/>
      <c r="E503" s="394"/>
      <c r="F503" s="394"/>
      <c r="G503" s="429"/>
      <c r="H503" s="429"/>
      <c r="I503" s="429"/>
      <c r="J503" s="429"/>
      <c r="K503" s="429"/>
      <c r="L503" s="429"/>
      <c r="M503" s="429"/>
      <c r="N503" s="429"/>
      <c r="O503" s="429"/>
      <c r="P503" s="429"/>
      <c r="Q503" s="429"/>
      <c r="R503" s="429"/>
      <c r="S503" s="429"/>
      <c r="T503" s="429"/>
      <c r="U503" s="429"/>
      <c r="V503" s="429"/>
      <c r="W503" s="429"/>
      <c r="X503" s="429"/>
      <c r="Y503" s="430"/>
      <c r="Z503" s="84"/>
    </row>
    <row r="504" spans="1:26" ht="22.5" customHeight="1" x14ac:dyDescent="0.4">
      <c r="A504" s="84"/>
      <c r="B504" s="337">
        <f t="shared" ca="1" si="17"/>
        <v>78</v>
      </c>
      <c r="C504" s="338" t="s">
        <v>234</v>
      </c>
      <c r="D504" s="338"/>
      <c r="E504" s="338"/>
      <c r="F504" s="338"/>
      <c r="G504" s="427"/>
      <c r="H504" s="427"/>
      <c r="I504" s="427"/>
      <c r="J504" s="427"/>
      <c r="K504" s="427"/>
      <c r="L504" s="427"/>
      <c r="M504" s="427"/>
      <c r="N504" s="427"/>
      <c r="O504" s="427"/>
      <c r="P504" s="427"/>
      <c r="Q504" s="427"/>
      <c r="R504" s="427"/>
      <c r="S504" s="427"/>
      <c r="T504" s="427"/>
      <c r="U504" s="427"/>
      <c r="V504" s="427"/>
      <c r="W504" s="427"/>
      <c r="X504" s="427"/>
      <c r="Y504" s="428"/>
      <c r="Z504" s="84"/>
    </row>
    <row r="505" spans="1:26" ht="22.5" customHeight="1" x14ac:dyDescent="0.4">
      <c r="A505" s="84"/>
      <c r="B505" s="339"/>
      <c r="C505" s="392" t="s">
        <v>235</v>
      </c>
      <c r="D505" s="392"/>
      <c r="E505" s="392"/>
      <c r="F505" s="392"/>
      <c r="G505" s="387"/>
      <c r="H505" s="387"/>
      <c r="I505" s="387"/>
      <c r="J505" s="387"/>
      <c r="K505" s="387"/>
      <c r="L505" s="387"/>
      <c r="M505" s="387"/>
      <c r="N505" s="387"/>
      <c r="O505" s="387"/>
      <c r="P505" s="387"/>
      <c r="Q505" s="387"/>
      <c r="R505" s="387"/>
      <c r="S505" s="387"/>
      <c r="T505" s="387"/>
      <c r="U505" s="387"/>
      <c r="V505" s="387"/>
      <c r="W505" s="387"/>
      <c r="X505" s="387"/>
      <c r="Y505" s="388"/>
      <c r="Z505" s="84"/>
    </row>
    <row r="506" spans="1:26" ht="22.5" customHeight="1" x14ac:dyDescent="0.4">
      <c r="A506" s="84"/>
      <c r="B506" s="339"/>
      <c r="C506" s="426" t="s">
        <v>502</v>
      </c>
      <c r="D506" s="426"/>
      <c r="E506" s="426"/>
      <c r="F506" s="426"/>
      <c r="G506" s="389"/>
      <c r="H506" s="389"/>
      <c r="I506" s="389"/>
      <c r="J506" s="389"/>
      <c r="K506" s="389"/>
      <c r="L506" s="389"/>
      <c r="M506" s="389"/>
      <c r="N506" s="389"/>
      <c r="O506" s="389"/>
      <c r="P506" s="389"/>
      <c r="Q506" s="389"/>
      <c r="R506" s="389"/>
      <c r="S506" s="389"/>
      <c r="T506" s="389"/>
      <c r="U506" s="389"/>
      <c r="V506" s="389"/>
      <c r="W506" s="389"/>
      <c r="X506" s="389"/>
      <c r="Y506" s="390"/>
      <c r="Z506" s="84"/>
    </row>
    <row r="507" spans="1:26" ht="22.5" customHeight="1" x14ac:dyDescent="0.4">
      <c r="A507" s="84"/>
      <c r="B507" s="339"/>
      <c r="C507" s="426" t="s">
        <v>240</v>
      </c>
      <c r="D507" s="426"/>
      <c r="E507" s="426"/>
      <c r="F507" s="426"/>
      <c r="G507" s="389"/>
      <c r="H507" s="389"/>
      <c r="I507" s="389"/>
      <c r="J507" s="389"/>
      <c r="K507" s="389"/>
      <c r="L507" s="389"/>
      <c r="M507" s="389"/>
      <c r="N507" s="389"/>
      <c r="O507" s="389"/>
      <c r="P507" s="389"/>
      <c r="Q507" s="389"/>
      <c r="R507" s="389"/>
      <c r="S507" s="389"/>
      <c r="T507" s="389"/>
      <c r="U507" s="389"/>
      <c r="V507" s="389"/>
      <c r="W507" s="389"/>
      <c r="X507" s="389"/>
      <c r="Y507" s="390"/>
      <c r="Z507" s="84"/>
    </row>
    <row r="508" spans="1:26" ht="22.5" customHeight="1" x14ac:dyDescent="0.4">
      <c r="A508" s="84"/>
      <c r="B508" s="339"/>
      <c r="C508" s="426" t="s">
        <v>241</v>
      </c>
      <c r="D508" s="426"/>
      <c r="E508" s="426"/>
      <c r="F508" s="426"/>
      <c r="G508" s="389"/>
      <c r="H508" s="389"/>
      <c r="I508" s="389"/>
      <c r="J508" s="389"/>
      <c r="K508" s="389"/>
      <c r="L508" s="389"/>
      <c r="M508" s="389"/>
      <c r="N508" s="389"/>
      <c r="O508" s="389"/>
      <c r="P508" s="389"/>
      <c r="Q508" s="389"/>
      <c r="R508" s="389"/>
      <c r="S508" s="389"/>
      <c r="T508" s="389"/>
      <c r="U508" s="389"/>
      <c r="V508" s="389"/>
      <c r="W508" s="389"/>
      <c r="X508" s="389"/>
      <c r="Y508" s="390"/>
      <c r="Z508" s="84"/>
    </row>
    <row r="509" spans="1:26" ht="22.5" customHeight="1" thickBot="1" x14ac:dyDescent="0.45">
      <c r="A509" s="84"/>
      <c r="B509" s="340"/>
      <c r="C509" s="433" t="s">
        <v>236</v>
      </c>
      <c r="D509" s="433"/>
      <c r="E509" s="433"/>
      <c r="F509" s="433"/>
      <c r="G509" s="434"/>
      <c r="H509" s="434"/>
      <c r="I509" s="434"/>
      <c r="J509" s="434"/>
      <c r="K509" s="434"/>
      <c r="L509" s="434"/>
      <c r="M509" s="434"/>
      <c r="N509" s="434"/>
      <c r="O509" s="434"/>
      <c r="P509" s="434"/>
      <c r="Q509" s="434"/>
      <c r="R509" s="434"/>
      <c r="S509" s="434"/>
      <c r="T509" s="434"/>
      <c r="U509" s="434"/>
      <c r="V509" s="434"/>
      <c r="W509" s="434"/>
      <c r="X509" s="434"/>
      <c r="Y509" s="435"/>
      <c r="Z509" s="84"/>
    </row>
    <row r="510" spans="1:26" ht="22.5" customHeight="1" x14ac:dyDescent="0.4">
      <c r="A510" s="152"/>
      <c r="B510" s="133"/>
      <c r="C510" s="133"/>
      <c r="D510" s="133"/>
      <c r="E510" s="133"/>
      <c r="F510" s="133"/>
      <c r="G510" s="134"/>
      <c r="H510" s="134"/>
      <c r="I510" s="134"/>
      <c r="J510" s="134"/>
      <c r="K510" s="134"/>
      <c r="L510" s="134"/>
      <c r="M510" s="134"/>
      <c r="N510" s="134"/>
      <c r="O510" s="134"/>
      <c r="P510" s="134"/>
      <c r="Q510" s="134"/>
      <c r="R510" s="134"/>
      <c r="S510" s="134"/>
      <c r="T510" s="134"/>
      <c r="U510" s="134"/>
      <c r="V510" s="134"/>
      <c r="W510" s="134"/>
      <c r="X510" s="134"/>
      <c r="Y510" s="134"/>
      <c r="Z510" s="152"/>
    </row>
    <row r="511" spans="1:26" ht="22.5" customHeight="1" x14ac:dyDescent="0.4">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2.5" customHeight="1" x14ac:dyDescent="0.4">
      <c r="A512" s="152"/>
      <c r="B512" s="133"/>
      <c r="C512" s="133"/>
      <c r="D512" s="133"/>
      <c r="E512" s="133"/>
      <c r="F512" s="133"/>
      <c r="G512" s="134"/>
      <c r="H512" s="134"/>
      <c r="I512" s="134"/>
      <c r="J512" s="134"/>
      <c r="K512" s="134"/>
      <c r="L512" s="134"/>
      <c r="M512" s="134"/>
      <c r="N512" s="134"/>
      <c r="O512" s="134"/>
      <c r="P512" s="134"/>
      <c r="Q512" s="134"/>
      <c r="R512" s="134"/>
      <c r="S512" s="134"/>
      <c r="T512" s="134"/>
      <c r="U512" s="134"/>
      <c r="V512" s="134"/>
      <c r="W512" s="134"/>
      <c r="X512" s="134"/>
      <c r="Y512" s="134"/>
      <c r="Z512" s="152"/>
    </row>
    <row r="513" spans="1:26" ht="22.5" customHeight="1" thickBot="1" x14ac:dyDescent="0.45">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2.5" customHeight="1" x14ac:dyDescent="0.4">
      <c r="A514" s="84"/>
      <c r="B514" s="471">
        <f ca="1">OFFSET(B514,-10,0)+1</f>
        <v>79</v>
      </c>
      <c r="C514" s="384" t="s">
        <v>234</v>
      </c>
      <c r="D514" s="384"/>
      <c r="E514" s="384"/>
      <c r="F514" s="384"/>
      <c r="G514" s="385"/>
      <c r="H514" s="385"/>
      <c r="I514" s="385"/>
      <c r="J514" s="385"/>
      <c r="K514" s="385"/>
      <c r="L514" s="385"/>
      <c r="M514" s="385"/>
      <c r="N514" s="385"/>
      <c r="O514" s="385"/>
      <c r="P514" s="385"/>
      <c r="Q514" s="385"/>
      <c r="R514" s="385"/>
      <c r="S514" s="385"/>
      <c r="T514" s="385"/>
      <c r="U514" s="385"/>
      <c r="V514" s="385"/>
      <c r="W514" s="385"/>
      <c r="X514" s="385"/>
      <c r="Y514" s="386"/>
      <c r="Z514" s="84"/>
    </row>
    <row r="515" spans="1:26" ht="22.5" customHeight="1" x14ac:dyDescent="0.4">
      <c r="A515" s="84"/>
      <c r="B515" s="472"/>
      <c r="C515" s="392" t="s">
        <v>235</v>
      </c>
      <c r="D515" s="392"/>
      <c r="E515" s="392"/>
      <c r="F515" s="392"/>
      <c r="G515" s="387"/>
      <c r="H515" s="387"/>
      <c r="I515" s="387"/>
      <c r="J515" s="387"/>
      <c r="K515" s="387"/>
      <c r="L515" s="387"/>
      <c r="M515" s="387"/>
      <c r="N515" s="387"/>
      <c r="O515" s="387"/>
      <c r="P515" s="387"/>
      <c r="Q515" s="387"/>
      <c r="R515" s="387"/>
      <c r="S515" s="387"/>
      <c r="T515" s="387"/>
      <c r="U515" s="387"/>
      <c r="V515" s="387"/>
      <c r="W515" s="387"/>
      <c r="X515" s="387"/>
      <c r="Y515" s="388"/>
      <c r="Z515" s="84"/>
    </row>
    <row r="516" spans="1:26" ht="22.5" customHeight="1" x14ac:dyDescent="0.4">
      <c r="A516" s="84"/>
      <c r="B516" s="472"/>
      <c r="C516" s="426" t="s">
        <v>502</v>
      </c>
      <c r="D516" s="426"/>
      <c r="E516" s="426"/>
      <c r="F516" s="426"/>
      <c r="G516" s="389"/>
      <c r="H516" s="389"/>
      <c r="I516" s="389"/>
      <c r="J516" s="389"/>
      <c r="K516" s="389"/>
      <c r="L516" s="389"/>
      <c r="M516" s="389"/>
      <c r="N516" s="389"/>
      <c r="O516" s="389"/>
      <c r="P516" s="389"/>
      <c r="Q516" s="389"/>
      <c r="R516" s="389"/>
      <c r="S516" s="389"/>
      <c r="T516" s="389"/>
      <c r="U516" s="389"/>
      <c r="V516" s="389"/>
      <c r="W516" s="389"/>
      <c r="X516" s="389"/>
      <c r="Y516" s="390"/>
      <c r="Z516" s="84"/>
    </row>
    <row r="517" spans="1:26" ht="22.5" customHeight="1" x14ac:dyDescent="0.4">
      <c r="A517" s="84"/>
      <c r="B517" s="472"/>
      <c r="C517" s="426" t="s">
        <v>240</v>
      </c>
      <c r="D517" s="426"/>
      <c r="E517" s="426"/>
      <c r="F517" s="426"/>
      <c r="G517" s="389"/>
      <c r="H517" s="389"/>
      <c r="I517" s="389"/>
      <c r="J517" s="389"/>
      <c r="K517" s="389"/>
      <c r="L517" s="389"/>
      <c r="M517" s="389"/>
      <c r="N517" s="389"/>
      <c r="O517" s="389"/>
      <c r="P517" s="389"/>
      <c r="Q517" s="389"/>
      <c r="R517" s="389"/>
      <c r="S517" s="389"/>
      <c r="T517" s="389"/>
      <c r="U517" s="389"/>
      <c r="V517" s="389"/>
      <c r="W517" s="389"/>
      <c r="X517" s="389"/>
      <c r="Y517" s="390"/>
      <c r="Z517" s="84"/>
    </row>
    <row r="518" spans="1:26" ht="22.5" customHeight="1" x14ac:dyDescent="0.4">
      <c r="A518" s="84"/>
      <c r="B518" s="472"/>
      <c r="C518" s="426" t="s">
        <v>241</v>
      </c>
      <c r="D518" s="426"/>
      <c r="E518" s="426"/>
      <c r="F518" s="426"/>
      <c r="G518" s="389"/>
      <c r="H518" s="389"/>
      <c r="I518" s="389"/>
      <c r="J518" s="389"/>
      <c r="K518" s="389"/>
      <c r="L518" s="389"/>
      <c r="M518" s="389"/>
      <c r="N518" s="389"/>
      <c r="O518" s="389"/>
      <c r="P518" s="389"/>
      <c r="Q518" s="389"/>
      <c r="R518" s="389"/>
      <c r="S518" s="389"/>
      <c r="T518" s="389"/>
      <c r="U518" s="389"/>
      <c r="V518" s="389"/>
      <c r="W518" s="389"/>
      <c r="X518" s="389"/>
      <c r="Y518" s="390"/>
      <c r="Z518" s="84"/>
    </row>
    <row r="519" spans="1:26" ht="22.5" customHeight="1" x14ac:dyDescent="0.4">
      <c r="A519" s="84"/>
      <c r="B519" s="472"/>
      <c r="C519" s="394" t="s">
        <v>236</v>
      </c>
      <c r="D519" s="394"/>
      <c r="E519" s="394"/>
      <c r="F519" s="394"/>
      <c r="G519" s="429"/>
      <c r="H519" s="429"/>
      <c r="I519" s="429"/>
      <c r="J519" s="429"/>
      <c r="K519" s="429"/>
      <c r="L519" s="429"/>
      <c r="M519" s="429"/>
      <c r="N519" s="429"/>
      <c r="O519" s="429"/>
      <c r="P519" s="429"/>
      <c r="Q519" s="429"/>
      <c r="R519" s="429"/>
      <c r="S519" s="429"/>
      <c r="T519" s="429"/>
      <c r="U519" s="429"/>
      <c r="V519" s="429"/>
      <c r="W519" s="429"/>
      <c r="X519" s="429"/>
      <c r="Y519" s="430"/>
      <c r="Z519" s="84"/>
    </row>
    <row r="520" spans="1:26" ht="22.5" customHeight="1" x14ac:dyDescent="0.4">
      <c r="A520" s="84"/>
      <c r="B520" s="337">
        <f t="shared" ref="B520:B538" ca="1" si="18">OFFSET(B520,-6,0)+1</f>
        <v>80</v>
      </c>
      <c r="C520" s="338" t="s">
        <v>234</v>
      </c>
      <c r="D520" s="338"/>
      <c r="E520" s="338"/>
      <c r="F520" s="338"/>
      <c r="G520" s="427"/>
      <c r="H520" s="427"/>
      <c r="I520" s="427"/>
      <c r="J520" s="427"/>
      <c r="K520" s="427"/>
      <c r="L520" s="427"/>
      <c r="M520" s="427"/>
      <c r="N520" s="427"/>
      <c r="O520" s="427"/>
      <c r="P520" s="427"/>
      <c r="Q520" s="427"/>
      <c r="R520" s="427"/>
      <c r="S520" s="427"/>
      <c r="T520" s="427"/>
      <c r="U520" s="427"/>
      <c r="V520" s="427"/>
      <c r="W520" s="427"/>
      <c r="X520" s="427"/>
      <c r="Y520" s="428"/>
      <c r="Z520" s="84"/>
    </row>
    <row r="521" spans="1:26" ht="22.5" customHeight="1" x14ac:dyDescent="0.4">
      <c r="A521" s="84"/>
      <c r="B521" s="339"/>
      <c r="C521" s="392" t="s">
        <v>235</v>
      </c>
      <c r="D521" s="392"/>
      <c r="E521" s="392"/>
      <c r="F521" s="392"/>
      <c r="G521" s="387"/>
      <c r="H521" s="387"/>
      <c r="I521" s="387"/>
      <c r="J521" s="387"/>
      <c r="K521" s="387"/>
      <c r="L521" s="387"/>
      <c r="M521" s="387"/>
      <c r="N521" s="387"/>
      <c r="O521" s="387"/>
      <c r="P521" s="387"/>
      <c r="Q521" s="387"/>
      <c r="R521" s="387"/>
      <c r="S521" s="387"/>
      <c r="T521" s="387"/>
      <c r="U521" s="387"/>
      <c r="V521" s="387"/>
      <c r="W521" s="387"/>
      <c r="X521" s="387"/>
      <c r="Y521" s="388"/>
      <c r="Z521" s="84"/>
    </row>
    <row r="522" spans="1:26" ht="22.5" customHeight="1" x14ac:dyDescent="0.4">
      <c r="A522" s="84"/>
      <c r="B522" s="339"/>
      <c r="C522" s="426" t="s">
        <v>502</v>
      </c>
      <c r="D522" s="426"/>
      <c r="E522" s="426"/>
      <c r="F522" s="426"/>
      <c r="G522" s="389"/>
      <c r="H522" s="389"/>
      <c r="I522" s="389"/>
      <c r="J522" s="389"/>
      <c r="K522" s="389"/>
      <c r="L522" s="389"/>
      <c r="M522" s="389"/>
      <c r="N522" s="389"/>
      <c r="O522" s="389"/>
      <c r="P522" s="389"/>
      <c r="Q522" s="389"/>
      <c r="R522" s="389"/>
      <c r="S522" s="389"/>
      <c r="T522" s="389"/>
      <c r="U522" s="389"/>
      <c r="V522" s="389"/>
      <c r="W522" s="389"/>
      <c r="X522" s="389"/>
      <c r="Y522" s="390"/>
      <c r="Z522" s="84"/>
    </row>
    <row r="523" spans="1:26" ht="22.5" customHeight="1" x14ac:dyDescent="0.4">
      <c r="A523" s="84"/>
      <c r="B523" s="339"/>
      <c r="C523" s="426" t="s">
        <v>240</v>
      </c>
      <c r="D523" s="426"/>
      <c r="E523" s="426"/>
      <c r="F523" s="426"/>
      <c r="G523" s="389"/>
      <c r="H523" s="389"/>
      <c r="I523" s="389"/>
      <c r="J523" s="389"/>
      <c r="K523" s="389"/>
      <c r="L523" s="389"/>
      <c r="M523" s="389"/>
      <c r="N523" s="389"/>
      <c r="O523" s="389"/>
      <c r="P523" s="389"/>
      <c r="Q523" s="389"/>
      <c r="R523" s="389"/>
      <c r="S523" s="389"/>
      <c r="T523" s="389"/>
      <c r="U523" s="389"/>
      <c r="V523" s="389"/>
      <c r="W523" s="389"/>
      <c r="X523" s="389"/>
      <c r="Y523" s="390"/>
      <c r="Z523" s="84"/>
    </row>
    <row r="524" spans="1:26" ht="22.5" customHeight="1" x14ac:dyDescent="0.4">
      <c r="A524" s="84"/>
      <c r="B524" s="339"/>
      <c r="C524" s="426" t="s">
        <v>241</v>
      </c>
      <c r="D524" s="426"/>
      <c r="E524" s="426"/>
      <c r="F524" s="426"/>
      <c r="G524" s="389"/>
      <c r="H524" s="389"/>
      <c r="I524" s="389"/>
      <c r="J524" s="389"/>
      <c r="K524" s="389"/>
      <c r="L524" s="389"/>
      <c r="M524" s="389"/>
      <c r="N524" s="389"/>
      <c r="O524" s="389"/>
      <c r="P524" s="389"/>
      <c r="Q524" s="389"/>
      <c r="R524" s="389"/>
      <c r="S524" s="389"/>
      <c r="T524" s="389"/>
      <c r="U524" s="389"/>
      <c r="V524" s="389"/>
      <c r="W524" s="389"/>
      <c r="X524" s="389"/>
      <c r="Y524" s="390"/>
      <c r="Z524" s="84"/>
    </row>
    <row r="525" spans="1:26" ht="22.5" customHeight="1" x14ac:dyDescent="0.4">
      <c r="A525" s="84"/>
      <c r="B525" s="339"/>
      <c r="C525" s="394" t="s">
        <v>236</v>
      </c>
      <c r="D525" s="394"/>
      <c r="E525" s="394"/>
      <c r="F525" s="394"/>
      <c r="G525" s="429"/>
      <c r="H525" s="429"/>
      <c r="I525" s="429"/>
      <c r="J525" s="429"/>
      <c r="K525" s="429"/>
      <c r="L525" s="429"/>
      <c r="M525" s="429"/>
      <c r="N525" s="429"/>
      <c r="O525" s="429"/>
      <c r="P525" s="429"/>
      <c r="Q525" s="429"/>
      <c r="R525" s="429"/>
      <c r="S525" s="429"/>
      <c r="T525" s="429"/>
      <c r="U525" s="429"/>
      <c r="V525" s="429"/>
      <c r="W525" s="429"/>
      <c r="X525" s="429"/>
      <c r="Y525" s="430"/>
      <c r="Z525" s="84"/>
    </row>
    <row r="526" spans="1:26" ht="22.5" customHeight="1" x14ac:dyDescent="0.4">
      <c r="A526" s="84"/>
      <c r="B526" s="337">
        <f t="shared" ca="1" si="18"/>
        <v>81</v>
      </c>
      <c r="C526" s="338" t="s">
        <v>234</v>
      </c>
      <c r="D526" s="338"/>
      <c r="E526" s="338"/>
      <c r="F526" s="338"/>
      <c r="G526" s="427"/>
      <c r="H526" s="427"/>
      <c r="I526" s="427"/>
      <c r="J526" s="427"/>
      <c r="K526" s="427"/>
      <c r="L526" s="427"/>
      <c r="M526" s="427"/>
      <c r="N526" s="427"/>
      <c r="O526" s="427"/>
      <c r="P526" s="427"/>
      <c r="Q526" s="427"/>
      <c r="R526" s="427"/>
      <c r="S526" s="427"/>
      <c r="T526" s="427"/>
      <c r="U526" s="427"/>
      <c r="V526" s="427"/>
      <c r="W526" s="427"/>
      <c r="X526" s="427"/>
      <c r="Y526" s="428"/>
      <c r="Z526" s="84"/>
    </row>
    <row r="527" spans="1:26" ht="22.5" customHeight="1" x14ac:dyDescent="0.4">
      <c r="A527" s="84"/>
      <c r="B527" s="339"/>
      <c r="C527" s="392" t="s">
        <v>235</v>
      </c>
      <c r="D527" s="392"/>
      <c r="E527" s="392"/>
      <c r="F527" s="392"/>
      <c r="G527" s="387"/>
      <c r="H527" s="387"/>
      <c r="I527" s="387"/>
      <c r="J527" s="387"/>
      <c r="K527" s="387"/>
      <c r="L527" s="387"/>
      <c r="M527" s="387"/>
      <c r="N527" s="387"/>
      <c r="O527" s="387"/>
      <c r="P527" s="387"/>
      <c r="Q527" s="387"/>
      <c r="R527" s="387"/>
      <c r="S527" s="387"/>
      <c r="T527" s="387"/>
      <c r="U527" s="387"/>
      <c r="V527" s="387"/>
      <c r="W527" s="387"/>
      <c r="X527" s="387"/>
      <c r="Y527" s="388"/>
      <c r="Z527" s="84"/>
    </row>
    <row r="528" spans="1:26" ht="22.5" customHeight="1" x14ac:dyDescent="0.4">
      <c r="A528" s="84"/>
      <c r="B528" s="339"/>
      <c r="C528" s="426" t="s">
        <v>502</v>
      </c>
      <c r="D528" s="426"/>
      <c r="E528" s="426"/>
      <c r="F528" s="426"/>
      <c r="G528" s="389"/>
      <c r="H528" s="389"/>
      <c r="I528" s="389"/>
      <c r="J528" s="389"/>
      <c r="K528" s="389"/>
      <c r="L528" s="389"/>
      <c r="M528" s="389"/>
      <c r="N528" s="389"/>
      <c r="O528" s="389"/>
      <c r="P528" s="389"/>
      <c r="Q528" s="389"/>
      <c r="R528" s="389"/>
      <c r="S528" s="389"/>
      <c r="T528" s="389"/>
      <c r="U528" s="389"/>
      <c r="V528" s="389"/>
      <c r="W528" s="389"/>
      <c r="X528" s="389"/>
      <c r="Y528" s="390"/>
      <c r="Z528" s="84"/>
    </row>
    <row r="529" spans="1:26" ht="22.5" customHeight="1" x14ac:dyDescent="0.4">
      <c r="A529" s="84"/>
      <c r="B529" s="339"/>
      <c r="C529" s="426" t="s">
        <v>240</v>
      </c>
      <c r="D529" s="426"/>
      <c r="E529" s="426"/>
      <c r="F529" s="426"/>
      <c r="G529" s="389"/>
      <c r="H529" s="389"/>
      <c r="I529" s="389"/>
      <c r="J529" s="389"/>
      <c r="K529" s="389"/>
      <c r="L529" s="389"/>
      <c r="M529" s="389"/>
      <c r="N529" s="389"/>
      <c r="O529" s="389"/>
      <c r="P529" s="389"/>
      <c r="Q529" s="389"/>
      <c r="R529" s="389"/>
      <c r="S529" s="389"/>
      <c r="T529" s="389"/>
      <c r="U529" s="389"/>
      <c r="V529" s="389"/>
      <c r="W529" s="389"/>
      <c r="X529" s="389"/>
      <c r="Y529" s="390"/>
      <c r="Z529" s="84"/>
    </row>
    <row r="530" spans="1:26" ht="22.5" customHeight="1" x14ac:dyDescent="0.4">
      <c r="A530" s="84"/>
      <c r="B530" s="339"/>
      <c r="C530" s="426" t="s">
        <v>241</v>
      </c>
      <c r="D530" s="426"/>
      <c r="E530" s="426"/>
      <c r="F530" s="426"/>
      <c r="G530" s="389"/>
      <c r="H530" s="389"/>
      <c r="I530" s="389"/>
      <c r="J530" s="389"/>
      <c r="K530" s="389"/>
      <c r="L530" s="389"/>
      <c r="M530" s="389"/>
      <c r="N530" s="389"/>
      <c r="O530" s="389"/>
      <c r="P530" s="389"/>
      <c r="Q530" s="389"/>
      <c r="R530" s="389"/>
      <c r="S530" s="389"/>
      <c r="T530" s="389"/>
      <c r="U530" s="389"/>
      <c r="V530" s="389"/>
      <c r="W530" s="389"/>
      <c r="X530" s="389"/>
      <c r="Y530" s="390"/>
      <c r="Z530" s="84"/>
    </row>
    <row r="531" spans="1:26" ht="22.5" customHeight="1" x14ac:dyDescent="0.4">
      <c r="A531" s="84"/>
      <c r="B531" s="339"/>
      <c r="C531" s="394" t="s">
        <v>236</v>
      </c>
      <c r="D531" s="394"/>
      <c r="E531" s="394"/>
      <c r="F531" s="394"/>
      <c r="G531" s="429"/>
      <c r="H531" s="429"/>
      <c r="I531" s="429"/>
      <c r="J531" s="429"/>
      <c r="K531" s="429"/>
      <c r="L531" s="429"/>
      <c r="M531" s="429"/>
      <c r="N531" s="429"/>
      <c r="O531" s="429"/>
      <c r="P531" s="429"/>
      <c r="Q531" s="429"/>
      <c r="R531" s="429"/>
      <c r="S531" s="429"/>
      <c r="T531" s="429"/>
      <c r="U531" s="429"/>
      <c r="V531" s="429"/>
      <c r="W531" s="429"/>
      <c r="X531" s="429"/>
      <c r="Y531" s="430"/>
      <c r="Z531" s="84"/>
    </row>
    <row r="532" spans="1:26" ht="22.5" customHeight="1" x14ac:dyDescent="0.4">
      <c r="A532" s="84"/>
      <c r="B532" s="337">
        <f t="shared" ca="1" si="18"/>
        <v>82</v>
      </c>
      <c r="C532" s="338" t="s">
        <v>234</v>
      </c>
      <c r="D532" s="338"/>
      <c r="E532" s="338"/>
      <c r="F532" s="338"/>
      <c r="G532" s="427"/>
      <c r="H532" s="427"/>
      <c r="I532" s="427"/>
      <c r="J532" s="427"/>
      <c r="K532" s="427"/>
      <c r="L532" s="427"/>
      <c r="M532" s="427"/>
      <c r="N532" s="427"/>
      <c r="O532" s="427"/>
      <c r="P532" s="427"/>
      <c r="Q532" s="427"/>
      <c r="R532" s="427"/>
      <c r="S532" s="427"/>
      <c r="T532" s="427"/>
      <c r="U532" s="427"/>
      <c r="V532" s="427"/>
      <c r="W532" s="427"/>
      <c r="X532" s="427"/>
      <c r="Y532" s="428"/>
      <c r="Z532" s="84"/>
    </row>
    <row r="533" spans="1:26" ht="22.5" customHeight="1" x14ac:dyDescent="0.4">
      <c r="A533" s="84"/>
      <c r="B533" s="339"/>
      <c r="C533" s="392" t="s">
        <v>235</v>
      </c>
      <c r="D533" s="392"/>
      <c r="E533" s="392"/>
      <c r="F533" s="392"/>
      <c r="G533" s="387"/>
      <c r="H533" s="387"/>
      <c r="I533" s="387"/>
      <c r="J533" s="387"/>
      <c r="K533" s="387"/>
      <c r="L533" s="387"/>
      <c r="M533" s="387"/>
      <c r="N533" s="387"/>
      <c r="O533" s="387"/>
      <c r="P533" s="387"/>
      <c r="Q533" s="387"/>
      <c r="R533" s="387"/>
      <c r="S533" s="387"/>
      <c r="T533" s="387"/>
      <c r="U533" s="387"/>
      <c r="V533" s="387"/>
      <c r="W533" s="387"/>
      <c r="X533" s="387"/>
      <c r="Y533" s="388"/>
      <c r="Z533" s="84"/>
    </row>
    <row r="534" spans="1:26" ht="22.5" customHeight="1" x14ac:dyDescent="0.4">
      <c r="A534" s="84"/>
      <c r="B534" s="339"/>
      <c r="C534" s="426" t="s">
        <v>502</v>
      </c>
      <c r="D534" s="426"/>
      <c r="E534" s="426"/>
      <c r="F534" s="426"/>
      <c r="G534" s="389"/>
      <c r="H534" s="389"/>
      <c r="I534" s="389"/>
      <c r="J534" s="389"/>
      <c r="K534" s="389"/>
      <c r="L534" s="389"/>
      <c r="M534" s="389"/>
      <c r="N534" s="389"/>
      <c r="O534" s="389"/>
      <c r="P534" s="389"/>
      <c r="Q534" s="389"/>
      <c r="R534" s="389"/>
      <c r="S534" s="389"/>
      <c r="T534" s="389"/>
      <c r="U534" s="389"/>
      <c r="V534" s="389"/>
      <c r="W534" s="389"/>
      <c r="X534" s="389"/>
      <c r="Y534" s="390"/>
      <c r="Z534" s="84"/>
    </row>
    <row r="535" spans="1:26" ht="22.5" customHeight="1" x14ac:dyDescent="0.4">
      <c r="A535" s="84"/>
      <c r="B535" s="339"/>
      <c r="C535" s="426" t="s">
        <v>240</v>
      </c>
      <c r="D535" s="426"/>
      <c r="E535" s="426"/>
      <c r="F535" s="426"/>
      <c r="G535" s="389"/>
      <c r="H535" s="389"/>
      <c r="I535" s="389"/>
      <c r="J535" s="389"/>
      <c r="K535" s="389"/>
      <c r="L535" s="389"/>
      <c r="M535" s="389"/>
      <c r="N535" s="389"/>
      <c r="O535" s="389"/>
      <c r="P535" s="389"/>
      <c r="Q535" s="389"/>
      <c r="R535" s="389"/>
      <c r="S535" s="389"/>
      <c r="T535" s="389"/>
      <c r="U535" s="389"/>
      <c r="V535" s="389"/>
      <c r="W535" s="389"/>
      <c r="X535" s="389"/>
      <c r="Y535" s="390"/>
      <c r="Z535" s="84"/>
    </row>
    <row r="536" spans="1:26" ht="22.5" customHeight="1" x14ac:dyDescent="0.4">
      <c r="A536" s="84"/>
      <c r="B536" s="339"/>
      <c r="C536" s="426" t="s">
        <v>241</v>
      </c>
      <c r="D536" s="426"/>
      <c r="E536" s="426"/>
      <c r="F536" s="426"/>
      <c r="G536" s="389"/>
      <c r="H536" s="389"/>
      <c r="I536" s="389"/>
      <c r="J536" s="389"/>
      <c r="K536" s="389"/>
      <c r="L536" s="389"/>
      <c r="M536" s="389"/>
      <c r="N536" s="389"/>
      <c r="O536" s="389"/>
      <c r="P536" s="389"/>
      <c r="Q536" s="389"/>
      <c r="R536" s="389"/>
      <c r="S536" s="389"/>
      <c r="T536" s="389"/>
      <c r="U536" s="389"/>
      <c r="V536" s="389"/>
      <c r="W536" s="389"/>
      <c r="X536" s="389"/>
      <c r="Y536" s="390"/>
      <c r="Z536" s="84"/>
    </row>
    <row r="537" spans="1:26" ht="22.5" customHeight="1" x14ac:dyDescent="0.4">
      <c r="A537" s="84"/>
      <c r="B537" s="339"/>
      <c r="C537" s="394" t="s">
        <v>236</v>
      </c>
      <c r="D537" s="394"/>
      <c r="E537" s="394"/>
      <c r="F537" s="394"/>
      <c r="G537" s="429"/>
      <c r="H537" s="429"/>
      <c r="I537" s="429"/>
      <c r="J537" s="429"/>
      <c r="K537" s="429"/>
      <c r="L537" s="429"/>
      <c r="M537" s="429"/>
      <c r="N537" s="429"/>
      <c r="O537" s="429"/>
      <c r="P537" s="429"/>
      <c r="Q537" s="429"/>
      <c r="R537" s="429"/>
      <c r="S537" s="429"/>
      <c r="T537" s="429"/>
      <c r="U537" s="429"/>
      <c r="V537" s="429"/>
      <c r="W537" s="429"/>
      <c r="X537" s="429"/>
      <c r="Y537" s="430"/>
      <c r="Z537" s="84"/>
    </row>
    <row r="538" spans="1:26" ht="22.5" customHeight="1" x14ac:dyDescent="0.4">
      <c r="A538" s="84"/>
      <c r="B538" s="337">
        <f t="shared" ca="1" si="18"/>
        <v>83</v>
      </c>
      <c r="C538" s="338" t="s">
        <v>234</v>
      </c>
      <c r="D538" s="338"/>
      <c r="E538" s="338"/>
      <c r="F538" s="338"/>
      <c r="G538" s="427"/>
      <c r="H538" s="427"/>
      <c r="I538" s="427"/>
      <c r="J538" s="427"/>
      <c r="K538" s="427"/>
      <c r="L538" s="427"/>
      <c r="M538" s="427"/>
      <c r="N538" s="427"/>
      <c r="O538" s="427"/>
      <c r="P538" s="427"/>
      <c r="Q538" s="427"/>
      <c r="R538" s="427"/>
      <c r="S538" s="427"/>
      <c r="T538" s="427"/>
      <c r="U538" s="427"/>
      <c r="V538" s="427"/>
      <c r="W538" s="427"/>
      <c r="X538" s="427"/>
      <c r="Y538" s="428"/>
      <c r="Z538" s="84"/>
    </row>
    <row r="539" spans="1:26" ht="22.5" customHeight="1" x14ac:dyDescent="0.4">
      <c r="A539" s="84"/>
      <c r="B539" s="339"/>
      <c r="C539" s="392" t="s">
        <v>235</v>
      </c>
      <c r="D539" s="392"/>
      <c r="E539" s="392"/>
      <c r="F539" s="392"/>
      <c r="G539" s="387"/>
      <c r="H539" s="387"/>
      <c r="I539" s="387"/>
      <c r="J539" s="387"/>
      <c r="K539" s="387"/>
      <c r="L539" s="387"/>
      <c r="M539" s="387"/>
      <c r="N539" s="387"/>
      <c r="O539" s="387"/>
      <c r="P539" s="387"/>
      <c r="Q539" s="387"/>
      <c r="R539" s="387"/>
      <c r="S539" s="387"/>
      <c r="T539" s="387"/>
      <c r="U539" s="387"/>
      <c r="V539" s="387"/>
      <c r="W539" s="387"/>
      <c r="X539" s="387"/>
      <c r="Y539" s="388"/>
      <c r="Z539" s="84"/>
    </row>
    <row r="540" spans="1:26" ht="22.5" customHeight="1" x14ac:dyDescent="0.4">
      <c r="A540" s="84"/>
      <c r="B540" s="339"/>
      <c r="C540" s="426" t="s">
        <v>502</v>
      </c>
      <c r="D540" s="426"/>
      <c r="E540" s="426"/>
      <c r="F540" s="426"/>
      <c r="G540" s="389"/>
      <c r="H540" s="389"/>
      <c r="I540" s="389"/>
      <c r="J540" s="389"/>
      <c r="K540" s="389"/>
      <c r="L540" s="389"/>
      <c r="M540" s="389"/>
      <c r="N540" s="389"/>
      <c r="O540" s="389"/>
      <c r="P540" s="389"/>
      <c r="Q540" s="389"/>
      <c r="R540" s="389"/>
      <c r="S540" s="389"/>
      <c r="T540" s="389"/>
      <c r="U540" s="389"/>
      <c r="V540" s="389"/>
      <c r="W540" s="389"/>
      <c r="X540" s="389"/>
      <c r="Y540" s="390"/>
      <c r="Z540" s="84"/>
    </row>
    <row r="541" spans="1:26" ht="22.5" customHeight="1" x14ac:dyDescent="0.4">
      <c r="A541" s="84"/>
      <c r="B541" s="339"/>
      <c r="C541" s="426" t="s">
        <v>240</v>
      </c>
      <c r="D541" s="426"/>
      <c r="E541" s="426"/>
      <c r="F541" s="426"/>
      <c r="G541" s="389"/>
      <c r="H541" s="389"/>
      <c r="I541" s="389"/>
      <c r="J541" s="389"/>
      <c r="K541" s="389"/>
      <c r="L541" s="389"/>
      <c r="M541" s="389"/>
      <c r="N541" s="389"/>
      <c r="O541" s="389"/>
      <c r="P541" s="389"/>
      <c r="Q541" s="389"/>
      <c r="R541" s="389"/>
      <c r="S541" s="389"/>
      <c r="T541" s="389"/>
      <c r="U541" s="389"/>
      <c r="V541" s="389"/>
      <c r="W541" s="389"/>
      <c r="X541" s="389"/>
      <c r="Y541" s="390"/>
      <c r="Z541" s="84"/>
    </row>
    <row r="542" spans="1:26" ht="22.5" customHeight="1" x14ac:dyDescent="0.4">
      <c r="A542" s="84"/>
      <c r="B542" s="339"/>
      <c r="C542" s="426" t="s">
        <v>241</v>
      </c>
      <c r="D542" s="426"/>
      <c r="E542" s="426"/>
      <c r="F542" s="426"/>
      <c r="G542" s="389"/>
      <c r="H542" s="389"/>
      <c r="I542" s="389"/>
      <c r="J542" s="389"/>
      <c r="K542" s="389"/>
      <c r="L542" s="389"/>
      <c r="M542" s="389"/>
      <c r="N542" s="389"/>
      <c r="O542" s="389"/>
      <c r="P542" s="389"/>
      <c r="Q542" s="389"/>
      <c r="R542" s="389"/>
      <c r="S542" s="389"/>
      <c r="T542" s="389"/>
      <c r="U542" s="389"/>
      <c r="V542" s="389"/>
      <c r="W542" s="389"/>
      <c r="X542" s="389"/>
      <c r="Y542" s="390"/>
      <c r="Z542" s="84"/>
    </row>
    <row r="543" spans="1:26" ht="22.5" customHeight="1" thickBot="1" x14ac:dyDescent="0.45">
      <c r="A543" s="84"/>
      <c r="B543" s="340"/>
      <c r="C543" s="433" t="s">
        <v>236</v>
      </c>
      <c r="D543" s="433"/>
      <c r="E543" s="433"/>
      <c r="F543" s="433"/>
      <c r="G543" s="434"/>
      <c r="H543" s="434"/>
      <c r="I543" s="434"/>
      <c r="J543" s="434"/>
      <c r="K543" s="434"/>
      <c r="L543" s="434"/>
      <c r="M543" s="434"/>
      <c r="N543" s="434"/>
      <c r="O543" s="434"/>
      <c r="P543" s="434"/>
      <c r="Q543" s="434"/>
      <c r="R543" s="434"/>
      <c r="S543" s="434"/>
      <c r="T543" s="434"/>
      <c r="U543" s="434"/>
      <c r="V543" s="434"/>
      <c r="W543" s="434"/>
      <c r="X543" s="434"/>
      <c r="Y543" s="435"/>
      <c r="Z543" s="84"/>
    </row>
    <row r="544" spans="1:26" ht="22.5" customHeight="1" x14ac:dyDescent="0.4">
      <c r="A544" s="152"/>
      <c r="B544" s="133"/>
      <c r="C544" s="133"/>
      <c r="D544" s="133"/>
      <c r="E544" s="133"/>
      <c r="F544" s="133"/>
      <c r="G544" s="134"/>
      <c r="H544" s="134"/>
      <c r="I544" s="134"/>
      <c r="J544" s="134"/>
      <c r="K544" s="134"/>
      <c r="L544" s="134"/>
      <c r="M544" s="134"/>
      <c r="N544" s="134"/>
      <c r="O544" s="134"/>
      <c r="P544" s="134"/>
      <c r="Q544" s="134"/>
      <c r="R544" s="134"/>
      <c r="S544" s="134"/>
      <c r="T544" s="134"/>
      <c r="U544" s="134"/>
      <c r="V544" s="134"/>
      <c r="W544" s="134"/>
      <c r="X544" s="134"/>
      <c r="Y544" s="134"/>
      <c r="Z544" s="152"/>
    </row>
    <row r="545" spans="1:26" ht="22.5" customHeight="1" x14ac:dyDescent="0.4">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2.5" customHeight="1" x14ac:dyDescent="0.4">
      <c r="A546" s="152"/>
      <c r="B546" s="133"/>
      <c r="C546" s="133"/>
      <c r="D546" s="133"/>
      <c r="E546" s="133"/>
      <c r="F546" s="133"/>
      <c r="G546" s="134"/>
      <c r="H546" s="134"/>
      <c r="I546" s="134"/>
      <c r="J546" s="134"/>
      <c r="K546" s="134"/>
      <c r="L546" s="134"/>
      <c r="M546" s="134"/>
      <c r="N546" s="134"/>
      <c r="O546" s="134"/>
      <c r="P546" s="134"/>
      <c r="Q546" s="134"/>
      <c r="R546" s="134"/>
      <c r="S546" s="134"/>
      <c r="T546" s="134"/>
      <c r="U546" s="134"/>
      <c r="V546" s="134"/>
      <c r="W546" s="134"/>
      <c r="X546" s="134"/>
      <c r="Y546" s="134"/>
      <c r="Z546" s="152"/>
    </row>
    <row r="547" spans="1:26" ht="22.5" customHeight="1" thickBot="1" x14ac:dyDescent="0.45">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2.5" customHeight="1" x14ac:dyDescent="0.4">
      <c r="A548" s="84"/>
      <c r="B548" s="471">
        <f ca="1">OFFSET(B548,-10,0)+1</f>
        <v>84</v>
      </c>
      <c r="C548" s="384" t="s">
        <v>234</v>
      </c>
      <c r="D548" s="384"/>
      <c r="E548" s="384"/>
      <c r="F548" s="384"/>
      <c r="G548" s="385"/>
      <c r="H548" s="385"/>
      <c r="I548" s="385"/>
      <c r="J548" s="385"/>
      <c r="K548" s="385"/>
      <c r="L548" s="385"/>
      <c r="M548" s="385"/>
      <c r="N548" s="385"/>
      <c r="O548" s="385"/>
      <c r="P548" s="385"/>
      <c r="Q548" s="385"/>
      <c r="R548" s="385"/>
      <c r="S548" s="385"/>
      <c r="T548" s="385"/>
      <c r="U548" s="385"/>
      <c r="V548" s="385"/>
      <c r="W548" s="385"/>
      <c r="X548" s="385"/>
      <c r="Y548" s="386"/>
      <c r="Z548" s="84"/>
    </row>
    <row r="549" spans="1:26" ht="22.5" customHeight="1" x14ac:dyDescent="0.4">
      <c r="A549" s="84"/>
      <c r="B549" s="472"/>
      <c r="C549" s="392" t="s">
        <v>235</v>
      </c>
      <c r="D549" s="392"/>
      <c r="E549" s="392"/>
      <c r="F549" s="392"/>
      <c r="G549" s="387"/>
      <c r="H549" s="387"/>
      <c r="I549" s="387"/>
      <c r="J549" s="387"/>
      <c r="K549" s="387"/>
      <c r="L549" s="387"/>
      <c r="M549" s="387"/>
      <c r="N549" s="387"/>
      <c r="O549" s="387"/>
      <c r="P549" s="387"/>
      <c r="Q549" s="387"/>
      <c r="R549" s="387"/>
      <c r="S549" s="387"/>
      <c r="T549" s="387"/>
      <c r="U549" s="387"/>
      <c r="V549" s="387"/>
      <c r="W549" s="387"/>
      <c r="X549" s="387"/>
      <c r="Y549" s="388"/>
      <c r="Z549" s="84"/>
    </row>
    <row r="550" spans="1:26" ht="22.5" customHeight="1" x14ac:dyDescent="0.4">
      <c r="A550" s="84"/>
      <c r="B550" s="472"/>
      <c r="C550" s="426" t="s">
        <v>502</v>
      </c>
      <c r="D550" s="426"/>
      <c r="E550" s="426"/>
      <c r="F550" s="426"/>
      <c r="G550" s="389"/>
      <c r="H550" s="389"/>
      <c r="I550" s="389"/>
      <c r="J550" s="389"/>
      <c r="K550" s="389"/>
      <c r="L550" s="389"/>
      <c r="M550" s="389"/>
      <c r="N550" s="389"/>
      <c r="O550" s="389"/>
      <c r="P550" s="389"/>
      <c r="Q550" s="389"/>
      <c r="R550" s="389"/>
      <c r="S550" s="389"/>
      <c r="T550" s="389"/>
      <c r="U550" s="389"/>
      <c r="V550" s="389"/>
      <c r="W550" s="389"/>
      <c r="X550" s="389"/>
      <c r="Y550" s="390"/>
      <c r="Z550" s="84"/>
    </row>
    <row r="551" spans="1:26" ht="22.5" customHeight="1" x14ac:dyDescent="0.4">
      <c r="A551" s="84"/>
      <c r="B551" s="472"/>
      <c r="C551" s="426" t="s">
        <v>240</v>
      </c>
      <c r="D551" s="426"/>
      <c r="E551" s="426"/>
      <c r="F551" s="426"/>
      <c r="G551" s="389"/>
      <c r="H551" s="389"/>
      <c r="I551" s="389"/>
      <c r="J551" s="389"/>
      <c r="K551" s="389"/>
      <c r="L551" s="389"/>
      <c r="M551" s="389"/>
      <c r="N551" s="389"/>
      <c r="O551" s="389"/>
      <c r="P551" s="389"/>
      <c r="Q551" s="389"/>
      <c r="R551" s="389"/>
      <c r="S551" s="389"/>
      <c r="T551" s="389"/>
      <c r="U551" s="389"/>
      <c r="V551" s="389"/>
      <c r="W551" s="389"/>
      <c r="X551" s="389"/>
      <c r="Y551" s="390"/>
      <c r="Z551" s="84"/>
    </row>
    <row r="552" spans="1:26" ht="22.5" customHeight="1" x14ac:dyDescent="0.4">
      <c r="A552" s="84"/>
      <c r="B552" s="472"/>
      <c r="C552" s="426" t="s">
        <v>241</v>
      </c>
      <c r="D552" s="426"/>
      <c r="E552" s="426"/>
      <c r="F552" s="426"/>
      <c r="G552" s="389"/>
      <c r="H552" s="389"/>
      <c r="I552" s="389"/>
      <c r="J552" s="389"/>
      <c r="K552" s="389"/>
      <c r="L552" s="389"/>
      <c r="M552" s="389"/>
      <c r="N552" s="389"/>
      <c r="O552" s="389"/>
      <c r="P552" s="389"/>
      <c r="Q552" s="389"/>
      <c r="R552" s="389"/>
      <c r="S552" s="389"/>
      <c r="T552" s="389"/>
      <c r="U552" s="389"/>
      <c r="V552" s="389"/>
      <c r="W552" s="389"/>
      <c r="X552" s="389"/>
      <c r="Y552" s="390"/>
      <c r="Z552" s="84"/>
    </row>
    <row r="553" spans="1:26" ht="22.5" customHeight="1" x14ac:dyDescent="0.4">
      <c r="A553" s="84"/>
      <c r="B553" s="472"/>
      <c r="C553" s="394" t="s">
        <v>236</v>
      </c>
      <c r="D553" s="394"/>
      <c r="E553" s="394"/>
      <c r="F553" s="394"/>
      <c r="G553" s="429"/>
      <c r="H553" s="429"/>
      <c r="I553" s="429"/>
      <c r="J553" s="429"/>
      <c r="K553" s="429"/>
      <c r="L553" s="429"/>
      <c r="M553" s="429"/>
      <c r="N553" s="429"/>
      <c r="O553" s="429"/>
      <c r="P553" s="429"/>
      <c r="Q553" s="429"/>
      <c r="R553" s="429"/>
      <c r="S553" s="429"/>
      <c r="T553" s="429"/>
      <c r="U553" s="429"/>
      <c r="V553" s="429"/>
      <c r="W553" s="429"/>
      <c r="X553" s="429"/>
      <c r="Y553" s="430"/>
      <c r="Z553" s="84"/>
    </row>
    <row r="554" spans="1:26" ht="22.5" customHeight="1" x14ac:dyDescent="0.4">
      <c r="A554" s="84"/>
      <c r="B554" s="337">
        <f t="shared" ref="B554:B572" ca="1" si="19">OFFSET(B554,-6,0)+1</f>
        <v>85</v>
      </c>
      <c r="C554" s="338" t="s">
        <v>234</v>
      </c>
      <c r="D554" s="338"/>
      <c r="E554" s="338"/>
      <c r="F554" s="338"/>
      <c r="G554" s="427"/>
      <c r="H554" s="427"/>
      <c r="I554" s="427"/>
      <c r="J554" s="427"/>
      <c r="K554" s="427"/>
      <c r="L554" s="427"/>
      <c r="M554" s="427"/>
      <c r="N554" s="427"/>
      <c r="O554" s="427"/>
      <c r="P554" s="427"/>
      <c r="Q554" s="427"/>
      <c r="R554" s="427"/>
      <c r="S554" s="427"/>
      <c r="T554" s="427"/>
      <c r="U554" s="427"/>
      <c r="V554" s="427"/>
      <c r="W554" s="427"/>
      <c r="X554" s="427"/>
      <c r="Y554" s="428"/>
      <c r="Z554" s="84"/>
    </row>
    <row r="555" spans="1:26" ht="22.5" customHeight="1" x14ac:dyDescent="0.4">
      <c r="A555" s="84"/>
      <c r="B555" s="339"/>
      <c r="C555" s="392" t="s">
        <v>235</v>
      </c>
      <c r="D555" s="392"/>
      <c r="E555" s="392"/>
      <c r="F555" s="392"/>
      <c r="G555" s="387"/>
      <c r="H555" s="387"/>
      <c r="I555" s="387"/>
      <c r="J555" s="387"/>
      <c r="K555" s="387"/>
      <c r="L555" s="387"/>
      <c r="M555" s="387"/>
      <c r="N555" s="387"/>
      <c r="O555" s="387"/>
      <c r="P555" s="387"/>
      <c r="Q555" s="387"/>
      <c r="R555" s="387"/>
      <c r="S555" s="387"/>
      <c r="T555" s="387"/>
      <c r="U555" s="387"/>
      <c r="V555" s="387"/>
      <c r="W555" s="387"/>
      <c r="X555" s="387"/>
      <c r="Y555" s="388"/>
      <c r="Z555" s="84"/>
    </row>
    <row r="556" spans="1:26" ht="22.5" customHeight="1" x14ac:dyDescent="0.4">
      <c r="A556" s="84"/>
      <c r="B556" s="339"/>
      <c r="C556" s="426" t="s">
        <v>502</v>
      </c>
      <c r="D556" s="426"/>
      <c r="E556" s="426"/>
      <c r="F556" s="426"/>
      <c r="G556" s="389"/>
      <c r="H556" s="389"/>
      <c r="I556" s="389"/>
      <c r="J556" s="389"/>
      <c r="K556" s="389"/>
      <c r="L556" s="389"/>
      <c r="M556" s="389"/>
      <c r="N556" s="389"/>
      <c r="O556" s="389"/>
      <c r="P556" s="389"/>
      <c r="Q556" s="389"/>
      <c r="R556" s="389"/>
      <c r="S556" s="389"/>
      <c r="T556" s="389"/>
      <c r="U556" s="389"/>
      <c r="V556" s="389"/>
      <c r="W556" s="389"/>
      <c r="X556" s="389"/>
      <c r="Y556" s="390"/>
      <c r="Z556" s="84"/>
    </row>
    <row r="557" spans="1:26" ht="22.5" customHeight="1" x14ac:dyDescent="0.4">
      <c r="A557" s="84"/>
      <c r="B557" s="339"/>
      <c r="C557" s="426" t="s">
        <v>240</v>
      </c>
      <c r="D557" s="426"/>
      <c r="E557" s="426"/>
      <c r="F557" s="426"/>
      <c r="G557" s="389"/>
      <c r="H557" s="389"/>
      <c r="I557" s="389"/>
      <c r="J557" s="389"/>
      <c r="K557" s="389"/>
      <c r="L557" s="389"/>
      <c r="M557" s="389"/>
      <c r="N557" s="389"/>
      <c r="O557" s="389"/>
      <c r="P557" s="389"/>
      <c r="Q557" s="389"/>
      <c r="R557" s="389"/>
      <c r="S557" s="389"/>
      <c r="T557" s="389"/>
      <c r="U557" s="389"/>
      <c r="V557" s="389"/>
      <c r="W557" s="389"/>
      <c r="X557" s="389"/>
      <c r="Y557" s="390"/>
      <c r="Z557" s="84"/>
    </row>
    <row r="558" spans="1:26" ht="22.5" customHeight="1" x14ac:dyDescent="0.4">
      <c r="A558" s="84"/>
      <c r="B558" s="339"/>
      <c r="C558" s="426" t="s">
        <v>241</v>
      </c>
      <c r="D558" s="426"/>
      <c r="E558" s="426"/>
      <c r="F558" s="426"/>
      <c r="G558" s="389"/>
      <c r="H558" s="389"/>
      <c r="I558" s="389"/>
      <c r="J558" s="389"/>
      <c r="K558" s="389"/>
      <c r="L558" s="389"/>
      <c r="M558" s="389"/>
      <c r="N558" s="389"/>
      <c r="O558" s="389"/>
      <c r="P558" s="389"/>
      <c r="Q558" s="389"/>
      <c r="R558" s="389"/>
      <c r="S558" s="389"/>
      <c r="T558" s="389"/>
      <c r="U558" s="389"/>
      <c r="V558" s="389"/>
      <c r="W558" s="389"/>
      <c r="X558" s="389"/>
      <c r="Y558" s="390"/>
      <c r="Z558" s="84"/>
    </row>
    <row r="559" spans="1:26" ht="22.5" customHeight="1" x14ac:dyDescent="0.4">
      <c r="A559" s="84"/>
      <c r="B559" s="339"/>
      <c r="C559" s="394" t="s">
        <v>236</v>
      </c>
      <c r="D559" s="394"/>
      <c r="E559" s="394"/>
      <c r="F559" s="394"/>
      <c r="G559" s="429"/>
      <c r="H559" s="429"/>
      <c r="I559" s="429"/>
      <c r="J559" s="429"/>
      <c r="K559" s="429"/>
      <c r="L559" s="429"/>
      <c r="M559" s="429"/>
      <c r="N559" s="429"/>
      <c r="O559" s="429"/>
      <c r="P559" s="429"/>
      <c r="Q559" s="429"/>
      <c r="R559" s="429"/>
      <c r="S559" s="429"/>
      <c r="T559" s="429"/>
      <c r="U559" s="429"/>
      <c r="V559" s="429"/>
      <c r="W559" s="429"/>
      <c r="X559" s="429"/>
      <c r="Y559" s="430"/>
      <c r="Z559" s="84"/>
    </row>
    <row r="560" spans="1:26" ht="22.5" customHeight="1" x14ac:dyDescent="0.4">
      <c r="A560" s="84"/>
      <c r="B560" s="337">
        <f t="shared" ca="1" si="19"/>
        <v>86</v>
      </c>
      <c r="C560" s="338" t="s">
        <v>234</v>
      </c>
      <c r="D560" s="338"/>
      <c r="E560" s="338"/>
      <c r="F560" s="338"/>
      <c r="G560" s="427"/>
      <c r="H560" s="427"/>
      <c r="I560" s="427"/>
      <c r="J560" s="427"/>
      <c r="K560" s="427"/>
      <c r="L560" s="427"/>
      <c r="M560" s="427"/>
      <c r="N560" s="427"/>
      <c r="O560" s="427"/>
      <c r="P560" s="427"/>
      <c r="Q560" s="427"/>
      <c r="R560" s="427"/>
      <c r="S560" s="427"/>
      <c r="T560" s="427"/>
      <c r="U560" s="427"/>
      <c r="V560" s="427"/>
      <c r="W560" s="427"/>
      <c r="X560" s="427"/>
      <c r="Y560" s="428"/>
      <c r="Z560" s="84"/>
    </row>
    <row r="561" spans="1:26" ht="22.5" customHeight="1" x14ac:dyDescent="0.4">
      <c r="A561" s="84"/>
      <c r="B561" s="339"/>
      <c r="C561" s="392" t="s">
        <v>235</v>
      </c>
      <c r="D561" s="392"/>
      <c r="E561" s="392"/>
      <c r="F561" s="392"/>
      <c r="G561" s="387"/>
      <c r="H561" s="387"/>
      <c r="I561" s="387"/>
      <c r="J561" s="387"/>
      <c r="K561" s="387"/>
      <c r="L561" s="387"/>
      <c r="M561" s="387"/>
      <c r="N561" s="387"/>
      <c r="O561" s="387"/>
      <c r="P561" s="387"/>
      <c r="Q561" s="387"/>
      <c r="R561" s="387"/>
      <c r="S561" s="387"/>
      <c r="T561" s="387"/>
      <c r="U561" s="387"/>
      <c r="V561" s="387"/>
      <c r="W561" s="387"/>
      <c r="X561" s="387"/>
      <c r="Y561" s="388"/>
      <c r="Z561" s="84"/>
    </row>
    <row r="562" spans="1:26" ht="22.5" customHeight="1" x14ac:dyDescent="0.4">
      <c r="A562" s="84"/>
      <c r="B562" s="339"/>
      <c r="C562" s="426" t="s">
        <v>502</v>
      </c>
      <c r="D562" s="426"/>
      <c r="E562" s="426"/>
      <c r="F562" s="426"/>
      <c r="G562" s="389"/>
      <c r="H562" s="389"/>
      <c r="I562" s="389"/>
      <c r="J562" s="389"/>
      <c r="K562" s="389"/>
      <c r="L562" s="389"/>
      <c r="M562" s="389"/>
      <c r="N562" s="389"/>
      <c r="O562" s="389"/>
      <c r="P562" s="389"/>
      <c r="Q562" s="389"/>
      <c r="R562" s="389"/>
      <c r="S562" s="389"/>
      <c r="T562" s="389"/>
      <c r="U562" s="389"/>
      <c r="V562" s="389"/>
      <c r="W562" s="389"/>
      <c r="X562" s="389"/>
      <c r="Y562" s="390"/>
      <c r="Z562" s="84"/>
    </row>
    <row r="563" spans="1:26" ht="22.5" customHeight="1" x14ac:dyDescent="0.4">
      <c r="A563" s="84"/>
      <c r="B563" s="339"/>
      <c r="C563" s="426" t="s">
        <v>240</v>
      </c>
      <c r="D563" s="426"/>
      <c r="E563" s="426"/>
      <c r="F563" s="426"/>
      <c r="G563" s="389"/>
      <c r="H563" s="389"/>
      <c r="I563" s="389"/>
      <c r="J563" s="389"/>
      <c r="K563" s="389"/>
      <c r="L563" s="389"/>
      <c r="M563" s="389"/>
      <c r="N563" s="389"/>
      <c r="O563" s="389"/>
      <c r="P563" s="389"/>
      <c r="Q563" s="389"/>
      <c r="R563" s="389"/>
      <c r="S563" s="389"/>
      <c r="T563" s="389"/>
      <c r="U563" s="389"/>
      <c r="V563" s="389"/>
      <c r="W563" s="389"/>
      <c r="X563" s="389"/>
      <c r="Y563" s="390"/>
      <c r="Z563" s="84"/>
    </row>
    <row r="564" spans="1:26" ht="22.5" customHeight="1" x14ac:dyDescent="0.4">
      <c r="A564" s="84"/>
      <c r="B564" s="339"/>
      <c r="C564" s="426" t="s">
        <v>241</v>
      </c>
      <c r="D564" s="426"/>
      <c r="E564" s="426"/>
      <c r="F564" s="426"/>
      <c r="G564" s="389"/>
      <c r="H564" s="389"/>
      <c r="I564" s="389"/>
      <c r="J564" s="389"/>
      <c r="K564" s="389"/>
      <c r="L564" s="389"/>
      <c r="M564" s="389"/>
      <c r="N564" s="389"/>
      <c r="O564" s="389"/>
      <c r="P564" s="389"/>
      <c r="Q564" s="389"/>
      <c r="R564" s="389"/>
      <c r="S564" s="389"/>
      <c r="T564" s="389"/>
      <c r="U564" s="389"/>
      <c r="V564" s="389"/>
      <c r="W564" s="389"/>
      <c r="X564" s="389"/>
      <c r="Y564" s="390"/>
      <c r="Z564" s="84"/>
    </row>
    <row r="565" spans="1:26" ht="22.5" customHeight="1" x14ac:dyDescent="0.4">
      <c r="A565" s="84"/>
      <c r="B565" s="339"/>
      <c r="C565" s="394" t="s">
        <v>236</v>
      </c>
      <c r="D565" s="394"/>
      <c r="E565" s="394"/>
      <c r="F565" s="394"/>
      <c r="G565" s="429"/>
      <c r="H565" s="429"/>
      <c r="I565" s="429"/>
      <c r="J565" s="429"/>
      <c r="K565" s="429"/>
      <c r="L565" s="429"/>
      <c r="M565" s="429"/>
      <c r="N565" s="429"/>
      <c r="O565" s="429"/>
      <c r="P565" s="429"/>
      <c r="Q565" s="429"/>
      <c r="R565" s="429"/>
      <c r="S565" s="429"/>
      <c r="T565" s="429"/>
      <c r="U565" s="429"/>
      <c r="V565" s="429"/>
      <c r="W565" s="429"/>
      <c r="X565" s="429"/>
      <c r="Y565" s="430"/>
      <c r="Z565" s="84"/>
    </row>
    <row r="566" spans="1:26" ht="22.5" customHeight="1" x14ac:dyDescent="0.4">
      <c r="A566" s="84"/>
      <c r="B566" s="337">
        <f t="shared" ca="1" si="19"/>
        <v>87</v>
      </c>
      <c r="C566" s="338" t="s">
        <v>234</v>
      </c>
      <c r="D566" s="338"/>
      <c r="E566" s="338"/>
      <c r="F566" s="338"/>
      <c r="G566" s="427"/>
      <c r="H566" s="427"/>
      <c r="I566" s="427"/>
      <c r="J566" s="427"/>
      <c r="K566" s="427"/>
      <c r="L566" s="427"/>
      <c r="M566" s="427"/>
      <c r="N566" s="427"/>
      <c r="O566" s="427"/>
      <c r="P566" s="427"/>
      <c r="Q566" s="427"/>
      <c r="R566" s="427"/>
      <c r="S566" s="427"/>
      <c r="T566" s="427"/>
      <c r="U566" s="427"/>
      <c r="V566" s="427"/>
      <c r="W566" s="427"/>
      <c r="X566" s="427"/>
      <c r="Y566" s="428"/>
      <c r="Z566" s="84"/>
    </row>
    <row r="567" spans="1:26" ht="22.5" customHeight="1" x14ac:dyDescent="0.4">
      <c r="A567" s="84"/>
      <c r="B567" s="339"/>
      <c r="C567" s="392" t="s">
        <v>235</v>
      </c>
      <c r="D567" s="392"/>
      <c r="E567" s="392"/>
      <c r="F567" s="392"/>
      <c r="G567" s="387"/>
      <c r="H567" s="387"/>
      <c r="I567" s="387"/>
      <c r="J567" s="387"/>
      <c r="K567" s="387"/>
      <c r="L567" s="387"/>
      <c r="M567" s="387"/>
      <c r="N567" s="387"/>
      <c r="O567" s="387"/>
      <c r="P567" s="387"/>
      <c r="Q567" s="387"/>
      <c r="R567" s="387"/>
      <c r="S567" s="387"/>
      <c r="T567" s="387"/>
      <c r="U567" s="387"/>
      <c r="V567" s="387"/>
      <c r="W567" s="387"/>
      <c r="X567" s="387"/>
      <c r="Y567" s="388"/>
      <c r="Z567" s="84"/>
    </row>
    <row r="568" spans="1:26" ht="22.5" customHeight="1" x14ac:dyDescent="0.4">
      <c r="A568" s="84"/>
      <c r="B568" s="339"/>
      <c r="C568" s="426" t="s">
        <v>502</v>
      </c>
      <c r="D568" s="426"/>
      <c r="E568" s="426"/>
      <c r="F568" s="426"/>
      <c r="G568" s="389"/>
      <c r="H568" s="389"/>
      <c r="I568" s="389"/>
      <c r="J568" s="389"/>
      <c r="K568" s="389"/>
      <c r="L568" s="389"/>
      <c r="M568" s="389"/>
      <c r="N568" s="389"/>
      <c r="O568" s="389"/>
      <c r="P568" s="389"/>
      <c r="Q568" s="389"/>
      <c r="R568" s="389"/>
      <c r="S568" s="389"/>
      <c r="T568" s="389"/>
      <c r="U568" s="389"/>
      <c r="V568" s="389"/>
      <c r="W568" s="389"/>
      <c r="X568" s="389"/>
      <c r="Y568" s="390"/>
      <c r="Z568" s="84"/>
    </row>
    <row r="569" spans="1:26" ht="22.5" customHeight="1" x14ac:dyDescent="0.4">
      <c r="A569" s="84"/>
      <c r="B569" s="339"/>
      <c r="C569" s="426" t="s">
        <v>240</v>
      </c>
      <c r="D569" s="426"/>
      <c r="E569" s="426"/>
      <c r="F569" s="426"/>
      <c r="G569" s="389"/>
      <c r="H569" s="389"/>
      <c r="I569" s="389"/>
      <c r="J569" s="389"/>
      <c r="K569" s="389"/>
      <c r="L569" s="389"/>
      <c r="M569" s="389"/>
      <c r="N569" s="389"/>
      <c r="O569" s="389"/>
      <c r="P569" s="389"/>
      <c r="Q569" s="389"/>
      <c r="R569" s="389"/>
      <c r="S569" s="389"/>
      <c r="T569" s="389"/>
      <c r="U569" s="389"/>
      <c r="V569" s="389"/>
      <c r="W569" s="389"/>
      <c r="X569" s="389"/>
      <c r="Y569" s="390"/>
      <c r="Z569" s="84"/>
    </row>
    <row r="570" spans="1:26" ht="22.5" customHeight="1" x14ac:dyDescent="0.4">
      <c r="A570" s="84"/>
      <c r="B570" s="339"/>
      <c r="C570" s="426" t="s">
        <v>241</v>
      </c>
      <c r="D570" s="426"/>
      <c r="E570" s="426"/>
      <c r="F570" s="426"/>
      <c r="G570" s="389"/>
      <c r="H570" s="389"/>
      <c r="I570" s="389"/>
      <c r="J570" s="389"/>
      <c r="K570" s="389"/>
      <c r="L570" s="389"/>
      <c r="M570" s="389"/>
      <c r="N570" s="389"/>
      <c r="O570" s="389"/>
      <c r="P570" s="389"/>
      <c r="Q570" s="389"/>
      <c r="R570" s="389"/>
      <c r="S570" s="389"/>
      <c r="T570" s="389"/>
      <c r="U570" s="389"/>
      <c r="V570" s="389"/>
      <c r="W570" s="389"/>
      <c r="X570" s="389"/>
      <c r="Y570" s="390"/>
      <c r="Z570" s="84"/>
    </row>
    <row r="571" spans="1:26" ht="22.5" customHeight="1" x14ac:dyDescent="0.4">
      <c r="A571" s="84"/>
      <c r="B571" s="339"/>
      <c r="C571" s="394" t="s">
        <v>236</v>
      </c>
      <c r="D571" s="394"/>
      <c r="E571" s="394"/>
      <c r="F571" s="394"/>
      <c r="G571" s="429"/>
      <c r="H571" s="429"/>
      <c r="I571" s="429"/>
      <c r="J571" s="429"/>
      <c r="K571" s="429"/>
      <c r="L571" s="429"/>
      <c r="M571" s="429"/>
      <c r="N571" s="429"/>
      <c r="O571" s="429"/>
      <c r="P571" s="429"/>
      <c r="Q571" s="429"/>
      <c r="R571" s="429"/>
      <c r="S571" s="429"/>
      <c r="T571" s="429"/>
      <c r="U571" s="429"/>
      <c r="V571" s="429"/>
      <c r="W571" s="429"/>
      <c r="X571" s="429"/>
      <c r="Y571" s="430"/>
      <c r="Z571" s="84"/>
    </row>
    <row r="572" spans="1:26" ht="22.5" customHeight="1" x14ac:dyDescent="0.4">
      <c r="A572" s="84"/>
      <c r="B572" s="337">
        <f t="shared" ca="1" si="19"/>
        <v>88</v>
      </c>
      <c r="C572" s="338" t="s">
        <v>234</v>
      </c>
      <c r="D572" s="338"/>
      <c r="E572" s="338"/>
      <c r="F572" s="338"/>
      <c r="G572" s="427"/>
      <c r="H572" s="427"/>
      <c r="I572" s="427"/>
      <c r="J572" s="427"/>
      <c r="K572" s="427"/>
      <c r="L572" s="427"/>
      <c r="M572" s="427"/>
      <c r="N572" s="427"/>
      <c r="O572" s="427"/>
      <c r="P572" s="427"/>
      <c r="Q572" s="427"/>
      <c r="R572" s="427"/>
      <c r="S572" s="427"/>
      <c r="T572" s="427"/>
      <c r="U572" s="427"/>
      <c r="V572" s="427"/>
      <c r="W572" s="427"/>
      <c r="X572" s="427"/>
      <c r="Y572" s="428"/>
      <c r="Z572" s="84"/>
    </row>
    <row r="573" spans="1:26" ht="22.5" customHeight="1" x14ac:dyDescent="0.4">
      <c r="A573" s="84"/>
      <c r="B573" s="339"/>
      <c r="C573" s="392" t="s">
        <v>235</v>
      </c>
      <c r="D573" s="392"/>
      <c r="E573" s="392"/>
      <c r="F573" s="392"/>
      <c r="G573" s="387"/>
      <c r="H573" s="387"/>
      <c r="I573" s="387"/>
      <c r="J573" s="387"/>
      <c r="K573" s="387"/>
      <c r="L573" s="387"/>
      <c r="M573" s="387"/>
      <c r="N573" s="387"/>
      <c r="O573" s="387"/>
      <c r="P573" s="387"/>
      <c r="Q573" s="387"/>
      <c r="R573" s="387"/>
      <c r="S573" s="387"/>
      <c r="T573" s="387"/>
      <c r="U573" s="387"/>
      <c r="V573" s="387"/>
      <c r="W573" s="387"/>
      <c r="X573" s="387"/>
      <c r="Y573" s="388"/>
      <c r="Z573" s="84"/>
    </row>
    <row r="574" spans="1:26" ht="22.5" customHeight="1" x14ac:dyDescent="0.4">
      <c r="A574" s="84"/>
      <c r="B574" s="339"/>
      <c r="C574" s="426" t="s">
        <v>502</v>
      </c>
      <c r="D574" s="426"/>
      <c r="E574" s="426"/>
      <c r="F574" s="426"/>
      <c r="G574" s="389"/>
      <c r="H574" s="389"/>
      <c r="I574" s="389"/>
      <c r="J574" s="389"/>
      <c r="K574" s="389"/>
      <c r="L574" s="389"/>
      <c r="M574" s="389"/>
      <c r="N574" s="389"/>
      <c r="O574" s="389"/>
      <c r="P574" s="389"/>
      <c r="Q574" s="389"/>
      <c r="R574" s="389"/>
      <c r="S574" s="389"/>
      <c r="T574" s="389"/>
      <c r="U574" s="389"/>
      <c r="V574" s="389"/>
      <c r="W574" s="389"/>
      <c r="X574" s="389"/>
      <c r="Y574" s="390"/>
      <c r="Z574" s="84"/>
    </row>
    <row r="575" spans="1:26" ht="22.5" customHeight="1" x14ac:dyDescent="0.4">
      <c r="A575" s="84"/>
      <c r="B575" s="339"/>
      <c r="C575" s="426" t="s">
        <v>240</v>
      </c>
      <c r="D575" s="426"/>
      <c r="E575" s="426"/>
      <c r="F575" s="426"/>
      <c r="G575" s="389"/>
      <c r="H575" s="389"/>
      <c r="I575" s="389"/>
      <c r="J575" s="389"/>
      <c r="K575" s="389"/>
      <c r="L575" s="389"/>
      <c r="M575" s="389"/>
      <c r="N575" s="389"/>
      <c r="O575" s="389"/>
      <c r="P575" s="389"/>
      <c r="Q575" s="389"/>
      <c r="R575" s="389"/>
      <c r="S575" s="389"/>
      <c r="T575" s="389"/>
      <c r="U575" s="389"/>
      <c r="V575" s="389"/>
      <c r="W575" s="389"/>
      <c r="X575" s="389"/>
      <c r="Y575" s="390"/>
      <c r="Z575" s="84"/>
    </row>
    <row r="576" spans="1:26" ht="22.5" customHeight="1" x14ac:dyDescent="0.4">
      <c r="A576" s="84"/>
      <c r="B576" s="339"/>
      <c r="C576" s="426" t="s">
        <v>241</v>
      </c>
      <c r="D576" s="426"/>
      <c r="E576" s="426"/>
      <c r="F576" s="426"/>
      <c r="G576" s="389"/>
      <c r="H576" s="389"/>
      <c r="I576" s="389"/>
      <c r="J576" s="389"/>
      <c r="K576" s="389"/>
      <c r="L576" s="389"/>
      <c r="M576" s="389"/>
      <c r="N576" s="389"/>
      <c r="O576" s="389"/>
      <c r="P576" s="389"/>
      <c r="Q576" s="389"/>
      <c r="R576" s="389"/>
      <c r="S576" s="389"/>
      <c r="T576" s="389"/>
      <c r="U576" s="389"/>
      <c r="V576" s="389"/>
      <c r="W576" s="389"/>
      <c r="X576" s="389"/>
      <c r="Y576" s="390"/>
      <c r="Z576" s="84"/>
    </row>
    <row r="577" spans="1:26" ht="22.5" customHeight="1" thickBot="1" x14ac:dyDescent="0.45">
      <c r="A577" s="84"/>
      <c r="B577" s="340"/>
      <c r="C577" s="433" t="s">
        <v>236</v>
      </c>
      <c r="D577" s="433"/>
      <c r="E577" s="433"/>
      <c r="F577" s="433"/>
      <c r="G577" s="434"/>
      <c r="H577" s="434"/>
      <c r="I577" s="434"/>
      <c r="J577" s="434"/>
      <c r="K577" s="434"/>
      <c r="L577" s="434"/>
      <c r="M577" s="434"/>
      <c r="N577" s="434"/>
      <c r="O577" s="434"/>
      <c r="P577" s="434"/>
      <c r="Q577" s="434"/>
      <c r="R577" s="434"/>
      <c r="S577" s="434"/>
      <c r="T577" s="434"/>
      <c r="U577" s="434"/>
      <c r="V577" s="434"/>
      <c r="W577" s="434"/>
      <c r="X577" s="434"/>
      <c r="Y577" s="435"/>
      <c r="Z577" s="84"/>
    </row>
    <row r="578" spans="1:26" ht="22.5" customHeight="1" x14ac:dyDescent="0.4">
      <c r="A578" s="152"/>
      <c r="B578" s="133"/>
      <c r="C578" s="133"/>
      <c r="D578" s="133"/>
      <c r="E578" s="133"/>
      <c r="F578" s="133"/>
      <c r="G578" s="134"/>
      <c r="H578" s="134"/>
      <c r="I578" s="134"/>
      <c r="J578" s="134"/>
      <c r="K578" s="134"/>
      <c r="L578" s="134"/>
      <c r="M578" s="134"/>
      <c r="N578" s="134"/>
      <c r="O578" s="134"/>
      <c r="P578" s="134"/>
      <c r="Q578" s="134"/>
      <c r="R578" s="134"/>
      <c r="S578" s="134"/>
      <c r="T578" s="134"/>
      <c r="U578" s="134"/>
      <c r="V578" s="134"/>
      <c r="W578" s="134"/>
      <c r="X578" s="134"/>
      <c r="Y578" s="134"/>
      <c r="Z578" s="152"/>
    </row>
    <row r="579" spans="1:26" ht="22.5" customHeight="1" x14ac:dyDescent="0.4">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2.5" customHeight="1" x14ac:dyDescent="0.4">
      <c r="A580" s="152"/>
      <c r="B580" s="133"/>
      <c r="C580" s="133"/>
      <c r="D580" s="133"/>
      <c r="E580" s="133"/>
      <c r="F580" s="133"/>
      <c r="G580" s="134"/>
      <c r="H580" s="134"/>
      <c r="I580" s="134"/>
      <c r="J580" s="134"/>
      <c r="K580" s="134"/>
      <c r="L580" s="134"/>
      <c r="M580" s="134"/>
      <c r="N580" s="134"/>
      <c r="O580" s="134"/>
      <c r="P580" s="134"/>
      <c r="Q580" s="134"/>
      <c r="R580" s="134"/>
      <c r="S580" s="134"/>
      <c r="T580" s="134"/>
      <c r="U580" s="134"/>
      <c r="V580" s="134"/>
      <c r="W580" s="134"/>
      <c r="X580" s="134"/>
      <c r="Y580" s="134"/>
      <c r="Z580" s="152"/>
    </row>
    <row r="581" spans="1:26" ht="22.5" customHeight="1" thickBot="1" x14ac:dyDescent="0.45">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2.5" customHeight="1" x14ac:dyDescent="0.4">
      <c r="A582" s="84"/>
      <c r="B582" s="471">
        <f ca="1">OFFSET(B582,-10,0)+1</f>
        <v>89</v>
      </c>
      <c r="C582" s="384" t="s">
        <v>234</v>
      </c>
      <c r="D582" s="384"/>
      <c r="E582" s="384"/>
      <c r="F582" s="384"/>
      <c r="G582" s="385"/>
      <c r="H582" s="385"/>
      <c r="I582" s="385"/>
      <c r="J582" s="385"/>
      <c r="K582" s="385"/>
      <c r="L582" s="385"/>
      <c r="M582" s="385"/>
      <c r="N582" s="385"/>
      <c r="O582" s="385"/>
      <c r="P582" s="385"/>
      <c r="Q582" s="385"/>
      <c r="R582" s="385"/>
      <c r="S582" s="385"/>
      <c r="T582" s="385"/>
      <c r="U582" s="385"/>
      <c r="V582" s="385"/>
      <c r="W582" s="385"/>
      <c r="X582" s="385"/>
      <c r="Y582" s="386"/>
      <c r="Z582" s="84"/>
    </row>
    <row r="583" spans="1:26" ht="22.5" customHeight="1" x14ac:dyDescent="0.4">
      <c r="A583" s="84"/>
      <c r="B583" s="472"/>
      <c r="C583" s="392" t="s">
        <v>235</v>
      </c>
      <c r="D583" s="392"/>
      <c r="E583" s="392"/>
      <c r="F583" s="392"/>
      <c r="G583" s="387"/>
      <c r="H583" s="387"/>
      <c r="I583" s="387"/>
      <c r="J583" s="387"/>
      <c r="K583" s="387"/>
      <c r="L583" s="387"/>
      <c r="M583" s="387"/>
      <c r="N583" s="387"/>
      <c r="O583" s="387"/>
      <c r="P583" s="387"/>
      <c r="Q583" s="387"/>
      <c r="R583" s="387"/>
      <c r="S583" s="387"/>
      <c r="T583" s="387"/>
      <c r="U583" s="387"/>
      <c r="V583" s="387"/>
      <c r="W583" s="387"/>
      <c r="X583" s="387"/>
      <c r="Y583" s="388"/>
      <c r="Z583" s="84"/>
    </row>
    <row r="584" spans="1:26" ht="22.5" customHeight="1" x14ac:dyDescent="0.4">
      <c r="A584" s="84"/>
      <c r="B584" s="472"/>
      <c r="C584" s="426" t="s">
        <v>502</v>
      </c>
      <c r="D584" s="426"/>
      <c r="E584" s="426"/>
      <c r="F584" s="426"/>
      <c r="G584" s="389"/>
      <c r="H584" s="389"/>
      <c r="I584" s="389"/>
      <c r="J584" s="389"/>
      <c r="K584" s="389"/>
      <c r="L584" s="389"/>
      <c r="M584" s="389"/>
      <c r="N584" s="389"/>
      <c r="O584" s="389"/>
      <c r="P584" s="389"/>
      <c r="Q584" s="389"/>
      <c r="R584" s="389"/>
      <c r="S584" s="389"/>
      <c r="T584" s="389"/>
      <c r="U584" s="389"/>
      <c r="V584" s="389"/>
      <c r="W584" s="389"/>
      <c r="X584" s="389"/>
      <c r="Y584" s="390"/>
      <c r="Z584" s="84"/>
    </row>
    <row r="585" spans="1:26" ht="22.5" customHeight="1" x14ac:dyDescent="0.4">
      <c r="A585" s="84"/>
      <c r="B585" s="472"/>
      <c r="C585" s="426" t="s">
        <v>240</v>
      </c>
      <c r="D585" s="426"/>
      <c r="E585" s="426"/>
      <c r="F585" s="426"/>
      <c r="G585" s="389"/>
      <c r="H585" s="389"/>
      <c r="I585" s="389"/>
      <c r="J585" s="389"/>
      <c r="K585" s="389"/>
      <c r="L585" s="389"/>
      <c r="M585" s="389"/>
      <c r="N585" s="389"/>
      <c r="O585" s="389"/>
      <c r="P585" s="389"/>
      <c r="Q585" s="389"/>
      <c r="R585" s="389"/>
      <c r="S585" s="389"/>
      <c r="T585" s="389"/>
      <c r="U585" s="389"/>
      <c r="V585" s="389"/>
      <c r="W585" s="389"/>
      <c r="X585" s="389"/>
      <c r="Y585" s="390"/>
      <c r="Z585" s="84"/>
    </row>
    <row r="586" spans="1:26" ht="22.5" customHeight="1" x14ac:dyDescent="0.4">
      <c r="A586" s="84"/>
      <c r="B586" s="472"/>
      <c r="C586" s="426" t="s">
        <v>241</v>
      </c>
      <c r="D586" s="426"/>
      <c r="E586" s="426"/>
      <c r="F586" s="426"/>
      <c r="G586" s="389"/>
      <c r="H586" s="389"/>
      <c r="I586" s="389"/>
      <c r="J586" s="389"/>
      <c r="K586" s="389"/>
      <c r="L586" s="389"/>
      <c r="M586" s="389"/>
      <c r="N586" s="389"/>
      <c r="O586" s="389"/>
      <c r="P586" s="389"/>
      <c r="Q586" s="389"/>
      <c r="R586" s="389"/>
      <c r="S586" s="389"/>
      <c r="T586" s="389"/>
      <c r="U586" s="389"/>
      <c r="V586" s="389"/>
      <c r="W586" s="389"/>
      <c r="X586" s="389"/>
      <c r="Y586" s="390"/>
      <c r="Z586" s="84"/>
    </row>
    <row r="587" spans="1:26" ht="22.5" customHeight="1" x14ac:dyDescent="0.4">
      <c r="A587" s="84"/>
      <c r="B587" s="472"/>
      <c r="C587" s="394" t="s">
        <v>236</v>
      </c>
      <c r="D587" s="394"/>
      <c r="E587" s="394"/>
      <c r="F587" s="394"/>
      <c r="G587" s="429"/>
      <c r="H587" s="429"/>
      <c r="I587" s="429"/>
      <c r="J587" s="429"/>
      <c r="K587" s="429"/>
      <c r="L587" s="429"/>
      <c r="M587" s="429"/>
      <c r="N587" s="429"/>
      <c r="O587" s="429"/>
      <c r="P587" s="429"/>
      <c r="Q587" s="429"/>
      <c r="R587" s="429"/>
      <c r="S587" s="429"/>
      <c r="T587" s="429"/>
      <c r="U587" s="429"/>
      <c r="V587" s="429"/>
      <c r="W587" s="429"/>
      <c r="X587" s="429"/>
      <c r="Y587" s="430"/>
      <c r="Z587" s="84"/>
    </row>
    <row r="588" spans="1:26" ht="22.5" customHeight="1" x14ac:dyDescent="0.4">
      <c r="A588" s="84"/>
      <c r="B588" s="337">
        <f t="shared" ref="B588:B606" ca="1" si="20">OFFSET(B588,-6,0)+1</f>
        <v>90</v>
      </c>
      <c r="C588" s="338" t="s">
        <v>234</v>
      </c>
      <c r="D588" s="338"/>
      <c r="E588" s="338"/>
      <c r="F588" s="338"/>
      <c r="G588" s="427"/>
      <c r="H588" s="427"/>
      <c r="I588" s="427"/>
      <c r="J588" s="427"/>
      <c r="K588" s="427"/>
      <c r="L588" s="427"/>
      <c r="M588" s="427"/>
      <c r="N588" s="427"/>
      <c r="O588" s="427"/>
      <c r="P588" s="427"/>
      <c r="Q588" s="427"/>
      <c r="R588" s="427"/>
      <c r="S588" s="427"/>
      <c r="T588" s="427"/>
      <c r="U588" s="427"/>
      <c r="V588" s="427"/>
      <c r="W588" s="427"/>
      <c r="X588" s="427"/>
      <c r="Y588" s="428"/>
      <c r="Z588" s="84"/>
    </row>
    <row r="589" spans="1:26" ht="22.5" customHeight="1" x14ac:dyDescent="0.4">
      <c r="A589" s="84"/>
      <c r="B589" s="339"/>
      <c r="C589" s="392" t="s">
        <v>235</v>
      </c>
      <c r="D589" s="392"/>
      <c r="E589" s="392"/>
      <c r="F589" s="392"/>
      <c r="G589" s="387"/>
      <c r="H589" s="387"/>
      <c r="I589" s="387"/>
      <c r="J589" s="387"/>
      <c r="K589" s="387"/>
      <c r="L589" s="387"/>
      <c r="M589" s="387"/>
      <c r="N589" s="387"/>
      <c r="O589" s="387"/>
      <c r="P589" s="387"/>
      <c r="Q589" s="387"/>
      <c r="R589" s="387"/>
      <c r="S589" s="387"/>
      <c r="T589" s="387"/>
      <c r="U589" s="387"/>
      <c r="V589" s="387"/>
      <c r="W589" s="387"/>
      <c r="X589" s="387"/>
      <c r="Y589" s="388"/>
      <c r="Z589" s="84"/>
    </row>
    <row r="590" spans="1:26" ht="22.5" customHeight="1" x14ac:dyDescent="0.4">
      <c r="A590" s="84"/>
      <c r="B590" s="339"/>
      <c r="C590" s="426" t="s">
        <v>502</v>
      </c>
      <c r="D590" s="426"/>
      <c r="E590" s="426"/>
      <c r="F590" s="426"/>
      <c r="G590" s="389"/>
      <c r="H590" s="389"/>
      <c r="I590" s="389"/>
      <c r="J590" s="389"/>
      <c r="K590" s="389"/>
      <c r="L590" s="389"/>
      <c r="M590" s="389"/>
      <c r="N590" s="389"/>
      <c r="O590" s="389"/>
      <c r="P590" s="389"/>
      <c r="Q590" s="389"/>
      <c r="R590" s="389"/>
      <c r="S590" s="389"/>
      <c r="T590" s="389"/>
      <c r="U590" s="389"/>
      <c r="V590" s="389"/>
      <c r="W590" s="389"/>
      <c r="X590" s="389"/>
      <c r="Y590" s="390"/>
      <c r="Z590" s="84"/>
    </row>
    <row r="591" spans="1:26" ht="22.5" customHeight="1" x14ac:dyDescent="0.4">
      <c r="A591" s="84"/>
      <c r="B591" s="339"/>
      <c r="C591" s="426" t="s">
        <v>240</v>
      </c>
      <c r="D591" s="426"/>
      <c r="E591" s="426"/>
      <c r="F591" s="426"/>
      <c r="G591" s="389"/>
      <c r="H591" s="389"/>
      <c r="I591" s="389"/>
      <c r="J591" s="389"/>
      <c r="K591" s="389"/>
      <c r="L591" s="389"/>
      <c r="M591" s="389"/>
      <c r="N591" s="389"/>
      <c r="O591" s="389"/>
      <c r="P591" s="389"/>
      <c r="Q591" s="389"/>
      <c r="R591" s="389"/>
      <c r="S591" s="389"/>
      <c r="T591" s="389"/>
      <c r="U591" s="389"/>
      <c r="V591" s="389"/>
      <c r="W591" s="389"/>
      <c r="X591" s="389"/>
      <c r="Y591" s="390"/>
      <c r="Z591" s="84"/>
    </row>
    <row r="592" spans="1:26" ht="22.5" customHeight="1" x14ac:dyDescent="0.4">
      <c r="A592" s="84"/>
      <c r="B592" s="339"/>
      <c r="C592" s="426" t="s">
        <v>241</v>
      </c>
      <c r="D592" s="426"/>
      <c r="E592" s="426"/>
      <c r="F592" s="426"/>
      <c r="G592" s="389"/>
      <c r="H592" s="389"/>
      <c r="I592" s="389"/>
      <c r="J592" s="389"/>
      <c r="K592" s="389"/>
      <c r="L592" s="389"/>
      <c r="M592" s="389"/>
      <c r="N592" s="389"/>
      <c r="O592" s="389"/>
      <c r="P592" s="389"/>
      <c r="Q592" s="389"/>
      <c r="R592" s="389"/>
      <c r="S592" s="389"/>
      <c r="T592" s="389"/>
      <c r="U592" s="389"/>
      <c r="V592" s="389"/>
      <c r="W592" s="389"/>
      <c r="X592" s="389"/>
      <c r="Y592" s="390"/>
      <c r="Z592" s="84"/>
    </row>
    <row r="593" spans="1:26" ht="22.5" customHeight="1" x14ac:dyDescent="0.4">
      <c r="A593" s="84"/>
      <c r="B593" s="339"/>
      <c r="C593" s="394" t="s">
        <v>236</v>
      </c>
      <c r="D593" s="394"/>
      <c r="E593" s="394"/>
      <c r="F593" s="394"/>
      <c r="G593" s="429"/>
      <c r="H593" s="429"/>
      <c r="I593" s="429"/>
      <c r="J593" s="429"/>
      <c r="K593" s="429"/>
      <c r="L593" s="429"/>
      <c r="M593" s="429"/>
      <c r="N593" s="429"/>
      <c r="O593" s="429"/>
      <c r="P593" s="429"/>
      <c r="Q593" s="429"/>
      <c r="R593" s="429"/>
      <c r="S593" s="429"/>
      <c r="T593" s="429"/>
      <c r="U593" s="429"/>
      <c r="V593" s="429"/>
      <c r="W593" s="429"/>
      <c r="X593" s="429"/>
      <c r="Y593" s="430"/>
      <c r="Z593" s="84"/>
    </row>
    <row r="594" spans="1:26" ht="22.5" customHeight="1" x14ac:dyDescent="0.4">
      <c r="A594" s="84"/>
      <c r="B594" s="337">
        <f t="shared" ca="1" si="20"/>
        <v>91</v>
      </c>
      <c r="C594" s="338" t="s">
        <v>234</v>
      </c>
      <c r="D594" s="338"/>
      <c r="E594" s="338"/>
      <c r="F594" s="338"/>
      <c r="G594" s="427"/>
      <c r="H594" s="427"/>
      <c r="I594" s="427"/>
      <c r="J594" s="427"/>
      <c r="K594" s="427"/>
      <c r="L594" s="427"/>
      <c r="M594" s="427"/>
      <c r="N594" s="427"/>
      <c r="O594" s="427"/>
      <c r="P594" s="427"/>
      <c r="Q594" s="427"/>
      <c r="R594" s="427"/>
      <c r="S594" s="427"/>
      <c r="T594" s="427"/>
      <c r="U594" s="427"/>
      <c r="V594" s="427"/>
      <c r="W594" s="427"/>
      <c r="X594" s="427"/>
      <c r="Y594" s="428"/>
      <c r="Z594" s="84"/>
    </row>
    <row r="595" spans="1:26" ht="22.5" customHeight="1" x14ac:dyDescent="0.4">
      <c r="A595" s="84"/>
      <c r="B595" s="339"/>
      <c r="C595" s="392" t="s">
        <v>235</v>
      </c>
      <c r="D595" s="392"/>
      <c r="E595" s="392"/>
      <c r="F595" s="392"/>
      <c r="G595" s="387"/>
      <c r="H595" s="387"/>
      <c r="I595" s="387"/>
      <c r="J595" s="387"/>
      <c r="K595" s="387"/>
      <c r="L595" s="387"/>
      <c r="M595" s="387"/>
      <c r="N595" s="387"/>
      <c r="O595" s="387"/>
      <c r="P595" s="387"/>
      <c r="Q595" s="387"/>
      <c r="R595" s="387"/>
      <c r="S595" s="387"/>
      <c r="T595" s="387"/>
      <c r="U595" s="387"/>
      <c r="V595" s="387"/>
      <c r="W595" s="387"/>
      <c r="X595" s="387"/>
      <c r="Y595" s="388"/>
      <c r="Z595" s="84"/>
    </row>
    <row r="596" spans="1:26" ht="22.5" customHeight="1" x14ac:dyDescent="0.4">
      <c r="A596" s="84"/>
      <c r="B596" s="339"/>
      <c r="C596" s="426" t="s">
        <v>502</v>
      </c>
      <c r="D596" s="426"/>
      <c r="E596" s="426"/>
      <c r="F596" s="426"/>
      <c r="G596" s="389"/>
      <c r="H596" s="389"/>
      <c r="I596" s="389"/>
      <c r="J596" s="389"/>
      <c r="K596" s="389"/>
      <c r="L596" s="389"/>
      <c r="M596" s="389"/>
      <c r="N596" s="389"/>
      <c r="O596" s="389"/>
      <c r="P596" s="389"/>
      <c r="Q596" s="389"/>
      <c r="R596" s="389"/>
      <c r="S596" s="389"/>
      <c r="T596" s="389"/>
      <c r="U596" s="389"/>
      <c r="V596" s="389"/>
      <c r="W596" s="389"/>
      <c r="X596" s="389"/>
      <c r="Y596" s="390"/>
      <c r="Z596" s="84"/>
    </row>
    <row r="597" spans="1:26" ht="22.5" customHeight="1" x14ac:dyDescent="0.4">
      <c r="A597" s="84"/>
      <c r="B597" s="339"/>
      <c r="C597" s="426" t="s">
        <v>240</v>
      </c>
      <c r="D597" s="426"/>
      <c r="E597" s="426"/>
      <c r="F597" s="426"/>
      <c r="G597" s="389"/>
      <c r="H597" s="389"/>
      <c r="I597" s="389"/>
      <c r="J597" s="389"/>
      <c r="K597" s="389"/>
      <c r="L597" s="389"/>
      <c r="M597" s="389"/>
      <c r="N597" s="389"/>
      <c r="O597" s="389"/>
      <c r="P597" s="389"/>
      <c r="Q597" s="389"/>
      <c r="R597" s="389"/>
      <c r="S597" s="389"/>
      <c r="T597" s="389"/>
      <c r="U597" s="389"/>
      <c r="V597" s="389"/>
      <c r="W597" s="389"/>
      <c r="X597" s="389"/>
      <c r="Y597" s="390"/>
      <c r="Z597" s="84"/>
    </row>
    <row r="598" spans="1:26" ht="22.5" customHeight="1" x14ac:dyDescent="0.4">
      <c r="A598" s="84"/>
      <c r="B598" s="339"/>
      <c r="C598" s="426" t="s">
        <v>241</v>
      </c>
      <c r="D598" s="426"/>
      <c r="E598" s="426"/>
      <c r="F598" s="426"/>
      <c r="G598" s="389"/>
      <c r="H598" s="389"/>
      <c r="I598" s="389"/>
      <c r="J598" s="389"/>
      <c r="K598" s="389"/>
      <c r="L598" s="389"/>
      <c r="M598" s="389"/>
      <c r="N598" s="389"/>
      <c r="O598" s="389"/>
      <c r="P598" s="389"/>
      <c r="Q598" s="389"/>
      <c r="R598" s="389"/>
      <c r="S598" s="389"/>
      <c r="T598" s="389"/>
      <c r="U598" s="389"/>
      <c r="V598" s="389"/>
      <c r="W598" s="389"/>
      <c r="X598" s="389"/>
      <c r="Y598" s="390"/>
      <c r="Z598" s="84"/>
    </row>
    <row r="599" spans="1:26" ht="22.5" customHeight="1" x14ac:dyDescent="0.4">
      <c r="A599" s="84"/>
      <c r="B599" s="339"/>
      <c r="C599" s="394" t="s">
        <v>236</v>
      </c>
      <c r="D599" s="394"/>
      <c r="E599" s="394"/>
      <c r="F599" s="394"/>
      <c r="G599" s="429"/>
      <c r="H599" s="429"/>
      <c r="I599" s="429"/>
      <c r="J599" s="429"/>
      <c r="K599" s="429"/>
      <c r="L599" s="429"/>
      <c r="M599" s="429"/>
      <c r="N599" s="429"/>
      <c r="O599" s="429"/>
      <c r="P599" s="429"/>
      <c r="Q599" s="429"/>
      <c r="R599" s="429"/>
      <c r="S599" s="429"/>
      <c r="T599" s="429"/>
      <c r="U599" s="429"/>
      <c r="V599" s="429"/>
      <c r="W599" s="429"/>
      <c r="X599" s="429"/>
      <c r="Y599" s="430"/>
      <c r="Z599" s="84"/>
    </row>
    <row r="600" spans="1:26" ht="22.5" customHeight="1" x14ac:dyDescent="0.4">
      <c r="A600" s="84"/>
      <c r="B600" s="337">
        <f t="shared" ca="1" si="20"/>
        <v>92</v>
      </c>
      <c r="C600" s="338" t="s">
        <v>234</v>
      </c>
      <c r="D600" s="338"/>
      <c r="E600" s="338"/>
      <c r="F600" s="338"/>
      <c r="G600" s="427"/>
      <c r="H600" s="427"/>
      <c r="I600" s="427"/>
      <c r="J600" s="427"/>
      <c r="K600" s="427"/>
      <c r="L600" s="427"/>
      <c r="M600" s="427"/>
      <c r="N600" s="427"/>
      <c r="O600" s="427"/>
      <c r="P600" s="427"/>
      <c r="Q600" s="427"/>
      <c r="R600" s="427"/>
      <c r="S600" s="427"/>
      <c r="T600" s="427"/>
      <c r="U600" s="427"/>
      <c r="V600" s="427"/>
      <c r="W600" s="427"/>
      <c r="X600" s="427"/>
      <c r="Y600" s="428"/>
      <c r="Z600" s="84"/>
    </row>
    <row r="601" spans="1:26" ht="22.5" customHeight="1" x14ac:dyDescent="0.4">
      <c r="A601" s="84"/>
      <c r="B601" s="339"/>
      <c r="C601" s="392" t="s">
        <v>235</v>
      </c>
      <c r="D601" s="392"/>
      <c r="E601" s="392"/>
      <c r="F601" s="392"/>
      <c r="G601" s="387"/>
      <c r="H601" s="387"/>
      <c r="I601" s="387"/>
      <c r="J601" s="387"/>
      <c r="K601" s="387"/>
      <c r="L601" s="387"/>
      <c r="M601" s="387"/>
      <c r="N601" s="387"/>
      <c r="O601" s="387"/>
      <c r="P601" s="387"/>
      <c r="Q601" s="387"/>
      <c r="R601" s="387"/>
      <c r="S601" s="387"/>
      <c r="T601" s="387"/>
      <c r="U601" s="387"/>
      <c r="V601" s="387"/>
      <c r="W601" s="387"/>
      <c r="X601" s="387"/>
      <c r="Y601" s="388"/>
      <c r="Z601" s="84"/>
    </row>
    <row r="602" spans="1:26" ht="22.5" customHeight="1" x14ac:dyDescent="0.4">
      <c r="A602" s="84"/>
      <c r="B602" s="339"/>
      <c r="C602" s="426" t="s">
        <v>502</v>
      </c>
      <c r="D602" s="426"/>
      <c r="E602" s="426"/>
      <c r="F602" s="426"/>
      <c r="G602" s="389"/>
      <c r="H602" s="389"/>
      <c r="I602" s="389"/>
      <c r="J602" s="389"/>
      <c r="K602" s="389"/>
      <c r="L602" s="389"/>
      <c r="M602" s="389"/>
      <c r="N602" s="389"/>
      <c r="O602" s="389"/>
      <c r="P602" s="389"/>
      <c r="Q602" s="389"/>
      <c r="R602" s="389"/>
      <c r="S602" s="389"/>
      <c r="T602" s="389"/>
      <c r="U602" s="389"/>
      <c r="V602" s="389"/>
      <c r="W602" s="389"/>
      <c r="X602" s="389"/>
      <c r="Y602" s="390"/>
      <c r="Z602" s="84"/>
    </row>
    <row r="603" spans="1:26" ht="22.5" customHeight="1" x14ac:dyDescent="0.4">
      <c r="A603" s="84"/>
      <c r="B603" s="339"/>
      <c r="C603" s="426" t="s">
        <v>240</v>
      </c>
      <c r="D603" s="426"/>
      <c r="E603" s="426"/>
      <c r="F603" s="426"/>
      <c r="G603" s="389"/>
      <c r="H603" s="389"/>
      <c r="I603" s="389"/>
      <c r="J603" s="389"/>
      <c r="K603" s="389"/>
      <c r="L603" s="389"/>
      <c r="M603" s="389"/>
      <c r="N603" s="389"/>
      <c r="O603" s="389"/>
      <c r="P603" s="389"/>
      <c r="Q603" s="389"/>
      <c r="R603" s="389"/>
      <c r="S603" s="389"/>
      <c r="T603" s="389"/>
      <c r="U603" s="389"/>
      <c r="V603" s="389"/>
      <c r="W603" s="389"/>
      <c r="X603" s="389"/>
      <c r="Y603" s="390"/>
      <c r="Z603" s="84"/>
    </row>
    <row r="604" spans="1:26" ht="22.5" customHeight="1" x14ac:dyDescent="0.4">
      <c r="A604" s="84"/>
      <c r="B604" s="339"/>
      <c r="C604" s="426" t="s">
        <v>241</v>
      </c>
      <c r="D604" s="426"/>
      <c r="E604" s="426"/>
      <c r="F604" s="426"/>
      <c r="G604" s="389"/>
      <c r="H604" s="389"/>
      <c r="I604" s="389"/>
      <c r="J604" s="389"/>
      <c r="K604" s="389"/>
      <c r="L604" s="389"/>
      <c r="M604" s="389"/>
      <c r="N604" s="389"/>
      <c r="O604" s="389"/>
      <c r="P604" s="389"/>
      <c r="Q604" s="389"/>
      <c r="R604" s="389"/>
      <c r="S604" s="389"/>
      <c r="T604" s="389"/>
      <c r="U604" s="389"/>
      <c r="V604" s="389"/>
      <c r="W604" s="389"/>
      <c r="X604" s="389"/>
      <c r="Y604" s="390"/>
      <c r="Z604" s="84"/>
    </row>
    <row r="605" spans="1:26" ht="22.5" customHeight="1" x14ac:dyDescent="0.4">
      <c r="A605" s="84"/>
      <c r="B605" s="339"/>
      <c r="C605" s="394" t="s">
        <v>236</v>
      </c>
      <c r="D605" s="394"/>
      <c r="E605" s="394"/>
      <c r="F605" s="394"/>
      <c r="G605" s="429"/>
      <c r="H605" s="429"/>
      <c r="I605" s="429"/>
      <c r="J605" s="429"/>
      <c r="K605" s="429"/>
      <c r="L605" s="429"/>
      <c r="M605" s="429"/>
      <c r="N605" s="429"/>
      <c r="O605" s="429"/>
      <c r="P605" s="429"/>
      <c r="Q605" s="429"/>
      <c r="R605" s="429"/>
      <c r="S605" s="429"/>
      <c r="T605" s="429"/>
      <c r="U605" s="429"/>
      <c r="V605" s="429"/>
      <c r="W605" s="429"/>
      <c r="X605" s="429"/>
      <c r="Y605" s="430"/>
      <c r="Z605" s="84"/>
    </row>
    <row r="606" spans="1:26" ht="22.5" customHeight="1" x14ac:dyDescent="0.4">
      <c r="A606" s="84"/>
      <c r="B606" s="337">
        <f t="shared" ca="1" si="20"/>
        <v>93</v>
      </c>
      <c r="C606" s="338" t="s">
        <v>234</v>
      </c>
      <c r="D606" s="338"/>
      <c r="E606" s="338"/>
      <c r="F606" s="338"/>
      <c r="G606" s="427"/>
      <c r="H606" s="427"/>
      <c r="I606" s="427"/>
      <c r="J606" s="427"/>
      <c r="K606" s="427"/>
      <c r="L606" s="427"/>
      <c r="M606" s="427"/>
      <c r="N606" s="427"/>
      <c r="O606" s="427"/>
      <c r="P606" s="427"/>
      <c r="Q606" s="427"/>
      <c r="R606" s="427"/>
      <c r="S606" s="427"/>
      <c r="T606" s="427"/>
      <c r="U606" s="427"/>
      <c r="V606" s="427"/>
      <c r="W606" s="427"/>
      <c r="X606" s="427"/>
      <c r="Y606" s="428"/>
      <c r="Z606" s="84"/>
    </row>
    <row r="607" spans="1:26" ht="22.5" customHeight="1" x14ac:dyDescent="0.4">
      <c r="A607" s="84"/>
      <c r="B607" s="339"/>
      <c r="C607" s="392" t="s">
        <v>235</v>
      </c>
      <c r="D607" s="392"/>
      <c r="E607" s="392"/>
      <c r="F607" s="392"/>
      <c r="G607" s="387"/>
      <c r="H607" s="387"/>
      <c r="I607" s="387"/>
      <c r="J607" s="387"/>
      <c r="K607" s="387"/>
      <c r="L607" s="387"/>
      <c r="M607" s="387"/>
      <c r="N607" s="387"/>
      <c r="O607" s="387"/>
      <c r="P607" s="387"/>
      <c r="Q607" s="387"/>
      <c r="R607" s="387"/>
      <c r="S607" s="387"/>
      <c r="T607" s="387"/>
      <c r="U607" s="387"/>
      <c r="V607" s="387"/>
      <c r="W607" s="387"/>
      <c r="X607" s="387"/>
      <c r="Y607" s="388"/>
      <c r="Z607" s="84"/>
    </row>
    <row r="608" spans="1:26" ht="22.5" customHeight="1" x14ac:dyDescent="0.4">
      <c r="A608" s="84"/>
      <c r="B608" s="339"/>
      <c r="C608" s="426" t="s">
        <v>502</v>
      </c>
      <c r="D608" s="426"/>
      <c r="E608" s="426"/>
      <c r="F608" s="426"/>
      <c r="G608" s="389"/>
      <c r="H608" s="389"/>
      <c r="I608" s="389"/>
      <c r="J608" s="389"/>
      <c r="K608" s="389"/>
      <c r="L608" s="389"/>
      <c r="M608" s="389"/>
      <c r="N608" s="389"/>
      <c r="O608" s="389"/>
      <c r="P608" s="389"/>
      <c r="Q608" s="389"/>
      <c r="R608" s="389"/>
      <c r="S608" s="389"/>
      <c r="T608" s="389"/>
      <c r="U608" s="389"/>
      <c r="V608" s="389"/>
      <c r="W608" s="389"/>
      <c r="X608" s="389"/>
      <c r="Y608" s="390"/>
      <c r="Z608" s="84"/>
    </row>
    <row r="609" spans="1:26" ht="22.5" customHeight="1" x14ac:dyDescent="0.4">
      <c r="A609" s="84"/>
      <c r="B609" s="339"/>
      <c r="C609" s="426" t="s">
        <v>240</v>
      </c>
      <c r="D609" s="426"/>
      <c r="E609" s="426"/>
      <c r="F609" s="426"/>
      <c r="G609" s="389"/>
      <c r="H609" s="389"/>
      <c r="I609" s="389"/>
      <c r="J609" s="389"/>
      <c r="K609" s="389"/>
      <c r="L609" s="389"/>
      <c r="M609" s="389"/>
      <c r="N609" s="389"/>
      <c r="O609" s="389"/>
      <c r="P609" s="389"/>
      <c r="Q609" s="389"/>
      <c r="R609" s="389"/>
      <c r="S609" s="389"/>
      <c r="T609" s="389"/>
      <c r="U609" s="389"/>
      <c r="V609" s="389"/>
      <c r="W609" s="389"/>
      <c r="X609" s="389"/>
      <c r="Y609" s="390"/>
      <c r="Z609" s="84"/>
    </row>
    <row r="610" spans="1:26" ht="22.5" customHeight="1" x14ac:dyDescent="0.4">
      <c r="A610" s="84"/>
      <c r="B610" s="339"/>
      <c r="C610" s="426" t="s">
        <v>241</v>
      </c>
      <c r="D610" s="426"/>
      <c r="E610" s="426"/>
      <c r="F610" s="426"/>
      <c r="G610" s="389"/>
      <c r="H610" s="389"/>
      <c r="I610" s="389"/>
      <c r="J610" s="389"/>
      <c r="K610" s="389"/>
      <c r="L610" s="389"/>
      <c r="M610" s="389"/>
      <c r="N610" s="389"/>
      <c r="O610" s="389"/>
      <c r="P610" s="389"/>
      <c r="Q610" s="389"/>
      <c r="R610" s="389"/>
      <c r="S610" s="389"/>
      <c r="T610" s="389"/>
      <c r="U610" s="389"/>
      <c r="V610" s="389"/>
      <c r="W610" s="389"/>
      <c r="X610" s="389"/>
      <c r="Y610" s="390"/>
      <c r="Z610" s="84"/>
    </row>
    <row r="611" spans="1:26" ht="22.5" customHeight="1" thickBot="1" x14ac:dyDescent="0.45">
      <c r="A611" s="84"/>
      <c r="B611" s="340"/>
      <c r="C611" s="433" t="s">
        <v>236</v>
      </c>
      <c r="D611" s="433"/>
      <c r="E611" s="433"/>
      <c r="F611" s="433"/>
      <c r="G611" s="434"/>
      <c r="H611" s="434"/>
      <c r="I611" s="434"/>
      <c r="J611" s="434"/>
      <c r="K611" s="434"/>
      <c r="L611" s="434"/>
      <c r="M611" s="434"/>
      <c r="N611" s="434"/>
      <c r="O611" s="434"/>
      <c r="P611" s="434"/>
      <c r="Q611" s="434"/>
      <c r="R611" s="434"/>
      <c r="S611" s="434"/>
      <c r="T611" s="434"/>
      <c r="U611" s="434"/>
      <c r="V611" s="434"/>
      <c r="W611" s="434"/>
      <c r="X611" s="434"/>
      <c r="Y611" s="435"/>
      <c r="Z611" s="84"/>
    </row>
    <row r="612" spans="1:26" ht="22.5" customHeight="1" x14ac:dyDescent="0.4">
      <c r="A612" s="152"/>
      <c r="B612" s="133"/>
      <c r="C612" s="133"/>
      <c r="D612" s="133"/>
      <c r="E612" s="133"/>
      <c r="F612" s="133"/>
      <c r="G612" s="134"/>
      <c r="H612" s="134"/>
      <c r="I612" s="134"/>
      <c r="J612" s="134"/>
      <c r="K612" s="134"/>
      <c r="L612" s="134"/>
      <c r="M612" s="134"/>
      <c r="N612" s="134"/>
      <c r="O612" s="134"/>
      <c r="P612" s="134"/>
      <c r="Q612" s="134"/>
      <c r="R612" s="134"/>
      <c r="S612" s="134"/>
      <c r="T612" s="134"/>
      <c r="U612" s="134"/>
      <c r="V612" s="134"/>
      <c r="W612" s="134"/>
      <c r="X612" s="134"/>
      <c r="Y612" s="134"/>
      <c r="Z612" s="152"/>
    </row>
    <row r="613" spans="1:26" ht="22.5" customHeight="1" x14ac:dyDescent="0.4">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2.5" customHeight="1" x14ac:dyDescent="0.4">
      <c r="A614" s="152"/>
      <c r="B614" s="133"/>
      <c r="C614" s="133"/>
      <c r="D614" s="133"/>
      <c r="E614" s="133"/>
      <c r="F614" s="133"/>
      <c r="G614" s="134"/>
      <c r="H614" s="134"/>
      <c r="I614" s="134"/>
      <c r="J614" s="134"/>
      <c r="K614" s="134"/>
      <c r="L614" s="134"/>
      <c r="M614" s="134"/>
      <c r="N614" s="134"/>
      <c r="O614" s="134"/>
      <c r="P614" s="134"/>
      <c r="Q614" s="134"/>
      <c r="R614" s="134"/>
      <c r="S614" s="134"/>
      <c r="T614" s="134"/>
      <c r="U614" s="134"/>
      <c r="V614" s="134"/>
      <c r="W614" s="134"/>
      <c r="X614" s="134"/>
      <c r="Y614" s="134"/>
      <c r="Z614" s="152"/>
    </row>
    <row r="615" spans="1:26" ht="22.5" customHeight="1" thickBot="1" x14ac:dyDescent="0.45">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2.5" customHeight="1" x14ac:dyDescent="0.4">
      <c r="A616" s="84"/>
      <c r="B616" s="471">
        <f ca="1">OFFSET(B616,-10,0)+1</f>
        <v>94</v>
      </c>
      <c r="C616" s="384" t="s">
        <v>234</v>
      </c>
      <c r="D616" s="384"/>
      <c r="E616" s="384"/>
      <c r="F616" s="384"/>
      <c r="G616" s="385"/>
      <c r="H616" s="385"/>
      <c r="I616" s="385"/>
      <c r="J616" s="385"/>
      <c r="K616" s="385"/>
      <c r="L616" s="385"/>
      <c r="M616" s="385"/>
      <c r="N616" s="385"/>
      <c r="O616" s="385"/>
      <c r="P616" s="385"/>
      <c r="Q616" s="385"/>
      <c r="R616" s="385"/>
      <c r="S616" s="385"/>
      <c r="T616" s="385"/>
      <c r="U616" s="385"/>
      <c r="V616" s="385"/>
      <c r="W616" s="385"/>
      <c r="X616" s="385"/>
      <c r="Y616" s="386"/>
      <c r="Z616" s="84"/>
    </row>
    <row r="617" spans="1:26" ht="22.5" customHeight="1" x14ac:dyDescent="0.4">
      <c r="A617" s="84"/>
      <c r="B617" s="472"/>
      <c r="C617" s="392" t="s">
        <v>235</v>
      </c>
      <c r="D617" s="392"/>
      <c r="E617" s="392"/>
      <c r="F617" s="392"/>
      <c r="G617" s="387"/>
      <c r="H617" s="387"/>
      <c r="I617" s="387"/>
      <c r="J617" s="387"/>
      <c r="K617" s="387"/>
      <c r="L617" s="387"/>
      <c r="M617" s="387"/>
      <c r="N617" s="387"/>
      <c r="O617" s="387"/>
      <c r="P617" s="387"/>
      <c r="Q617" s="387"/>
      <c r="R617" s="387"/>
      <c r="S617" s="387"/>
      <c r="T617" s="387"/>
      <c r="U617" s="387"/>
      <c r="V617" s="387"/>
      <c r="W617" s="387"/>
      <c r="X617" s="387"/>
      <c r="Y617" s="388"/>
      <c r="Z617" s="84"/>
    </row>
    <row r="618" spans="1:26" ht="22.5" customHeight="1" x14ac:dyDescent="0.4">
      <c r="A618" s="84"/>
      <c r="B618" s="472"/>
      <c r="C618" s="426" t="s">
        <v>502</v>
      </c>
      <c r="D618" s="426"/>
      <c r="E618" s="426"/>
      <c r="F618" s="426"/>
      <c r="G618" s="389"/>
      <c r="H618" s="389"/>
      <c r="I618" s="389"/>
      <c r="J618" s="389"/>
      <c r="K618" s="389"/>
      <c r="L618" s="389"/>
      <c r="M618" s="389"/>
      <c r="N618" s="389"/>
      <c r="O618" s="389"/>
      <c r="P618" s="389"/>
      <c r="Q618" s="389"/>
      <c r="R618" s="389"/>
      <c r="S618" s="389"/>
      <c r="T618" s="389"/>
      <c r="U618" s="389"/>
      <c r="V618" s="389"/>
      <c r="W618" s="389"/>
      <c r="X618" s="389"/>
      <c r="Y618" s="390"/>
      <c r="Z618" s="84"/>
    </row>
    <row r="619" spans="1:26" ht="22.5" customHeight="1" x14ac:dyDescent="0.4">
      <c r="A619" s="84"/>
      <c r="B619" s="472"/>
      <c r="C619" s="426" t="s">
        <v>240</v>
      </c>
      <c r="D619" s="426"/>
      <c r="E619" s="426"/>
      <c r="F619" s="426"/>
      <c r="G619" s="389"/>
      <c r="H619" s="389"/>
      <c r="I619" s="389"/>
      <c r="J619" s="389"/>
      <c r="K619" s="389"/>
      <c r="L619" s="389"/>
      <c r="M619" s="389"/>
      <c r="N619" s="389"/>
      <c r="O619" s="389"/>
      <c r="P619" s="389"/>
      <c r="Q619" s="389"/>
      <c r="R619" s="389"/>
      <c r="S619" s="389"/>
      <c r="T619" s="389"/>
      <c r="U619" s="389"/>
      <c r="V619" s="389"/>
      <c r="W619" s="389"/>
      <c r="X619" s="389"/>
      <c r="Y619" s="390"/>
      <c r="Z619" s="84"/>
    </row>
    <row r="620" spans="1:26" ht="22.5" customHeight="1" x14ac:dyDescent="0.4">
      <c r="A620" s="84"/>
      <c r="B620" s="472"/>
      <c r="C620" s="426" t="s">
        <v>241</v>
      </c>
      <c r="D620" s="426"/>
      <c r="E620" s="426"/>
      <c r="F620" s="426"/>
      <c r="G620" s="389"/>
      <c r="H620" s="389"/>
      <c r="I620" s="389"/>
      <c r="J620" s="389"/>
      <c r="K620" s="389"/>
      <c r="L620" s="389"/>
      <c r="M620" s="389"/>
      <c r="N620" s="389"/>
      <c r="O620" s="389"/>
      <c r="P620" s="389"/>
      <c r="Q620" s="389"/>
      <c r="R620" s="389"/>
      <c r="S620" s="389"/>
      <c r="T620" s="389"/>
      <c r="U620" s="389"/>
      <c r="V620" s="389"/>
      <c r="W620" s="389"/>
      <c r="X620" s="389"/>
      <c r="Y620" s="390"/>
      <c r="Z620" s="84"/>
    </row>
    <row r="621" spans="1:26" ht="22.5" customHeight="1" x14ac:dyDescent="0.4">
      <c r="A621" s="84"/>
      <c r="B621" s="472"/>
      <c r="C621" s="394" t="s">
        <v>236</v>
      </c>
      <c r="D621" s="394"/>
      <c r="E621" s="394"/>
      <c r="F621" s="394"/>
      <c r="G621" s="429"/>
      <c r="H621" s="429"/>
      <c r="I621" s="429"/>
      <c r="J621" s="429"/>
      <c r="K621" s="429"/>
      <c r="L621" s="429"/>
      <c r="M621" s="429"/>
      <c r="N621" s="429"/>
      <c r="O621" s="429"/>
      <c r="P621" s="429"/>
      <c r="Q621" s="429"/>
      <c r="R621" s="429"/>
      <c r="S621" s="429"/>
      <c r="T621" s="429"/>
      <c r="U621" s="429"/>
      <c r="V621" s="429"/>
      <c r="W621" s="429"/>
      <c r="X621" s="429"/>
      <c r="Y621" s="430"/>
      <c r="Z621" s="84"/>
    </row>
    <row r="622" spans="1:26" ht="22.5" customHeight="1" x14ac:dyDescent="0.4">
      <c r="A622" s="84"/>
      <c r="B622" s="337">
        <f t="shared" ref="B622:B640" ca="1" si="21">OFFSET(B622,-6,0)+1</f>
        <v>95</v>
      </c>
      <c r="C622" s="338" t="s">
        <v>234</v>
      </c>
      <c r="D622" s="338"/>
      <c r="E622" s="338"/>
      <c r="F622" s="338"/>
      <c r="G622" s="427"/>
      <c r="H622" s="427"/>
      <c r="I622" s="427"/>
      <c r="J622" s="427"/>
      <c r="K622" s="427"/>
      <c r="L622" s="427"/>
      <c r="M622" s="427"/>
      <c r="N622" s="427"/>
      <c r="O622" s="427"/>
      <c r="P622" s="427"/>
      <c r="Q622" s="427"/>
      <c r="R622" s="427"/>
      <c r="S622" s="427"/>
      <c r="T622" s="427"/>
      <c r="U622" s="427"/>
      <c r="V622" s="427"/>
      <c r="W622" s="427"/>
      <c r="X622" s="427"/>
      <c r="Y622" s="428"/>
      <c r="Z622" s="84"/>
    </row>
    <row r="623" spans="1:26" ht="22.5" customHeight="1" x14ac:dyDescent="0.4">
      <c r="A623" s="84"/>
      <c r="B623" s="339"/>
      <c r="C623" s="392" t="s">
        <v>235</v>
      </c>
      <c r="D623" s="392"/>
      <c r="E623" s="392"/>
      <c r="F623" s="392"/>
      <c r="G623" s="387"/>
      <c r="H623" s="387"/>
      <c r="I623" s="387"/>
      <c r="J623" s="387"/>
      <c r="K623" s="387"/>
      <c r="L623" s="387"/>
      <c r="M623" s="387"/>
      <c r="N623" s="387"/>
      <c r="O623" s="387"/>
      <c r="P623" s="387"/>
      <c r="Q623" s="387"/>
      <c r="R623" s="387"/>
      <c r="S623" s="387"/>
      <c r="T623" s="387"/>
      <c r="U623" s="387"/>
      <c r="V623" s="387"/>
      <c r="W623" s="387"/>
      <c r="X623" s="387"/>
      <c r="Y623" s="388"/>
      <c r="Z623" s="84"/>
    </row>
    <row r="624" spans="1:26" ht="22.5" customHeight="1" x14ac:dyDescent="0.4">
      <c r="A624" s="84"/>
      <c r="B624" s="339"/>
      <c r="C624" s="426" t="s">
        <v>502</v>
      </c>
      <c r="D624" s="426"/>
      <c r="E624" s="426"/>
      <c r="F624" s="426"/>
      <c r="G624" s="389"/>
      <c r="H624" s="389"/>
      <c r="I624" s="389"/>
      <c r="J624" s="389"/>
      <c r="K624" s="389"/>
      <c r="L624" s="389"/>
      <c r="M624" s="389"/>
      <c r="N624" s="389"/>
      <c r="O624" s="389"/>
      <c r="P624" s="389"/>
      <c r="Q624" s="389"/>
      <c r="R624" s="389"/>
      <c r="S624" s="389"/>
      <c r="T624" s="389"/>
      <c r="U624" s="389"/>
      <c r="V624" s="389"/>
      <c r="W624" s="389"/>
      <c r="X624" s="389"/>
      <c r="Y624" s="390"/>
      <c r="Z624" s="84"/>
    </row>
    <row r="625" spans="1:26" ht="22.5" customHeight="1" x14ac:dyDescent="0.4">
      <c r="A625" s="84"/>
      <c r="B625" s="339"/>
      <c r="C625" s="426" t="s">
        <v>240</v>
      </c>
      <c r="D625" s="426"/>
      <c r="E625" s="426"/>
      <c r="F625" s="426"/>
      <c r="G625" s="389"/>
      <c r="H625" s="389"/>
      <c r="I625" s="389"/>
      <c r="J625" s="389"/>
      <c r="K625" s="389"/>
      <c r="L625" s="389"/>
      <c r="M625" s="389"/>
      <c r="N625" s="389"/>
      <c r="O625" s="389"/>
      <c r="P625" s="389"/>
      <c r="Q625" s="389"/>
      <c r="R625" s="389"/>
      <c r="S625" s="389"/>
      <c r="T625" s="389"/>
      <c r="U625" s="389"/>
      <c r="V625" s="389"/>
      <c r="W625" s="389"/>
      <c r="X625" s="389"/>
      <c r="Y625" s="390"/>
      <c r="Z625" s="84"/>
    </row>
    <row r="626" spans="1:26" ht="22.5" customHeight="1" x14ac:dyDescent="0.4">
      <c r="A626" s="84"/>
      <c r="B626" s="339"/>
      <c r="C626" s="426" t="s">
        <v>241</v>
      </c>
      <c r="D626" s="426"/>
      <c r="E626" s="426"/>
      <c r="F626" s="426"/>
      <c r="G626" s="389"/>
      <c r="H626" s="389"/>
      <c r="I626" s="389"/>
      <c r="J626" s="389"/>
      <c r="K626" s="389"/>
      <c r="L626" s="389"/>
      <c r="M626" s="389"/>
      <c r="N626" s="389"/>
      <c r="O626" s="389"/>
      <c r="P626" s="389"/>
      <c r="Q626" s="389"/>
      <c r="R626" s="389"/>
      <c r="S626" s="389"/>
      <c r="T626" s="389"/>
      <c r="U626" s="389"/>
      <c r="V626" s="389"/>
      <c r="W626" s="389"/>
      <c r="X626" s="389"/>
      <c r="Y626" s="390"/>
      <c r="Z626" s="84"/>
    </row>
    <row r="627" spans="1:26" ht="22.5" customHeight="1" x14ac:dyDescent="0.4">
      <c r="A627" s="84"/>
      <c r="B627" s="339"/>
      <c r="C627" s="394" t="s">
        <v>236</v>
      </c>
      <c r="D627" s="394"/>
      <c r="E627" s="394"/>
      <c r="F627" s="394"/>
      <c r="G627" s="429"/>
      <c r="H627" s="429"/>
      <c r="I627" s="429"/>
      <c r="J627" s="429"/>
      <c r="K627" s="429"/>
      <c r="L627" s="429"/>
      <c r="M627" s="429"/>
      <c r="N627" s="429"/>
      <c r="O627" s="429"/>
      <c r="P627" s="429"/>
      <c r="Q627" s="429"/>
      <c r="R627" s="429"/>
      <c r="S627" s="429"/>
      <c r="T627" s="429"/>
      <c r="U627" s="429"/>
      <c r="V627" s="429"/>
      <c r="W627" s="429"/>
      <c r="X627" s="429"/>
      <c r="Y627" s="430"/>
      <c r="Z627" s="84"/>
    </row>
    <row r="628" spans="1:26" ht="22.5" customHeight="1" x14ac:dyDescent="0.4">
      <c r="A628" s="84"/>
      <c r="B628" s="337">
        <f t="shared" ca="1" si="21"/>
        <v>96</v>
      </c>
      <c r="C628" s="338" t="s">
        <v>234</v>
      </c>
      <c r="D628" s="338"/>
      <c r="E628" s="338"/>
      <c r="F628" s="338"/>
      <c r="G628" s="427"/>
      <c r="H628" s="427"/>
      <c r="I628" s="427"/>
      <c r="J628" s="427"/>
      <c r="K628" s="427"/>
      <c r="L628" s="427"/>
      <c r="M628" s="427"/>
      <c r="N628" s="427"/>
      <c r="O628" s="427"/>
      <c r="P628" s="427"/>
      <c r="Q628" s="427"/>
      <c r="R628" s="427"/>
      <c r="S628" s="427"/>
      <c r="T628" s="427"/>
      <c r="U628" s="427"/>
      <c r="V628" s="427"/>
      <c r="W628" s="427"/>
      <c r="X628" s="427"/>
      <c r="Y628" s="428"/>
      <c r="Z628" s="84"/>
    </row>
    <row r="629" spans="1:26" ht="22.5" customHeight="1" x14ac:dyDescent="0.4">
      <c r="A629" s="84"/>
      <c r="B629" s="339"/>
      <c r="C629" s="392" t="s">
        <v>235</v>
      </c>
      <c r="D629" s="392"/>
      <c r="E629" s="392"/>
      <c r="F629" s="392"/>
      <c r="G629" s="387"/>
      <c r="H629" s="387"/>
      <c r="I629" s="387"/>
      <c r="J629" s="387"/>
      <c r="K629" s="387"/>
      <c r="L629" s="387"/>
      <c r="M629" s="387"/>
      <c r="N629" s="387"/>
      <c r="O629" s="387"/>
      <c r="P629" s="387"/>
      <c r="Q629" s="387"/>
      <c r="R629" s="387"/>
      <c r="S629" s="387"/>
      <c r="T629" s="387"/>
      <c r="U629" s="387"/>
      <c r="V629" s="387"/>
      <c r="W629" s="387"/>
      <c r="X629" s="387"/>
      <c r="Y629" s="388"/>
      <c r="Z629" s="84"/>
    </row>
    <row r="630" spans="1:26" ht="22.5" customHeight="1" x14ac:dyDescent="0.4">
      <c r="A630" s="84"/>
      <c r="B630" s="339"/>
      <c r="C630" s="426" t="s">
        <v>502</v>
      </c>
      <c r="D630" s="426"/>
      <c r="E630" s="426"/>
      <c r="F630" s="426"/>
      <c r="G630" s="389"/>
      <c r="H630" s="389"/>
      <c r="I630" s="389"/>
      <c r="J630" s="389"/>
      <c r="K630" s="389"/>
      <c r="L630" s="389"/>
      <c r="M630" s="389"/>
      <c r="N630" s="389"/>
      <c r="O630" s="389"/>
      <c r="P630" s="389"/>
      <c r="Q630" s="389"/>
      <c r="R630" s="389"/>
      <c r="S630" s="389"/>
      <c r="T630" s="389"/>
      <c r="U630" s="389"/>
      <c r="V630" s="389"/>
      <c r="W630" s="389"/>
      <c r="X630" s="389"/>
      <c r="Y630" s="390"/>
      <c r="Z630" s="84"/>
    </row>
    <row r="631" spans="1:26" ht="22.5" customHeight="1" x14ac:dyDescent="0.4">
      <c r="A631" s="84"/>
      <c r="B631" s="339"/>
      <c r="C631" s="426" t="s">
        <v>240</v>
      </c>
      <c r="D631" s="426"/>
      <c r="E631" s="426"/>
      <c r="F631" s="426"/>
      <c r="G631" s="389"/>
      <c r="H631" s="389"/>
      <c r="I631" s="389"/>
      <c r="J631" s="389"/>
      <c r="K631" s="389"/>
      <c r="L631" s="389"/>
      <c r="M631" s="389"/>
      <c r="N631" s="389"/>
      <c r="O631" s="389"/>
      <c r="P631" s="389"/>
      <c r="Q631" s="389"/>
      <c r="R631" s="389"/>
      <c r="S631" s="389"/>
      <c r="T631" s="389"/>
      <c r="U631" s="389"/>
      <c r="V631" s="389"/>
      <c r="W631" s="389"/>
      <c r="X631" s="389"/>
      <c r="Y631" s="390"/>
      <c r="Z631" s="84"/>
    </row>
    <row r="632" spans="1:26" ht="22.5" customHeight="1" x14ac:dyDescent="0.4">
      <c r="A632" s="84"/>
      <c r="B632" s="339"/>
      <c r="C632" s="426" t="s">
        <v>241</v>
      </c>
      <c r="D632" s="426"/>
      <c r="E632" s="426"/>
      <c r="F632" s="426"/>
      <c r="G632" s="389"/>
      <c r="H632" s="389"/>
      <c r="I632" s="389"/>
      <c r="J632" s="389"/>
      <c r="K632" s="389"/>
      <c r="L632" s="389"/>
      <c r="M632" s="389"/>
      <c r="N632" s="389"/>
      <c r="O632" s="389"/>
      <c r="P632" s="389"/>
      <c r="Q632" s="389"/>
      <c r="R632" s="389"/>
      <c r="S632" s="389"/>
      <c r="T632" s="389"/>
      <c r="U632" s="389"/>
      <c r="V632" s="389"/>
      <c r="W632" s="389"/>
      <c r="X632" s="389"/>
      <c r="Y632" s="390"/>
      <c r="Z632" s="84"/>
    </row>
    <row r="633" spans="1:26" ht="22.5" customHeight="1" x14ac:dyDescent="0.4">
      <c r="A633" s="84"/>
      <c r="B633" s="339"/>
      <c r="C633" s="394" t="s">
        <v>236</v>
      </c>
      <c r="D633" s="394"/>
      <c r="E633" s="394"/>
      <c r="F633" s="394"/>
      <c r="G633" s="429"/>
      <c r="H633" s="429"/>
      <c r="I633" s="429"/>
      <c r="J633" s="429"/>
      <c r="K633" s="429"/>
      <c r="L633" s="429"/>
      <c r="M633" s="429"/>
      <c r="N633" s="429"/>
      <c r="O633" s="429"/>
      <c r="P633" s="429"/>
      <c r="Q633" s="429"/>
      <c r="R633" s="429"/>
      <c r="S633" s="429"/>
      <c r="T633" s="429"/>
      <c r="U633" s="429"/>
      <c r="V633" s="429"/>
      <c r="W633" s="429"/>
      <c r="X633" s="429"/>
      <c r="Y633" s="430"/>
      <c r="Z633" s="84"/>
    </row>
    <row r="634" spans="1:26" ht="22.5" customHeight="1" x14ac:dyDescent="0.4">
      <c r="A634" s="84"/>
      <c r="B634" s="337">
        <f t="shared" ca="1" si="21"/>
        <v>97</v>
      </c>
      <c r="C634" s="338" t="s">
        <v>234</v>
      </c>
      <c r="D634" s="338"/>
      <c r="E634" s="338"/>
      <c r="F634" s="338"/>
      <c r="G634" s="427"/>
      <c r="H634" s="427"/>
      <c r="I634" s="427"/>
      <c r="J634" s="427"/>
      <c r="K634" s="427"/>
      <c r="L634" s="427"/>
      <c r="M634" s="427"/>
      <c r="N634" s="427"/>
      <c r="O634" s="427"/>
      <c r="P634" s="427"/>
      <c r="Q634" s="427"/>
      <c r="R634" s="427"/>
      <c r="S634" s="427"/>
      <c r="T634" s="427"/>
      <c r="U634" s="427"/>
      <c r="V634" s="427"/>
      <c r="W634" s="427"/>
      <c r="X634" s="427"/>
      <c r="Y634" s="428"/>
      <c r="Z634" s="84"/>
    </row>
    <row r="635" spans="1:26" ht="22.5" customHeight="1" x14ac:dyDescent="0.4">
      <c r="A635" s="84"/>
      <c r="B635" s="339"/>
      <c r="C635" s="392" t="s">
        <v>235</v>
      </c>
      <c r="D635" s="392"/>
      <c r="E635" s="392"/>
      <c r="F635" s="392"/>
      <c r="G635" s="387"/>
      <c r="H635" s="387"/>
      <c r="I635" s="387"/>
      <c r="J635" s="387"/>
      <c r="K635" s="387"/>
      <c r="L635" s="387"/>
      <c r="M635" s="387"/>
      <c r="N635" s="387"/>
      <c r="O635" s="387"/>
      <c r="P635" s="387"/>
      <c r="Q635" s="387"/>
      <c r="R635" s="387"/>
      <c r="S635" s="387"/>
      <c r="T635" s="387"/>
      <c r="U635" s="387"/>
      <c r="V635" s="387"/>
      <c r="W635" s="387"/>
      <c r="X635" s="387"/>
      <c r="Y635" s="388"/>
      <c r="Z635" s="84"/>
    </row>
    <row r="636" spans="1:26" ht="22.5" customHeight="1" x14ac:dyDescent="0.4">
      <c r="A636" s="84"/>
      <c r="B636" s="339"/>
      <c r="C636" s="426" t="s">
        <v>502</v>
      </c>
      <c r="D636" s="426"/>
      <c r="E636" s="426"/>
      <c r="F636" s="426"/>
      <c r="G636" s="389"/>
      <c r="H636" s="389"/>
      <c r="I636" s="389"/>
      <c r="J636" s="389"/>
      <c r="K636" s="389"/>
      <c r="L636" s="389"/>
      <c r="M636" s="389"/>
      <c r="N636" s="389"/>
      <c r="O636" s="389"/>
      <c r="P636" s="389"/>
      <c r="Q636" s="389"/>
      <c r="R636" s="389"/>
      <c r="S636" s="389"/>
      <c r="T636" s="389"/>
      <c r="U636" s="389"/>
      <c r="V636" s="389"/>
      <c r="W636" s="389"/>
      <c r="X636" s="389"/>
      <c r="Y636" s="390"/>
      <c r="Z636" s="84"/>
    </row>
    <row r="637" spans="1:26" ht="22.5" customHeight="1" x14ac:dyDescent="0.4">
      <c r="A637" s="84"/>
      <c r="B637" s="339"/>
      <c r="C637" s="426" t="s">
        <v>240</v>
      </c>
      <c r="D637" s="426"/>
      <c r="E637" s="426"/>
      <c r="F637" s="426"/>
      <c r="G637" s="389"/>
      <c r="H637" s="389"/>
      <c r="I637" s="389"/>
      <c r="J637" s="389"/>
      <c r="K637" s="389"/>
      <c r="L637" s="389"/>
      <c r="M637" s="389"/>
      <c r="N637" s="389"/>
      <c r="O637" s="389"/>
      <c r="P637" s="389"/>
      <c r="Q637" s="389"/>
      <c r="R637" s="389"/>
      <c r="S637" s="389"/>
      <c r="T637" s="389"/>
      <c r="U637" s="389"/>
      <c r="V637" s="389"/>
      <c r="W637" s="389"/>
      <c r="X637" s="389"/>
      <c r="Y637" s="390"/>
      <c r="Z637" s="84"/>
    </row>
    <row r="638" spans="1:26" ht="22.5" customHeight="1" x14ac:dyDescent="0.4">
      <c r="A638" s="84"/>
      <c r="B638" s="339"/>
      <c r="C638" s="426" t="s">
        <v>241</v>
      </c>
      <c r="D638" s="426"/>
      <c r="E638" s="426"/>
      <c r="F638" s="426"/>
      <c r="G638" s="389"/>
      <c r="H638" s="389"/>
      <c r="I638" s="389"/>
      <c r="J638" s="389"/>
      <c r="K638" s="389"/>
      <c r="L638" s="389"/>
      <c r="M638" s="389"/>
      <c r="N638" s="389"/>
      <c r="O638" s="389"/>
      <c r="P638" s="389"/>
      <c r="Q638" s="389"/>
      <c r="R638" s="389"/>
      <c r="S638" s="389"/>
      <c r="T638" s="389"/>
      <c r="U638" s="389"/>
      <c r="V638" s="389"/>
      <c r="W638" s="389"/>
      <c r="X638" s="389"/>
      <c r="Y638" s="390"/>
      <c r="Z638" s="84"/>
    </row>
    <row r="639" spans="1:26" ht="22.5" customHeight="1" x14ac:dyDescent="0.4">
      <c r="A639" s="84"/>
      <c r="B639" s="339"/>
      <c r="C639" s="394" t="s">
        <v>236</v>
      </c>
      <c r="D639" s="394"/>
      <c r="E639" s="394"/>
      <c r="F639" s="394"/>
      <c r="G639" s="429"/>
      <c r="H639" s="429"/>
      <c r="I639" s="429"/>
      <c r="J639" s="429"/>
      <c r="K639" s="429"/>
      <c r="L639" s="429"/>
      <c r="M639" s="429"/>
      <c r="N639" s="429"/>
      <c r="O639" s="429"/>
      <c r="P639" s="429"/>
      <c r="Q639" s="429"/>
      <c r="R639" s="429"/>
      <c r="S639" s="429"/>
      <c r="T639" s="429"/>
      <c r="U639" s="429"/>
      <c r="V639" s="429"/>
      <c r="W639" s="429"/>
      <c r="X639" s="429"/>
      <c r="Y639" s="430"/>
      <c r="Z639" s="84"/>
    </row>
    <row r="640" spans="1:26" ht="22.5" customHeight="1" x14ac:dyDescent="0.4">
      <c r="A640" s="84"/>
      <c r="B640" s="337">
        <f t="shared" ca="1" si="21"/>
        <v>98</v>
      </c>
      <c r="C640" s="338" t="s">
        <v>234</v>
      </c>
      <c r="D640" s="338"/>
      <c r="E640" s="338"/>
      <c r="F640" s="338"/>
      <c r="G640" s="427"/>
      <c r="H640" s="427"/>
      <c r="I640" s="427"/>
      <c r="J640" s="427"/>
      <c r="K640" s="427"/>
      <c r="L640" s="427"/>
      <c r="M640" s="427"/>
      <c r="N640" s="427"/>
      <c r="O640" s="427"/>
      <c r="P640" s="427"/>
      <c r="Q640" s="427"/>
      <c r="R640" s="427"/>
      <c r="S640" s="427"/>
      <c r="T640" s="427"/>
      <c r="U640" s="427"/>
      <c r="V640" s="427"/>
      <c r="W640" s="427"/>
      <c r="X640" s="427"/>
      <c r="Y640" s="428"/>
      <c r="Z640" s="84"/>
    </row>
    <row r="641" spans="1:26" ht="22.5" customHeight="1" x14ac:dyDescent="0.4">
      <c r="A641" s="84"/>
      <c r="B641" s="339"/>
      <c r="C641" s="392" t="s">
        <v>235</v>
      </c>
      <c r="D641" s="392"/>
      <c r="E641" s="392"/>
      <c r="F641" s="392"/>
      <c r="G641" s="387"/>
      <c r="H641" s="387"/>
      <c r="I641" s="387"/>
      <c r="J641" s="387"/>
      <c r="K641" s="387"/>
      <c r="L641" s="387"/>
      <c r="M641" s="387"/>
      <c r="N641" s="387"/>
      <c r="O641" s="387"/>
      <c r="P641" s="387"/>
      <c r="Q641" s="387"/>
      <c r="R641" s="387"/>
      <c r="S641" s="387"/>
      <c r="T641" s="387"/>
      <c r="U641" s="387"/>
      <c r="V641" s="387"/>
      <c r="W641" s="387"/>
      <c r="X641" s="387"/>
      <c r="Y641" s="388"/>
      <c r="Z641" s="84"/>
    </row>
    <row r="642" spans="1:26" ht="22.5" customHeight="1" x14ac:dyDescent="0.4">
      <c r="A642" s="84"/>
      <c r="B642" s="339"/>
      <c r="C642" s="426" t="s">
        <v>502</v>
      </c>
      <c r="D642" s="426"/>
      <c r="E642" s="426"/>
      <c r="F642" s="426"/>
      <c r="G642" s="389"/>
      <c r="H642" s="389"/>
      <c r="I642" s="389"/>
      <c r="J642" s="389"/>
      <c r="K642" s="389"/>
      <c r="L642" s="389"/>
      <c r="M642" s="389"/>
      <c r="N642" s="389"/>
      <c r="O642" s="389"/>
      <c r="P642" s="389"/>
      <c r="Q642" s="389"/>
      <c r="R642" s="389"/>
      <c r="S642" s="389"/>
      <c r="T642" s="389"/>
      <c r="U642" s="389"/>
      <c r="V642" s="389"/>
      <c r="W642" s="389"/>
      <c r="X642" s="389"/>
      <c r="Y642" s="390"/>
      <c r="Z642" s="84"/>
    </row>
    <row r="643" spans="1:26" ht="22.5" customHeight="1" x14ac:dyDescent="0.4">
      <c r="A643" s="84"/>
      <c r="B643" s="339"/>
      <c r="C643" s="426" t="s">
        <v>240</v>
      </c>
      <c r="D643" s="426"/>
      <c r="E643" s="426"/>
      <c r="F643" s="426"/>
      <c r="G643" s="389"/>
      <c r="H643" s="389"/>
      <c r="I643" s="389"/>
      <c r="J643" s="389"/>
      <c r="K643" s="389"/>
      <c r="L643" s="389"/>
      <c r="M643" s="389"/>
      <c r="N643" s="389"/>
      <c r="O643" s="389"/>
      <c r="P643" s="389"/>
      <c r="Q643" s="389"/>
      <c r="R643" s="389"/>
      <c r="S643" s="389"/>
      <c r="T643" s="389"/>
      <c r="U643" s="389"/>
      <c r="V643" s="389"/>
      <c r="W643" s="389"/>
      <c r="X643" s="389"/>
      <c r="Y643" s="390"/>
      <c r="Z643" s="84"/>
    </row>
    <row r="644" spans="1:26" ht="22.5" customHeight="1" x14ac:dyDescent="0.4">
      <c r="A644" s="84"/>
      <c r="B644" s="339"/>
      <c r="C644" s="426" t="s">
        <v>241</v>
      </c>
      <c r="D644" s="426"/>
      <c r="E644" s="426"/>
      <c r="F644" s="426"/>
      <c r="G644" s="389"/>
      <c r="H644" s="389"/>
      <c r="I644" s="389"/>
      <c r="J644" s="389"/>
      <c r="K644" s="389"/>
      <c r="L644" s="389"/>
      <c r="M644" s="389"/>
      <c r="N644" s="389"/>
      <c r="O644" s="389"/>
      <c r="P644" s="389"/>
      <c r="Q644" s="389"/>
      <c r="R644" s="389"/>
      <c r="S644" s="389"/>
      <c r="T644" s="389"/>
      <c r="U644" s="389"/>
      <c r="V644" s="389"/>
      <c r="W644" s="389"/>
      <c r="X644" s="389"/>
      <c r="Y644" s="390"/>
      <c r="Z644" s="84"/>
    </row>
    <row r="645" spans="1:26" ht="22.5" customHeight="1" thickBot="1" x14ac:dyDescent="0.45">
      <c r="A645" s="84"/>
      <c r="B645" s="340"/>
      <c r="C645" s="433" t="s">
        <v>236</v>
      </c>
      <c r="D645" s="433"/>
      <c r="E645" s="433"/>
      <c r="F645" s="433"/>
      <c r="G645" s="434"/>
      <c r="H645" s="434"/>
      <c r="I645" s="434"/>
      <c r="J645" s="434"/>
      <c r="K645" s="434"/>
      <c r="L645" s="434"/>
      <c r="M645" s="434"/>
      <c r="N645" s="434"/>
      <c r="O645" s="434"/>
      <c r="P645" s="434"/>
      <c r="Q645" s="434"/>
      <c r="R645" s="434"/>
      <c r="S645" s="434"/>
      <c r="T645" s="434"/>
      <c r="U645" s="434"/>
      <c r="V645" s="434"/>
      <c r="W645" s="434"/>
      <c r="X645" s="434"/>
      <c r="Y645" s="435"/>
      <c r="Z645" s="84"/>
    </row>
    <row r="646" spans="1:26" ht="22.5" customHeight="1" x14ac:dyDescent="0.4">
      <c r="A646" s="152"/>
      <c r="B646" s="133"/>
      <c r="C646" s="133"/>
      <c r="D646" s="133"/>
      <c r="E646" s="133"/>
      <c r="F646" s="133"/>
      <c r="G646" s="134"/>
      <c r="H646" s="134"/>
      <c r="I646" s="134"/>
      <c r="J646" s="134"/>
      <c r="K646" s="134"/>
      <c r="L646" s="134"/>
      <c r="M646" s="134"/>
      <c r="N646" s="134"/>
      <c r="O646" s="134"/>
      <c r="P646" s="134"/>
      <c r="Q646" s="134"/>
      <c r="R646" s="134"/>
      <c r="S646" s="134"/>
      <c r="T646" s="134"/>
      <c r="U646" s="134"/>
      <c r="V646" s="134"/>
      <c r="W646" s="134"/>
      <c r="X646" s="134"/>
      <c r="Y646" s="134"/>
      <c r="Z646" s="152"/>
    </row>
    <row r="647" spans="1:26" ht="22.5" customHeight="1" x14ac:dyDescent="0.4">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sheetData>
  <sheetProtection password="CC6D" sheet="1" selectLockedCells="1"/>
  <mergeCells count="1235">
    <mergeCell ref="C5:F5"/>
    <mergeCell ref="G5:Y5"/>
    <mergeCell ref="C6:F6"/>
    <mergeCell ref="G6:Y6"/>
    <mergeCell ref="C7:F7"/>
    <mergeCell ref="G7:Y7"/>
    <mergeCell ref="C8:F8"/>
    <mergeCell ref="G8:Y8"/>
    <mergeCell ref="C9:F9"/>
    <mergeCell ref="C14:F14"/>
    <mergeCell ref="G14:Y14"/>
    <mergeCell ref="C15:F15"/>
    <mergeCell ref="G15:Y15"/>
    <mergeCell ref="C16:F16"/>
    <mergeCell ref="G16:Y16"/>
    <mergeCell ref="G9:Y9"/>
    <mergeCell ref="C10:F10"/>
    <mergeCell ref="G10:Y10"/>
    <mergeCell ref="C42:F42"/>
    <mergeCell ref="B23:B28"/>
    <mergeCell ref="C23:F23"/>
    <mergeCell ref="G23:Y23"/>
    <mergeCell ref="C24:F24"/>
    <mergeCell ref="G24:Y24"/>
    <mergeCell ref="C25:F25"/>
    <mergeCell ref="G25:Y25"/>
    <mergeCell ref="B17:B22"/>
    <mergeCell ref="C17:F17"/>
    <mergeCell ref="G17:Y17"/>
    <mergeCell ref="C18:F18"/>
    <mergeCell ref="G18:Y18"/>
    <mergeCell ref="C19:F19"/>
    <mergeCell ref="G19:Y19"/>
    <mergeCell ref="C20:F20"/>
    <mergeCell ref="G20:Y20"/>
    <mergeCell ref="C21:F21"/>
    <mergeCell ref="C26:F26"/>
    <mergeCell ref="G26:Y26"/>
    <mergeCell ref="C27:F27"/>
    <mergeCell ref="G27:Y27"/>
    <mergeCell ref="C28:F28"/>
    <mergeCell ref="G49:Y49"/>
    <mergeCell ref="B11:B16"/>
    <mergeCell ref="C11:F11"/>
    <mergeCell ref="G11:Y11"/>
    <mergeCell ref="C12:F12"/>
    <mergeCell ref="G12:Y12"/>
    <mergeCell ref="C13:F13"/>
    <mergeCell ref="G13:Y13"/>
    <mergeCell ref="B5:B10"/>
    <mergeCell ref="G28:Y28"/>
    <mergeCell ref="G21:Y21"/>
    <mergeCell ref="C22:F22"/>
    <mergeCell ref="G22:Y22"/>
    <mergeCell ref="B38:B43"/>
    <mergeCell ref="C38:F38"/>
    <mergeCell ref="G38:Y38"/>
    <mergeCell ref="C39:F39"/>
    <mergeCell ref="G39:Y39"/>
    <mergeCell ref="C40:F40"/>
    <mergeCell ref="G40:Y40"/>
    <mergeCell ref="B29:B34"/>
    <mergeCell ref="C29:F29"/>
    <mergeCell ref="G29:Y29"/>
    <mergeCell ref="C30:F30"/>
    <mergeCell ref="G30:Y30"/>
    <mergeCell ref="C31:F31"/>
    <mergeCell ref="G31:Y31"/>
    <mergeCell ref="C32:F32"/>
    <mergeCell ref="G32:Y32"/>
    <mergeCell ref="C33:F33"/>
    <mergeCell ref="C41:F41"/>
    <mergeCell ref="G41:Y41"/>
    <mergeCell ref="G72:Y72"/>
    <mergeCell ref="G42:Y42"/>
    <mergeCell ref="C43:F43"/>
    <mergeCell ref="G43:Y43"/>
    <mergeCell ref="G33:Y33"/>
    <mergeCell ref="C34:F34"/>
    <mergeCell ref="G34:Y34"/>
    <mergeCell ref="B50:B55"/>
    <mergeCell ref="C50:F50"/>
    <mergeCell ref="G50:Y50"/>
    <mergeCell ref="C51:F51"/>
    <mergeCell ref="G51:Y51"/>
    <mergeCell ref="C52:F52"/>
    <mergeCell ref="G52:Y52"/>
    <mergeCell ref="B44:B49"/>
    <mergeCell ref="C44:F44"/>
    <mergeCell ref="G44:Y44"/>
    <mergeCell ref="C45:F45"/>
    <mergeCell ref="G45:Y45"/>
    <mergeCell ref="C46:F46"/>
    <mergeCell ref="G46:Y46"/>
    <mergeCell ref="C47:F47"/>
    <mergeCell ref="G47:Y47"/>
    <mergeCell ref="C48:F48"/>
    <mergeCell ref="C53:F53"/>
    <mergeCell ref="G53:Y53"/>
    <mergeCell ref="C54:F54"/>
    <mergeCell ref="G54:Y54"/>
    <mergeCell ref="C55:F55"/>
    <mergeCell ref="G55:Y55"/>
    <mergeCell ref="G48:Y48"/>
    <mergeCell ref="C49:F49"/>
    <mergeCell ref="B78:B83"/>
    <mergeCell ref="C78:F78"/>
    <mergeCell ref="G78:Y78"/>
    <mergeCell ref="C60:F60"/>
    <mergeCell ref="C65:F65"/>
    <mergeCell ref="G65:Y65"/>
    <mergeCell ref="C66:F66"/>
    <mergeCell ref="G66:Y66"/>
    <mergeCell ref="C67:F67"/>
    <mergeCell ref="G67:Y67"/>
    <mergeCell ref="G60:Y60"/>
    <mergeCell ref="C61:F61"/>
    <mergeCell ref="G61:Y61"/>
    <mergeCell ref="C77:F77"/>
    <mergeCell ref="G77:Y77"/>
    <mergeCell ref="B62:B67"/>
    <mergeCell ref="C62:F62"/>
    <mergeCell ref="G62:Y62"/>
    <mergeCell ref="C63:F63"/>
    <mergeCell ref="G63:Y63"/>
    <mergeCell ref="C64:F64"/>
    <mergeCell ref="G64:Y64"/>
    <mergeCell ref="B56:B61"/>
    <mergeCell ref="C56:F56"/>
    <mergeCell ref="G56:Y56"/>
    <mergeCell ref="C57:F57"/>
    <mergeCell ref="G57:Y57"/>
    <mergeCell ref="C58:F58"/>
    <mergeCell ref="G58:Y58"/>
    <mergeCell ref="C59:F59"/>
    <mergeCell ref="G59:Y59"/>
    <mergeCell ref="C72:F72"/>
    <mergeCell ref="C87:F87"/>
    <mergeCell ref="G87:Y87"/>
    <mergeCell ref="C88:F88"/>
    <mergeCell ref="C93:F93"/>
    <mergeCell ref="G93:Y93"/>
    <mergeCell ref="C94:F94"/>
    <mergeCell ref="G94:Y94"/>
    <mergeCell ref="C95:F95"/>
    <mergeCell ref="C73:F73"/>
    <mergeCell ref="G73:Y73"/>
    <mergeCell ref="C74:F74"/>
    <mergeCell ref="G74:Y74"/>
    <mergeCell ref="C75:F75"/>
    <mergeCell ref="G75:Y75"/>
    <mergeCell ref="C76:F76"/>
    <mergeCell ref="C81:F81"/>
    <mergeCell ref="G81:Y81"/>
    <mergeCell ref="C82:F82"/>
    <mergeCell ref="G82:Y82"/>
    <mergeCell ref="C83:F83"/>
    <mergeCell ref="G83:Y83"/>
    <mergeCell ref="G76:Y76"/>
    <mergeCell ref="C79:F79"/>
    <mergeCell ref="G79:Y79"/>
    <mergeCell ref="C80:F80"/>
    <mergeCell ref="G80:Y80"/>
    <mergeCell ref="B72:B77"/>
    <mergeCell ref="G95:Y95"/>
    <mergeCell ref="G88:Y88"/>
    <mergeCell ref="C89:F89"/>
    <mergeCell ref="G89:Y89"/>
    <mergeCell ref="G100:Y100"/>
    <mergeCell ref="C101:F101"/>
    <mergeCell ref="G101:Y101"/>
    <mergeCell ref="B96:B101"/>
    <mergeCell ref="C96:F96"/>
    <mergeCell ref="G96:Y96"/>
    <mergeCell ref="C97:F97"/>
    <mergeCell ref="G97:Y97"/>
    <mergeCell ref="C98:F98"/>
    <mergeCell ref="G98:Y98"/>
    <mergeCell ref="C99:F99"/>
    <mergeCell ref="G99:Y99"/>
    <mergeCell ref="C100:F100"/>
    <mergeCell ref="B90:B95"/>
    <mergeCell ref="C90:F90"/>
    <mergeCell ref="G90:Y90"/>
    <mergeCell ref="C91:F91"/>
    <mergeCell ref="G91:Y91"/>
    <mergeCell ref="C92:F92"/>
    <mergeCell ref="G92:Y92"/>
    <mergeCell ref="B84:B89"/>
    <mergeCell ref="C84:F84"/>
    <mergeCell ref="G84:Y84"/>
    <mergeCell ref="C85:F85"/>
    <mergeCell ref="G85:Y85"/>
    <mergeCell ref="C86:F86"/>
    <mergeCell ref="G86:Y86"/>
    <mergeCell ref="B112:B117"/>
    <mergeCell ref="C112:F112"/>
    <mergeCell ref="G112:Y112"/>
    <mergeCell ref="C113:F113"/>
    <mergeCell ref="G113:Y113"/>
    <mergeCell ref="C114:F114"/>
    <mergeCell ref="G114:Y114"/>
    <mergeCell ref="C115:F115"/>
    <mergeCell ref="G115:Y115"/>
    <mergeCell ref="C116:F116"/>
    <mergeCell ref="G116:Y116"/>
    <mergeCell ref="C117:F117"/>
    <mergeCell ref="G117:Y117"/>
    <mergeCell ref="B106:B111"/>
    <mergeCell ref="C106:F106"/>
    <mergeCell ref="G106:Y106"/>
    <mergeCell ref="C107:F107"/>
    <mergeCell ref="G107:Y107"/>
    <mergeCell ref="C108:F108"/>
    <mergeCell ref="G108:Y108"/>
    <mergeCell ref="C109:F109"/>
    <mergeCell ref="G109:Y109"/>
    <mergeCell ref="C110:F110"/>
    <mergeCell ref="G110:Y110"/>
    <mergeCell ref="C111:F111"/>
    <mergeCell ref="G111:Y111"/>
    <mergeCell ref="B124:B129"/>
    <mergeCell ref="C124:F124"/>
    <mergeCell ref="G124:Y124"/>
    <mergeCell ref="C125:F125"/>
    <mergeCell ref="G125:Y125"/>
    <mergeCell ref="C126:F126"/>
    <mergeCell ref="G126:Y126"/>
    <mergeCell ref="C127:F127"/>
    <mergeCell ref="G127:Y127"/>
    <mergeCell ref="C128:F128"/>
    <mergeCell ref="G128:Y128"/>
    <mergeCell ref="C129:F129"/>
    <mergeCell ref="G129:Y129"/>
    <mergeCell ref="B118:B123"/>
    <mergeCell ref="C118:F118"/>
    <mergeCell ref="G118:Y118"/>
    <mergeCell ref="C119:F119"/>
    <mergeCell ref="G119:Y119"/>
    <mergeCell ref="C120:F120"/>
    <mergeCell ref="G120:Y120"/>
    <mergeCell ref="C121:F121"/>
    <mergeCell ref="G121:Y121"/>
    <mergeCell ref="C122:F122"/>
    <mergeCell ref="G122:Y122"/>
    <mergeCell ref="C123:F123"/>
    <mergeCell ref="G123:Y123"/>
    <mergeCell ref="B140:B145"/>
    <mergeCell ref="C140:F140"/>
    <mergeCell ref="G140:Y140"/>
    <mergeCell ref="C141:F141"/>
    <mergeCell ref="G141:Y141"/>
    <mergeCell ref="C142:F142"/>
    <mergeCell ref="G142:Y142"/>
    <mergeCell ref="C143:F143"/>
    <mergeCell ref="G143:Y143"/>
    <mergeCell ref="C144:F144"/>
    <mergeCell ref="G144:Y144"/>
    <mergeCell ref="C145:F145"/>
    <mergeCell ref="G145:Y145"/>
    <mergeCell ref="B130:B135"/>
    <mergeCell ref="C130:F130"/>
    <mergeCell ref="G130:Y130"/>
    <mergeCell ref="C131:F131"/>
    <mergeCell ref="G131:Y131"/>
    <mergeCell ref="C132:F132"/>
    <mergeCell ref="G132:Y132"/>
    <mergeCell ref="C133:F133"/>
    <mergeCell ref="G133:Y133"/>
    <mergeCell ref="C134:F134"/>
    <mergeCell ref="G134:Y134"/>
    <mergeCell ref="C135:F135"/>
    <mergeCell ref="G135:Y135"/>
    <mergeCell ref="B152:B157"/>
    <mergeCell ref="C152:F152"/>
    <mergeCell ref="G152:Y152"/>
    <mergeCell ref="C153:F153"/>
    <mergeCell ref="G153:Y153"/>
    <mergeCell ref="C154:F154"/>
    <mergeCell ref="G154:Y154"/>
    <mergeCell ref="C155:F155"/>
    <mergeCell ref="G155:Y155"/>
    <mergeCell ref="C156:F156"/>
    <mergeCell ref="G156:Y156"/>
    <mergeCell ref="C157:F157"/>
    <mergeCell ref="G157:Y157"/>
    <mergeCell ref="B146:B151"/>
    <mergeCell ref="C146:F146"/>
    <mergeCell ref="G146:Y146"/>
    <mergeCell ref="C147:F147"/>
    <mergeCell ref="G147:Y147"/>
    <mergeCell ref="C148:F148"/>
    <mergeCell ref="G148:Y148"/>
    <mergeCell ref="C149:F149"/>
    <mergeCell ref="G149:Y149"/>
    <mergeCell ref="C150:F150"/>
    <mergeCell ref="G150:Y150"/>
    <mergeCell ref="C151:F151"/>
    <mergeCell ref="G151:Y151"/>
    <mergeCell ref="B164:B169"/>
    <mergeCell ref="C164:F164"/>
    <mergeCell ref="G164:Y164"/>
    <mergeCell ref="C165:F165"/>
    <mergeCell ref="G165:Y165"/>
    <mergeCell ref="C166:F166"/>
    <mergeCell ref="G166:Y166"/>
    <mergeCell ref="C167:F167"/>
    <mergeCell ref="G167:Y167"/>
    <mergeCell ref="C168:F168"/>
    <mergeCell ref="G168:Y168"/>
    <mergeCell ref="C169:F169"/>
    <mergeCell ref="G169:Y169"/>
    <mergeCell ref="B158:B163"/>
    <mergeCell ref="C158:F158"/>
    <mergeCell ref="G158:Y158"/>
    <mergeCell ref="C159:F159"/>
    <mergeCell ref="G159:Y159"/>
    <mergeCell ref="C160:F160"/>
    <mergeCell ref="G160:Y160"/>
    <mergeCell ref="C161:F161"/>
    <mergeCell ref="G161:Y161"/>
    <mergeCell ref="C162:F162"/>
    <mergeCell ref="G162:Y162"/>
    <mergeCell ref="C163:F163"/>
    <mergeCell ref="G163:Y163"/>
    <mergeCell ref="B180:B185"/>
    <mergeCell ref="C180:F180"/>
    <mergeCell ref="G180:Y180"/>
    <mergeCell ref="C181:F181"/>
    <mergeCell ref="G181:Y181"/>
    <mergeCell ref="C182:F182"/>
    <mergeCell ref="G182:Y182"/>
    <mergeCell ref="C183:F183"/>
    <mergeCell ref="G183:Y183"/>
    <mergeCell ref="C184:F184"/>
    <mergeCell ref="G184:Y184"/>
    <mergeCell ref="C185:F185"/>
    <mergeCell ref="G185:Y185"/>
    <mergeCell ref="B174:B179"/>
    <mergeCell ref="C174:F174"/>
    <mergeCell ref="G174:Y174"/>
    <mergeCell ref="C175:F175"/>
    <mergeCell ref="G175:Y175"/>
    <mergeCell ref="C176:F176"/>
    <mergeCell ref="G176:Y176"/>
    <mergeCell ref="C177:F177"/>
    <mergeCell ref="G177:Y177"/>
    <mergeCell ref="C178:F178"/>
    <mergeCell ref="G178:Y178"/>
    <mergeCell ref="C179:F179"/>
    <mergeCell ref="G179:Y179"/>
    <mergeCell ref="B192:B197"/>
    <mergeCell ref="C192:F192"/>
    <mergeCell ref="G192:Y192"/>
    <mergeCell ref="C193:F193"/>
    <mergeCell ref="G193:Y193"/>
    <mergeCell ref="C194:F194"/>
    <mergeCell ref="G194:Y194"/>
    <mergeCell ref="C195:F195"/>
    <mergeCell ref="G195:Y195"/>
    <mergeCell ref="C196:F196"/>
    <mergeCell ref="G196:Y196"/>
    <mergeCell ref="C197:F197"/>
    <mergeCell ref="G197:Y197"/>
    <mergeCell ref="B186:B191"/>
    <mergeCell ref="C186:F186"/>
    <mergeCell ref="G186:Y186"/>
    <mergeCell ref="C187:F187"/>
    <mergeCell ref="G187:Y187"/>
    <mergeCell ref="C188:F188"/>
    <mergeCell ref="G188:Y188"/>
    <mergeCell ref="C189:F189"/>
    <mergeCell ref="G189:Y189"/>
    <mergeCell ref="C190:F190"/>
    <mergeCell ref="G190:Y190"/>
    <mergeCell ref="C191:F191"/>
    <mergeCell ref="G191:Y191"/>
    <mergeCell ref="B208:B213"/>
    <mergeCell ref="C208:F208"/>
    <mergeCell ref="G208:Y208"/>
    <mergeCell ref="C209:F209"/>
    <mergeCell ref="G209:Y209"/>
    <mergeCell ref="C210:F210"/>
    <mergeCell ref="G210:Y210"/>
    <mergeCell ref="C211:F211"/>
    <mergeCell ref="G211:Y211"/>
    <mergeCell ref="C212:F212"/>
    <mergeCell ref="G212:Y212"/>
    <mergeCell ref="C213:F213"/>
    <mergeCell ref="G213:Y213"/>
    <mergeCell ref="B198:B203"/>
    <mergeCell ref="C198:F198"/>
    <mergeCell ref="G198:Y198"/>
    <mergeCell ref="C199:F199"/>
    <mergeCell ref="G199:Y199"/>
    <mergeCell ref="C200:F200"/>
    <mergeCell ref="G200:Y200"/>
    <mergeCell ref="C201:F201"/>
    <mergeCell ref="G201:Y201"/>
    <mergeCell ref="C202:F202"/>
    <mergeCell ref="G202:Y202"/>
    <mergeCell ref="C203:F203"/>
    <mergeCell ref="G203:Y203"/>
    <mergeCell ref="B220:B225"/>
    <mergeCell ref="C220:F220"/>
    <mergeCell ref="G220:Y220"/>
    <mergeCell ref="C221:F221"/>
    <mergeCell ref="G221:Y221"/>
    <mergeCell ref="C222:F222"/>
    <mergeCell ref="G222:Y222"/>
    <mergeCell ref="C223:F223"/>
    <mergeCell ref="G223:Y223"/>
    <mergeCell ref="C224:F224"/>
    <mergeCell ref="G224:Y224"/>
    <mergeCell ref="C225:F225"/>
    <mergeCell ref="G225:Y225"/>
    <mergeCell ref="B214:B219"/>
    <mergeCell ref="C214:F214"/>
    <mergeCell ref="G214:Y214"/>
    <mergeCell ref="C215:F215"/>
    <mergeCell ref="G215:Y215"/>
    <mergeCell ref="C216:F216"/>
    <mergeCell ref="G216:Y216"/>
    <mergeCell ref="C217:F217"/>
    <mergeCell ref="G217:Y217"/>
    <mergeCell ref="C218:F218"/>
    <mergeCell ref="G218:Y218"/>
    <mergeCell ref="C219:F219"/>
    <mergeCell ref="G219:Y219"/>
    <mergeCell ref="B232:B237"/>
    <mergeCell ref="C232:F232"/>
    <mergeCell ref="G232:Y232"/>
    <mergeCell ref="C233:F233"/>
    <mergeCell ref="G233:Y233"/>
    <mergeCell ref="C234:F234"/>
    <mergeCell ref="G234:Y234"/>
    <mergeCell ref="C235:F235"/>
    <mergeCell ref="G235:Y235"/>
    <mergeCell ref="C236:F236"/>
    <mergeCell ref="G236:Y236"/>
    <mergeCell ref="C237:F237"/>
    <mergeCell ref="G237:Y237"/>
    <mergeCell ref="B226:B231"/>
    <mergeCell ref="C226:F226"/>
    <mergeCell ref="G226:Y226"/>
    <mergeCell ref="C227:F227"/>
    <mergeCell ref="G227:Y227"/>
    <mergeCell ref="C228:F228"/>
    <mergeCell ref="G228:Y228"/>
    <mergeCell ref="C229:F229"/>
    <mergeCell ref="G229:Y229"/>
    <mergeCell ref="C230:F230"/>
    <mergeCell ref="G230:Y230"/>
    <mergeCell ref="C231:F231"/>
    <mergeCell ref="G231:Y231"/>
    <mergeCell ref="B248:B253"/>
    <mergeCell ref="C248:F248"/>
    <mergeCell ref="G248:Y248"/>
    <mergeCell ref="C249:F249"/>
    <mergeCell ref="G249:Y249"/>
    <mergeCell ref="C250:F250"/>
    <mergeCell ref="G250:Y250"/>
    <mergeCell ref="C251:F251"/>
    <mergeCell ref="G251:Y251"/>
    <mergeCell ref="C252:F252"/>
    <mergeCell ref="G252:Y252"/>
    <mergeCell ref="C253:F253"/>
    <mergeCell ref="G253:Y253"/>
    <mergeCell ref="B242:B247"/>
    <mergeCell ref="C242:F242"/>
    <mergeCell ref="G242:Y242"/>
    <mergeCell ref="C243:F243"/>
    <mergeCell ref="G243:Y243"/>
    <mergeCell ref="C244:F244"/>
    <mergeCell ref="G244:Y244"/>
    <mergeCell ref="C245:F245"/>
    <mergeCell ref="G245:Y245"/>
    <mergeCell ref="C246:F246"/>
    <mergeCell ref="G246:Y246"/>
    <mergeCell ref="C247:F247"/>
    <mergeCell ref="G247:Y247"/>
    <mergeCell ref="B260:B265"/>
    <mergeCell ref="C260:F260"/>
    <mergeCell ref="G260:Y260"/>
    <mergeCell ref="C261:F261"/>
    <mergeCell ref="G261:Y261"/>
    <mergeCell ref="C262:F262"/>
    <mergeCell ref="G262:Y262"/>
    <mergeCell ref="C263:F263"/>
    <mergeCell ref="G263:Y263"/>
    <mergeCell ref="C264:F264"/>
    <mergeCell ref="G264:Y264"/>
    <mergeCell ref="C265:F265"/>
    <mergeCell ref="G265:Y265"/>
    <mergeCell ref="B254:B259"/>
    <mergeCell ref="C254:F254"/>
    <mergeCell ref="G254:Y254"/>
    <mergeCell ref="C255:F255"/>
    <mergeCell ref="G255:Y255"/>
    <mergeCell ref="C256:F256"/>
    <mergeCell ref="G256:Y256"/>
    <mergeCell ref="C257:F257"/>
    <mergeCell ref="G257:Y257"/>
    <mergeCell ref="C258:F258"/>
    <mergeCell ref="G258:Y258"/>
    <mergeCell ref="C259:F259"/>
    <mergeCell ref="G259:Y259"/>
    <mergeCell ref="B276:B281"/>
    <mergeCell ref="C276:F276"/>
    <mergeCell ref="G276:Y276"/>
    <mergeCell ref="C277:F277"/>
    <mergeCell ref="G277:Y277"/>
    <mergeCell ref="C278:F278"/>
    <mergeCell ref="G278:Y278"/>
    <mergeCell ref="C279:F279"/>
    <mergeCell ref="G279:Y279"/>
    <mergeCell ref="C280:F280"/>
    <mergeCell ref="G280:Y280"/>
    <mergeCell ref="C281:F281"/>
    <mergeCell ref="G281:Y281"/>
    <mergeCell ref="B266:B271"/>
    <mergeCell ref="C266:F266"/>
    <mergeCell ref="G266:Y266"/>
    <mergeCell ref="C267:F267"/>
    <mergeCell ref="G267:Y267"/>
    <mergeCell ref="C268:F268"/>
    <mergeCell ref="G268:Y268"/>
    <mergeCell ref="C269:F269"/>
    <mergeCell ref="G269:Y269"/>
    <mergeCell ref="C270:F270"/>
    <mergeCell ref="G270:Y270"/>
    <mergeCell ref="C271:F271"/>
    <mergeCell ref="G271:Y271"/>
    <mergeCell ref="B288:B293"/>
    <mergeCell ref="C288:F288"/>
    <mergeCell ref="G288:Y288"/>
    <mergeCell ref="C289:F289"/>
    <mergeCell ref="G289:Y289"/>
    <mergeCell ref="C290:F290"/>
    <mergeCell ref="G290:Y290"/>
    <mergeCell ref="C291:F291"/>
    <mergeCell ref="G291:Y291"/>
    <mergeCell ref="C292:F292"/>
    <mergeCell ref="G292:Y292"/>
    <mergeCell ref="C293:F293"/>
    <mergeCell ref="G293:Y293"/>
    <mergeCell ref="B282:B287"/>
    <mergeCell ref="C282:F282"/>
    <mergeCell ref="G282:Y282"/>
    <mergeCell ref="C283:F283"/>
    <mergeCell ref="G283:Y283"/>
    <mergeCell ref="C284:F284"/>
    <mergeCell ref="G284:Y284"/>
    <mergeCell ref="C285:F285"/>
    <mergeCell ref="G285:Y285"/>
    <mergeCell ref="C286:F286"/>
    <mergeCell ref="G286:Y286"/>
    <mergeCell ref="C287:F287"/>
    <mergeCell ref="G287:Y287"/>
    <mergeCell ref="B300:B305"/>
    <mergeCell ref="C300:F300"/>
    <mergeCell ref="G300:Y300"/>
    <mergeCell ref="C301:F301"/>
    <mergeCell ref="G301:Y301"/>
    <mergeCell ref="C302:F302"/>
    <mergeCell ref="G302:Y302"/>
    <mergeCell ref="C303:F303"/>
    <mergeCell ref="G303:Y303"/>
    <mergeCell ref="C304:F304"/>
    <mergeCell ref="G304:Y304"/>
    <mergeCell ref="C305:F305"/>
    <mergeCell ref="G305:Y305"/>
    <mergeCell ref="B294:B299"/>
    <mergeCell ref="C294:F294"/>
    <mergeCell ref="G294:Y294"/>
    <mergeCell ref="C295:F295"/>
    <mergeCell ref="G295:Y295"/>
    <mergeCell ref="C296:F296"/>
    <mergeCell ref="G296:Y296"/>
    <mergeCell ref="C297:F297"/>
    <mergeCell ref="G297:Y297"/>
    <mergeCell ref="C298:F298"/>
    <mergeCell ref="G298:Y298"/>
    <mergeCell ref="C299:F299"/>
    <mergeCell ref="G299:Y299"/>
    <mergeCell ref="B316:B321"/>
    <mergeCell ref="C316:F316"/>
    <mergeCell ref="G316:Y316"/>
    <mergeCell ref="C317:F317"/>
    <mergeCell ref="G317:Y317"/>
    <mergeCell ref="C318:F318"/>
    <mergeCell ref="G318:Y318"/>
    <mergeCell ref="C319:F319"/>
    <mergeCell ref="G319:Y319"/>
    <mergeCell ref="C320:F320"/>
    <mergeCell ref="G320:Y320"/>
    <mergeCell ref="C321:F321"/>
    <mergeCell ref="G321:Y321"/>
    <mergeCell ref="B310:B315"/>
    <mergeCell ref="C310:F310"/>
    <mergeCell ref="G310:Y310"/>
    <mergeCell ref="C311:F311"/>
    <mergeCell ref="G311:Y311"/>
    <mergeCell ref="C312:F312"/>
    <mergeCell ref="G312:Y312"/>
    <mergeCell ref="C313:F313"/>
    <mergeCell ref="G313:Y313"/>
    <mergeCell ref="C314:F314"/>
    <mergeCell ref="G314:Y314"/>
    <mergeCell ref="C315:F315"/>
    <mergeCell ref="G315:Y315"/>
    <mergeCell ref="B328:B333"/>
    <mergeCell ref="C328:F328"/>
    <mergeCell ref="G328:Y328"/>
    <mergeCell ref="C329:F329"/>
    <mergeCell ref="G329:Y329"/>
    <mergeCell ref="C330:F330"/>
    <mergeCell ref="G330:Y330"/>
    <mergeCell ref="C331:F331"/>
    <mergeCell ref="G331:Y331"/>
    <mergeCell ref="C332:F332"/>
    <mergeCell ref="G332:Y332"/>
    <mergeCell ref="C333:F333"/>
    <mergeCell ref="G333:Y333"/>
    <mergeCell ref="B322:B327"/>
    <mergeCell ref="C322:F322"/>
    <mergeCell ref="G322:Y322"/>
    <mergeCell ref="C323:F323"/>
    <mergeCell ref="G323:Y323"/>
    <mergeCell ref="C324:F324"/>
    <mergeCell ref="G324:Y324"/>
    <mergeCell ref="C325:F325"/>
    <mergeCell ref="G325:Y325"/>
    <mergeCell ref="C326:F326"/>
    <mergeCell ref="G326:Y326"/>
    <mergeCell ref="C327:F327"/>
    <mergeCell ref="G327:Y327"/>
    <mergeCell ref="B344:B349"/>
    <mergeCell ref="C344:F344"/>
    <mergeCell ref="G344:Y344"/>
    <mergeCell ref="C345:F345"/>
    <mergeCell ref="G345:Y345"/>
    <mergeCell ref="C346:F346"/>
    <mergeCell ref="G346:Y346"/>
    <mergeCell ref="C347:F347"/>
    <mergeCell ref="G347:Y347"/>
    <mergeCell ref="C348:F348"/>
    <mergeCell ref="G348:Y348"/>
    <mergeCell ref="C349:F349"/>
    <mergeCell ref="G349:Y349"/>
    <mergeCell ref="B334:B339"/>
    <mergeCell ref="C334:F334"/>
    <mergeCell ref="G334:Y334"/>
    <mergeCell ref="C335:F335"/>
    <mergeCell ref="G335:Y335"/>
    <mergeCell ref="C336:F336"/>
    <mergeCell ref="G336:Y336"/>
    <mergeCell ref="C337:F337"/>
    <mergeCell ref="G337:Y337"/>
    <mergeCell ref="C338:F338"/>
    <mergeCell ref="G338:Y338"/>
    <mergeCell ref="C339:F339"/>
    <mergeCell ref="G339:Y339"/>
    <mergeCell ref="B356:B361"/>
    <mergeCell ref="C356:F356"/>
    <mergeCell ref="G356:Y356"/>
    <mergeCell ref="C357:F357"/>
    <mergeCell ref="G357:Y357"/>
    <mergeCell ref="C358:F358"/>
    <mergeCell ref="G358:Y358"/>
    <mergeCell ref="C359:F359"/>
    <mergeCell ref="G359:Y359"/>
    <mergeCell ref="C360:F360"/>
    <mergeCell ref="G360:Y360"/>
    <mergeCell ref="C361:F361"/>
    <mergeCell ref="G361:Y361"/>
    <mergeCell ref="B350:B355"/>
    <mergeCell ref="C350:F350"/>
    <mergeCell ref="G350:Y350"/>
    <mergeCell ref="C351:F351"/>
    <mergeCell ref="G351:Y351"/>
    <mergeCell ref="C352:F352"/>
    <mergeCell ref="G352:Y352"/>
    <mergeCell ref="C353:F353"/>
    <mergeCell ref="G353:Y353"/>
    <mergeCell ref="C354:F354"/>
    <mergeCell ref="G354:Y354"/>
    <mergeCell ref="C355:F355"/>
    <mergeCell ref="G355:Y355"/>
    <mergeCell ref="B368:B373"/>
    <mergeCell ref="C368:F368"/>
    <mergeCell ref="G368:Y368"/>
    <mergeCell ref="C369:F369"/>
    <mergeCell ref="G369:Y369"/>
    <mergeCell ref="C370:F370"/>
    <mergeCell ref="G370:Y370"/>
    <mergeCell ref="C371:F371"/>
    <mergeCell ref="G371:Y371"/>
    <mergeCell ref="C372:F372"/>
    <mergeCell ref="G372:Y372"/>
    <mergeCell ref="C373:F373"/>
    <mergeCell ref="G373:Y373"/>
    <mergeCell ref="B362:B367"/>
    <mergeCell ref="C362:F362"/>
    <mergeCell ref="G362:Y362"/>
    <mergeCell ref="C363:F363"/>
    <mergeCell ref="G363:Y363"/>
    <mergeCell ref="C364:F364"/>
    <mergeCell ref="G364:Y364"/>
    <mergeCell ref="C365:F365"/>
    <mergeCell ref="G365:Y365"/>
    <mergeCell ref="C366:F366"/>
    <mergeCell ref="G366:Y366"/>
    <mergeCell ref="C367:F367"/>
    <mergeCell ref="G367:Y367"/>
    <mergeCell ref="B384:B389"/>
    <mergeCell ref="C384:F384"/>
    <mergeCell ref="G384:Y384"/>
    <mergeCell ref="C385:F385"/>
    <mergeCell ref="G385:Y385"/>
    <mergeCell ref="C386:F386"/>
    <mergeCell ref="G386:Y386"/>
    <mergeCell ref="C387:F387"/>
    <mergeCell ref="G387:Y387"/>
    <mergeCell ref="C388:F388"/>
    <mergeCell ref="G388:Y388"/>
    <mergeCell ref="C389:F389"/>
    <mergeCell ref="G389:Y389"/>
    <mergeCell ref="B378:B383"/>
    <mergeCell ref="C378:F378"/>
    <mergeCell ref="G378:Y378"/>
    <mergeCell ref="C379:F379"/>
    <mergeCell ref="G379:Y379"/>
    <mergeCell ref="C380:F380"/>
    <mergeCell ref="G380:Y380"/>
    <mergeCell ref="C381:F381"/>
    <mergeCell ref="G381:Y381"/>
    <mergeCell ref="C382:F382"/>
    <mergeCell ref="G382:Y382"/>
    <mergeCell ref="C383:F383"/>
    <mergeCell ref="G383:Y383"/>
    <mergeCell ref="B396:B401"/>
    <mergeCell ref="C396:F396"/>
    <mergeCell ref="G396:Y396"/>
    <mergeCell ref="C397:F397"/>
    <mergeCell ref="G397:Y397"/>
    <mergeCell ref="C398:F398"/>
    <mergeCell ref="G398:Y398"/>
    <mergeCell ref="C399:F399"/>
    <mergeCell ref="G399:Y399"/>
    <mergeCell ref="C400:F400"/>
    <mergeCell ref="G400:Y400"/>
    <mergeCell ref="C401:F401"/>
    <mergeCell ref="G401:Y401"/>
    <mergeCell ref="B390:B395"/>
    <mergeCell ref="C390:F390"/>
    <mergeCell ref="G390:Y390"/>
    <mergeCell ref="C391:F391"/>
    <mergeCell ref="G391:Y391"/>
    <mergeCell ref="C392:F392"/>
    <mergeCell ref="G392:Y392"/>
    <mergeCell ref="C393:F393"/>
    <mergeCell ref="G393:Y393"/>
    <mergeCell ref="C394:F394"/>
    <mergeCell ref="G394:Y394"/>
    <mergeCell ref="C395:F395"/>
    <mergeCell ref="G395:Y395"/>
    <mergeCell ref="B412:B417"/>
    <mergeCell ref="C412:F412"/>
    <mergeCell ref="G412:Y412"/>
    <mergeCell ref="C413:F413"/>
    <mergeCell ref="G413:Y413"/>
    <mergeCell ref="C414:F414"/>
    <mergeCell ref="G414:Y414"/>
    <mergeCell ref="C415:F415"/>
    <mergeCell ref="G415:Y415"/>
    <mergeCell ref="C416:F416"/>
    <mergeCell ref="G416:Y416"/>
    <mergeCell ref="C417:F417"/>
    <mergeCell ref="G417:Y417"/>
    <mergeCell ref="B402:B407"/>
    <mergeCell ref="C402:F402"/>
    <mergeCell ref="G402:Y402"/>
    <mergeCell ref="C403:F403"/>
    <mergeCell ref="G403:Y403"/>
    <mergeCell ref="C404:F404"/>
    <mergeCell ref="G404:Y404"/>
    <mergeCell ref="C405:F405"/>
    <mergeCell ref="G405:Y405"/>
    <mergeCell ref="C406:F406"/>
    <mergeCell ref="G406:Y406"/>
    <mergeCell ref="C407:F407"/>
    <mergeCell ref="G407:Y407"/>
    <mergeCell ref="B424:B429"/>
    <mergeCell ref="C424:F424"/>
    <mergeCell ref="G424:Y424"/>
    <mergeCell ref="C425:F425"/>
    <mergeCell ref="G425:Y425"/>
    <mergeCell ref="C426:F426"/>
    <mergeCell ref="G426:Y426"/>
    <mergeCell ref="C427:F427"/>
    <mergeCell ref="G427:Y427"/>
    <mergeCell ref="C428:F428"/>
    <mergeCell ref="G428:Y428"/>
    <mergeCell ref="C429:F429"/>
    <mergeCell ref="G429:Y429"/>
    <mergeCell ref="B418:B423"/>
    <mergeCell ref="C418:F418"/>
    <mergeCell ref="G418:Y418"/>
    <mergeCell ref="C419:F419"/>
    <mergeCell ref="G419:Y419"/>
    <mergeCell ref="C420:F420"/>
    <mergeCell ref="G420:Y420"/>
    <mergeCell ref="C421:F421"/>
    <mergeCell ref="G421:Y421"/>
    <mergeCell ref="C422:F422"/>
    <mergeCell ref="G422:Y422"/>
    <mergeCell ref="C423:F423"/>
    <mergeCell ref="G423:Y423"/>
    <mergeCell ref="B436:B441"/>
    <mergeCell ref="C436:F436"/>
    <mergeCell ref="G436:Y436"/>
    <mergeCell ref="C437:F437"/>
    <mergeCell ref="G437:Y437"/>
    <mergeCell ref="C438:F438"/>
    <mergeCell ref="G438:Y438"/>
    <mergeCell ref="C439:F439"/>
    <mergeCell ref="G439:Y439"/>
    <mergeCell ref="C440:F440"/>
    <mergeCell ref="G440:Y440"/>
    <mergeCell ref="C441:F441"/>
    <mergeCell ref="G441:Y441"/>
    <mergeCell ref="B430:B435"/>
    <mergeCell ref="C430:F430"/>
    <mergeCell ref="G430:Y430"/>
    <mergeCell ref="C431:F431"/>
    <mergeCell ref="G431:Y431"/>
    <mergeCell ref="C432:F432"/>
    <mergeCell ref="G432:Y432"/>
    <mergeCell ref="C433:F433"/>
    <mergeCell ref="G433:Y433"/>
    <mergeCell ref="C434:F434"/>
    <mergeCell ref="G434:Y434"/>
    <mergeCell ref="C435:F435"/>
    <mergeCell ref="G435:Y435"/>
    <mergeCell ref="B452:B457"/>
    <mergeCell ref="C452:F452"/>
    <mergeCell ref="G452:Y452"/>
    <mergeCell ref="C453:F453"/>
    <mergeCell ref="G453:Y453"/>
    <mergeCell ref="C454:F454"/>
    <mergeCell ref="G454:Y454"/>
    <mergeCell ref="C455:F455"/>
    <mergeCell ref="G455:Y455"/>
    <mergeCell ref="C456:F456"/>
    <mergeCell ref="G456:Y456"/>
    <mergeCell ref="C457:F457"/>
    <mergeCell ref="G457:Y457"/>
    <mergeCell ref="B446:B451"/>
    <mergeCell ref="C446:F446"/>
    <mergeCell ref="G446:Y446"/>
    <mergeCell ref="C447:F447"/>
    <mergeCell ref="G447:Y447"/>
    <mergeCell ref="C448:F448"/>
    <mergeCell ref="G448:Y448"/>
    <mergeCell ref="C449:F449"/>
    <mergeCell ref="G449:Y449"/>
    <mergeCell ref="C450:F450"/>
    <mergeCell ref="G450:Y450"/>
    <mergeCell ref="C451:F451"/>
    <mergeCell ref="G451:Y451"/>
    <mergeCell ref="B464:B469"/>
    <mergeCell ref="C464:F464"/>
    <mergeCell ref="G464:Y464"/>
    <mergeCell ref="C465:F465"/>
    <mergeCell ref="G465:Y465"/>
    <mergeCell ref="C466:F466"/>
    <mergeCell ref="G466:Y466"/>
    <mergeCell ref="C467:F467"/>
    <mergeCell ref="G467:Y467"/>
    <mergeCell ref="C468:F468"/>
    <mergeCell ref="G468:Y468"/>
    <mergeCell ref="C469:F469"/>
    <mergeCell ref="G469:Y469"/>
    <mergeCell ref="B458:B463"/>
    <mergeCell ref="C458:F458"/>
    <mergeCell ref="G458:Y458"/>
    <mergeCell ref="C459:F459"/>
    <mergeCell ref="G459:Y459"/>
    <mergeCell ref="C460:F460"/>
    <mergeCell ref="G460:Y460"/>
    <mergeCell ref="C461:F461"/>
    <mergeCell ref="G461:Y461"/>
    <mergeCell ref="C462:F462"/>
    <mergeCell ref="G462:Y462"/>
    <mergeCell ref="C463:F463"/>
    <mergeCell ref="G463:Y463"/>
    <mergeCell ref="B480:B485"/>
    <mergeCell ref="C480:F480"/>
    <mergeCell ref="G480:Y480"/>
    <mergeCell ref="C481:F481"/>
    <mergeCell ref="G481:Y481"/>
    <mergeCell ref="C482:F482"/>
    <mergeCell ref="G482:Y482"/>
    <mergeCell ref="C483:F483"/>
    <mergeCell ref="G483:Y483"/>
    <mergeCell ref="C484:F484"/>
    <mergeCell ref="G484:Y484"/>
    <mergeCell ref="C485:F485"/>
    <mergeCell ref="G485:Y485"/>
    <mergeCell ref="B470:B475"/>
    <mergeCell ref="C470:F470"/>
    <mergeCell ref="G470:Y470"/>
    <mergeCell ref="C471:F471"/>
    <mergeCell ref="G471:Y471"/>
    <mergeCell ref="C472:F472"/>
    <mergeCell ref="G472:Y472"/>
    <mergeCell ref="C473:F473"/>
    <mergeCell ref="G473:Y473"/>
    <mergeCell ref="C474:F474"/>
    <mergeCell ref="G474:Y474"/>
    <mergeCell ref="C475:F475"/>
    <mergeCell ref="G475:Y475"/>
    <mergeCell ref="B492:B497"/>
    <mergeCell ref="C492:F492"/>
    <mergeCell ref="G492:Y492"/>
    <mergeCell ref="C493:F493"/>
    <mergeCell ref="G493:Y493"/>
    <mergeCell ref="C494:F494"/>
    <mergeCell ref="G494:Y494"/>
    <mergeCell ref="C495:F495"/>
    <mergeCell ref="G495:Y495"/>
    <mergeCell ref="C496:F496"/>
    <mergeCell ref="G496:Y496"/>
    <mergeCell ref="C497:F497"/>
    <mergeCell ref="G497:Y497"/>
    <mergeCell ref="B486:B491"/>
    <mergeCell ref="C486:F486"/>
    <mergeCell ref="G486:Y486"/>
    <mergeCell ref="C487:F487"/>
    <mergeCell ref="G487:Y487"/>
    <mergeCell ref="C488:F488"/>
    <mergeCell ref="G488:Y488"/>
    <mergeCell ref="C489:F489"/>
    <mergeCell ref="G489:Y489"/>
    <mergeCell ref="C490:F490"/>
    <mergeCell ref="G490:Y490"/>
    <mergeCell ref="C491:F491"/>
    <mergeCell ref="G491:Y491"/>
    <mergeCell ref="B504:B509"/>
    <mergeCell ref="C504:F504"/>
    <mergeCell ref="G504:Y504"/>
    <mergeCell ref="C505:F505"/>
    <mergeCell ref="G505:Y505"/>
    <mergeCell ref="C506:F506"/>
    <mergeCell ref="G506:Y506"/>
    <mergeCell ref="C507:F507"/>
    <mergeCell ref="G507:Y507"/>
    <mergeCell ref="C508:F508"/>
    <mergeCell ref="G508:Y508"/>
    <mergeCell ref="C509:F509"/>
    <mergeCell ref="G509:Y509"/>
    <mergeCell ref="B498:B503"/>
    <mergeCell ref="C498:F498"/>
    <mergeCell ref="G498:Y498"/>
    <mergeCell ref="C499:F499"/>
    <mergeCell ref="G499:Y499"/>
    <mergeCell ref="C500:F500"/>
    <mergeCell ref="G500:Y500"/>
    <mergeCell ref="C501:F501"/>
    <mergeCell ref="G501:Y501"/>
    <mergeCell ref="C502:F502"/>
    <mergeCell ref="G502:Y502"/>
    <mergeCell ref="C503:F503"/>
    <mergeCell ref="G503:Y503"/>
    <mergeCell ref="B520:B525"/>
    <mergeCell ref="C520:F520"/>
    <mergeCell ref="G520:Y520"/>
    <mergeCell ref="C521:F521"/>
    <mergeCell ref="G521:Y521"/>
    <mergeCell ref="C522:F522"/>
    <mergeCell ref="G522:Y522"/>
    <mergeCell ref="C523:F523"/>
    <mergeCell ref="G523:Y523"/>
    <mergeCell ref="C524:F524"/>
    <mergeCell ref="G524:Y524"/>
    <mergeCell ref="C525:F525"/>
    <mergeCell ref="G525:Y525"/>
    <mergeCell ref="B514:B519"/>
    <mergeCell ref="C514:F514"/>
    <mergeCell ref="G514:Y514"/>
    <mergeCell ref="C515:F515"/>
    <mergeCell ref="G515:Y515"/>
    <mergeCell ref="C516:F516"/>
    <mergeCell ref="G516:Y516"/>
    <mergeCell ref="C517:F517"/>
    <mergeCell ref="G517:Y517"/>
    <mergeCell ref="C518:F518"/>
    <mergeCell ref="G518:Y518"/>
    <mergeCell ref="C519:F519"/>
    <mergeCell ref="G519:Y519"/>
    <mergeCell ref="B532:B537"/>
    <mergeCell ref="C532:F532"/>
    <mergeCell ref="G532:Y532"/>
    <mergeCell ref="C533:F533"/>
    <mergeCell ref="G533:Y533"/>
    <mergeCell ref="C534:F534"/>
    <mergeCell ref="G534:Y534"/>
    <mergeCell ref="C535:F535"/>
    <mergeCell ref="G535:Y535"/>
    <mergeCell ref="C536:F536"/>
    <mergeCell ref="G536:Y536"/>
    <mergeCell ref="C537:F537"/>
    <mergeCell ref="G537:Y537"/>
    <mergeCell ref="B526:B531"/>
    <mergeCell ref="C526:F526"/>
    <mergeCell ref="G526:Y526"/>
    <mergeCell ref="C527:F527"/>
    <mergeCell ref="G527:Y527"/>
    <mergeCell ref="C528:F528"/>
    <mergeCell ref="G528:Y528"/>
    <mergeCell ref="C529:F529"/>
    <mergeCell ref="G529:Y529"/>
    <mergeCell ref="C530:F530"/>
    <mergeCell ref="G530:Y530"/>
    <mergeCell ref="C531:F531"/>
    <mergeCell ref="G531:Y531"/>
    <mergeCell ref="B548:B553"/>
    <mergeCell ref="C548:F548"/>
    <mergeCell ref="G548:Y548"/>
    <mergeCell ref="C549:F549"/>
    <mergeCell ref="G549:Y549"/>
    <mergeCell ref="C550:F550"/>
    <mergeCell ref="G550:Y550"/>
    <mergeCell ref="C551:F551"/>
    <mergeCell ref="G551:Y551"/>
    <mergeCell ref="C552:F552"/>
    <mergeCell ref="G552:Y552"/>
    <mergeCell ref="C553:F553"/>
    <mergeCell ref="G553:Y553"/>
    <mergeCell ref="B538:B543"/>
    <mergeCell ref="C538:F538"/>
    <mergeCell ref="G538:Y538"/>
    <mergeCell ref="C539:F539"/>
    <mergeCell ref="G539:Y539"/>
    <mergeCell ref="C540:F540"/>
    <mergeCell ref="G540:Y540"/>
    <mergeCell ref="C541:F541"/>
    <mergeCell ref="G541:Y541"/>
    <mergeCell ref="C542:F542"/>
    <mergeCell ref="G542:Y542"/>
    <mergeCell ref="C543:F543"/>
    <mergeCell ref="G543:Y543"/>
    <mergeCell ref="B560:B565"/>
    <mergeCell ref="C560:F560"/>
    <mergeCell ref="G560:Y560"/>
    <mergeCell ref="C561:F561"/>
    <mergeCell ref="G561:Y561"/>
    <mergeCell ref="C562:F562"/>
    <mergeCell ref="G562:Y562"/>
    <mergeCell ref="C563:F563"/>
    <mergeCell ref="G563:Y563"/>
    <mergeCell ref="C564:F564"/>
    <mergeCell ref="G564:Y564"/>
    <mergeCell ref="C565:F565"/>
    <mergeCell ref="G565:Y565"/>
    <mergeCell ref="B554:B559"/>
    <mergeCell ref="C554:F554"/>
    <mergeCell ref="G554:Y554"/>
    <mergeCell ref="C555:F555"/>
    <mergeCell ref="G555:Y555"/>
    <mergeCell ref="C556:F556"/>
    <mergeCell ref="G556:Y556"/>
    <mergeCell ref="C557:F557"/>
    <mergeCell ref="G557:Y557"/>
    <mergeCell ref="C558:F558"/>
    <mergeCell ref="G558:Y558"/>
    <mergeCell ref="C559:F559"/>
    <mergeCell ref="G559:Y559"/>
    <mergeCell ref="B572:B577"/>
    <mergeCell ref="C572:F572"/>
    <mergeCell ref="G572:Y572"/>
    <mergeCell ref="C573:F573"/>
    <mergeCell ref="G573:Y573"/>
    <mergeCell ref="C574:F574"/>
    <mergeCell ref="G574:Y574"/>
    <mergeCell ref="C575:F575"/>
    <mergeCell ref="G575:Y575"/>
    <mergeCell ref="C576:F576"/>
    <mergeCell ref="G576:Y576"/>
    <mergeCell ref="C577:F577"/>
    <mergeCell ref="G577:Y577"/>
    <mergeCell ref="B566:B571"/>
    <mergeCell ref="C566:F566"/>
    <mergeCell ref="G566:Y566"/>
    <mergeCell ref="C567:F567"/>
    <mergeCell ref="G567:Y567"/>
    <mergeCell ref="C568:F568"/>
    <mergeCell ref="G568:Y568"/>
    <mergeCell ref="C569:F569"/>
    <mergeCell ref="G569:Y569"/>
    <mergeCell ref="C570:F570"/>
    <mergeCell ref="G570:Y570"/>
    <mergeCell ref="C571:F571"/>
    <mergeCell ref="G571:Y571"/>
    <mergeCell ref="B588:B593"/>
    <mergeCell ref="C588:F588"/>
    <mergeCell ref="G588:Y588"/>
    <mergeCell ref="C589:F589"/>
    <mergeCell ref="G589:Y589"/>
    <mergeCell ref="C590:F590"/>
    <mergeCell ref="G590:Y590"/>
    <mergeCell ref="C591:F591"/>
    <mergeCell ref="G591:Y591"/>
    <mergeCell ref="C592:F592"/>
    <mergeCell ref="G592:Y592"/>
    <mergeCell ref="C593:F593"/>
    <mergeCell ref="G593:Y593"/>
    <mergeCell ref="B582:B587"/>
    <mergeCell ref="C582:F582"/>
    <mergeCell ref="G582:Y582"/>
    <mergeCell ref="C583:F583"/>
    <mergeCell ref="G583:Y583"/>
    <mergeCell ref="C584:F584"/>
    <mergeCell ref="G584:Y584"/>
    <mergeCell ref="C585:F585"/>
    <mergeCell ref="G585:Y585"/>
    <mergeCell ref="C586:F586"/>
    <mergeCell ref="G586:Y586"/>
    <mergeCell ref="C587:F587"/>
    <mergeCell ref="G587:Y587"/>
    <mergeCell ref="B600:B605"/>
    <mergeCell ref="C600:F600"/>
    <mergeCell ref="G600:Y600"/>
    <mergeCell ref="C601:F601"/>
    <mergeCell ref="G601:Y601"/>
    <mergeCell ref="C602:F602"/>
    <mergeCell ref="G602:Y602"/>
    <mergeCell ref="C603:F603"/>
    <mergeCell ref="G603:Y603"/>
    <mergeCell ref="C604:F604"/>
    <mergeCell ref="G604:Y604"/>
    <mergeCell ref="C605:F605"/>
    <mergeCell ref="G605:Y605"/>
    <mergeCell ref="B594:B599"/>
    <mergeCell ref="C594:F594"/>
    <mergeCell ref="G594:Y594"/>
    <mergeCell ref="C595:F595"/>
    <mergeCell ref="G595:Y595"/>
    <mergeCell ref="C596:F596"/>
    <mergeCell ref="G596:Y596"/>
    <mergeCell ref="C597:F597"/>
    <mergeCell ref="G597:Y597"/>
    <mergeCell ref="C598:F598"/>
    <mergeCell ref="G598:Y598"/>
    <mergeCell ref="C599:F599"/>
    <mergeCell ref="G599:Y599"/>
    <mergeCell ref="B616:B621"/>
    <mergeCell ref="C616:F616"/>
    <mergeCell ref="G616:Y616"/>
    <mergeCell ref="C617:F617"/>
    <mergeCell ref="G617:Y617"/>
    <mergeCell ref="C618:F618"/>
    <mergeCell ref="G618:Y618"/>
    <mergeCell ref="C619:F619"/>
    <mergeCell ref="G619:Y619"/>
    <mergeCell ref="C620:F620"/>
    <mergeCell ref="G620:Y620"/>
    <mergeCell ref="C621:F621"/>
    <mergeCell ref="G621:Y621"/>
    <mergeCell ref="B606:B611"/>
    <mergeCell ref="C606:F606"/>
    <mergeCell ref="G606:Y606"/>
    <mergeCell ref="C607:F607"/>
    <mergeCell ref="G607:Y607"/>
    <mergeCell ref="C608:F608"/>
    <mergeCell ref="G608:Y608"/>
    <mergeCell ref="C609:F609"/>
    <mergeCell ref="G609:Y609"/>
    <mergeCell ref="C610:F610"/>
    <mergeCell ref="G610:Y610"/>
    <mergeCell ref="C611:F611"/>
    <mergeCell ref="G611:Y611"/>
    <mergeCell ref="B628:B633"/>
    <mergeCell ref="C628:F628"/>
    <mergeCell ref="G628:Y628"/>
    <mergeCell ref="C629:F629"/>
    <mergeCell ref="G629:Y629"/>
    <mergeCell ref="C630:F630"/>
    <mergeCell ref="G630:Y630"/>
    <mergeCell ref="C631:F631"/>
    <mergeCell ref="G631:Y631"/>
    <mergeCell ref="C632:F632"/>
    <mergeCell ref="G632:Y632"/>
    <mergeCell ref="C633:F633"/>
    <mergeCell ref="G633:Y633"/>
    <mergeCell ref="B622:B627"/>
    <mergeCell ref="C622:F622"/>
    <mergeCell ref="G622:Y622"/>
    <mergeCell ref="C623:F623"/>
    <mergeCell ref="G623:Y623"/>
    <mergeCell ref="C624:F624"/>
    <mergeCell ref="G624:Y624"/>
    <mergeCell ref="C625:F625"/>
    <mergeCell ref="G625:Y625"/>
    <mergeCell ref="C626:F626"/>
    <mergeCell ref="G626:Y626"/>
    <mergeCell ref="C627:F627"/>
    <mergeCell ref="G627:Y627"/>
    <mergeCell ref="B640:B645"/>
    <mergeCell ref="C640:F640"/>
    <mergeCell ref="G640:Y640"/>
    <mergeCell ref="C641:F641"/>
    <mergeCell ref="G641:Y641"/>
    <mergeCell ref="C642:F642"/>
    <mergeCell ref="G642:Y642"/>
    <mergeCell ref="C643:F643"/>
    <mergeCell ref="G643:Y643"/>
    <mergeCell ref="C644:F644"/>
    <mergeCell ref="G644:Y644"/>
    <mergeCell ref="C645:F645"/>
    <mergeCell ref="G645:Y645"/>
    <mergeCell ref="B634:B639"/>
    <mergeCell ref="C634:F634"/>
    <mergeCell ref="G634:Y634"/>
    <mergeCell ref="C635:F635"/>
    <mergeCell ref="G635:Y635"/>
    <mergeCell ref="C636:F636"/>
    <mergeCell ref="G636:Y636"/>
    <mergeCell ref="C637:F637"/>
    <mergeCell ref="G637:Y637"/>
    <mergeCell ref="C638:F638"/>
    <mergeCell ref="G638:Y638"/>
    <mergeCell ref="C639:F639"/>
    <mergeCell ref="G639:Y639"/>
  </mergeCells>
  <phoneticPr fontId="3"/>
  <pageMargins left="0.78740157480314965" right="0.39370078740157483" top="0.59055118110236227" bottom="0.59055118110236227" header="0.31496062992125984" footer="0.31496062992125984"/>
  <pageSetup paperSize="9" scale="99" orientation="portrait" blackAndWhite="1" r:id="rId1"/>
  <rowBreaks count="19" manualBreakCount="19">
    <brk id="35" max="25" man="1"/>
    <brk id="69" max="25" man="1"/>
    <brk id="103" max="25" man="1"/>
    <brk id="137" max="25" man="1"/>
    <brk id="171" max="25" man="1"/>
    <brk id="205" max="25" man="1"/>
    <brk id="239" max="25" man="1"/>
    <brk id="273" max="25" man="1"/>
    <brk id="307" max="25" man="1"/>
    <brk id="341" max="25" man="1"/>
    <brk id="375" max="25" man="1"/>
    <brk id="409" max="25" man="1"/>
    <brk id="443" max="25" man="1"/>
    <brk id="477" max="25" man="1"/>
    <brk id="511" max="25" man="1"/>
    <brk id="545" max="25" man="1"/>
    <brk id="579" max="25" man="1"/>
    <brk id="613" max="25" man="1"/>
    <brk id="647" max="25" man="1"/>
  </rowBreaks>
  <extLst>
    <ext xmlns:x14="http://schemas.microsoft.com/office/spreadsheetml/2009/9/main" uri="{CCE6A557-97BC-4b89-ADB6-D9C93CAAB3DF}">
      <x14:dataValidations xmlns:xm="http://schemas.microsoft.com/office/excel/2006/main" count="1">
        <x14:dataValidation type="list" allowBlank="1" showInputMessage="1">
          <x14:formula1>
            <xm:f>別紙４!$B$8:$B$18</xm:f>
          </x14:formula1>
          <xm:sqref>G5:Y5 G11:Y11 G17:Y17 G23:Y23 G29:Y29 G44:Y44 G50:Y50 G56:Y56 G62:Y62 G38:Y38 G78:Y78 G84:Y84 G90:Y90 G96:Y96 G72:Y72 G112:Y112 G118:Y118 G124:Y124 G130:Y130 G106:Y106 G146:Y146 G152:Y152 G158:Y158 G164:Y164 G140:Y140 G180:Y180 G186:Y186 G192:Y192 G198:Y198 G174:Y174 G214:Y214 G220:Y220 G226:Y226 G232:Y232 G208:Y208 G248:Y248 G254:Y254 G260:Y260 G266:Y266 G242:Y242 G282:Y282 G288:Y288 G294:Y294 G300:Y300 G276:Y276 G316:Y316 G322:Y322 G328:Y328 G334:Y334 G310:Y310 G350:Y350 G356:Y356 G362:Y362 G368:Y368 G344:Y344 G384:Y384 G390:Y390 G396:Y396 G402:Y402 G378:Y378 G418:Y418 G424:Y424 G430:Y430 G436:Y436 G412:Y412 G452:Y452 G458:Y458 G464:Y464 G470:Y470 G446:Y446 G486:Y486 G492:Y492 G498:Y498 G504:Y504 G480:Y480 G520:Y520 G526:Y526 G532:Y532 G538:Y538 G514:Y514 G554:Y554 G560:Y560 G566:Y566 G572:Y572 G548:Y548 G588:Y588 G594:Y594 G600:Y600 G606:Y606 G582:Y582 G622:Y622 G628:Y628 G634:Y634 G640:Y640 G616:Y616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62"/>
  <sheetViews>
    <sheetView view="pageBreakPreview" zoomScaleNormal="100" zoomScaleSheetLayoutView="100" workbookViewId="0">
      <pane ySplit="3" topLeftCell="A4" activePane="bottomLeft" state="frozen"/>
      <selection activeCell="I46" sqref="I46"/>
      <selection pane="bottomLeft" activeCell="L8" sqref="L8:Q8"/>
    </sheetView>
  </sheetViews>
  <sheetFormatPr defaultColWidth="3.125" defaultRowHeight="18.75" customHeight="1" x14ac:dyDescent="0.4"/>
  <cols>
    <col min="1" max="16384" width="3.125" style="1"/>
  </cols>
  <sheetData>
    <row r="1" spans="1:28" ht="18.75" customHeight="1" x14ac:dyDescent="0.4">
      <c r="A1" s="84"/>
      <c r="B1" s="84"/>
      <c r="C1" s="84"/>
      <c r="D1" s="84"/>
      <c r="E1" s="84"/>
      <c r="F1" s="84"/>
      <c r="G1" s="84"/>
      <c r="H1" s="84"/>
      <c r="I1" s="84"/>
      <c r="J1" s="84"/>
      <c r="K1" s="84"/>
      <c r="L1" s="84"/>
      <c r="M1" s="84"/>
      <c r="N1" s="84"/>
      <c r="O1" s="84"/>
      <c r="P1" s="84"/>
      <c r="Q1" s="84"/>
      <c r="R1" s="84"/>
      <c r="S1" s="84"/>
      <c r="T1" s="84"/>
      <c r="U1" s="84"/>
      <c r="V1" s="84"/>
      <c r="W1" s="84"/>
      <c r="X1" s="84"/>
      <c r="Y1" s="84"/>
      <c r="Z1" s="105" t="s">
        <v>335</v>
      </c>
    </row>
    <row r="2" spans="1:28" ht="7.5" customHeight="1" x14ac:dyDescent="0.4">
      <c r="A2" s="84"/>
      <c r="B2" s="84"/>
      <c r="C2" s="84"/>
      <c r="D2" s="84"/>
      <c r="E2" s="84"/>
      <c r="F2" s="84"/>
      <c r="G2" s="84"/>
      <c r="H2" s="84"/>
      <c r="I2" s="84"/>
      <c r="J2" s="84"/>
      <c r="K2" s="84"/>
      <c r="L2" s="84"/>
      <c r="M2" s="84"/>
      <c r="N2" s="84"/>
      <c r="O2" s="84"/>
      <c r="P2" s="84"/>
      <c r="Q2" s="84"/>
      <c r="R2" s="84"/>
      <c r="S2" s="84"/>
      <c r="T2" s="84"/>
      <c r="U2" s="84"/>
      <c r="V2" s="84"/>
      <c r="W2" s="84"/>
      <c r="X2" s="84"/>
      <c r="Y2" s="84"/>
      <c r="Z2" s="84"/>
    </row>
    <row r="3" spans="1:28" ht="18.75" customHeight="1" x14ac:dyDescent="0.4">
      <c r="A3" s="305" t="s">
        <v>473</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B3" s="171" t="s">
        <v>461</v>
      </c>
    </row>
    <row r="4" spans="1:28" ht="7.5" customHeight="1" x14ac:dyDescent="0.4">
      <c r="A4" s="84"/>
      <c r="B4" s="84"/>
      <c r="C4" s="84"/>
      <c r="D4" s="84"/>
      <c r="E4" s="84"/>
      <c r="F4" s="84"/>
      <c r="G4" s="84"/>
      <c r="H4" s="84"/>
      <c r="I4" s="84"/>
      <c r="J4" s="84"/>
      <c r="K4" s="84"/>
      <c r="L4" s="84"/>
      <c r="M4" s="84"/>
      <c r="N4" s="84"/>
      <c r="O4" s="84"/>
      <c r="P4" s="84"/>
      <c r="Q4" s="84"/>
      <c r="R4" s="84"/>
      <c r="S4" s="84"/>
      <c r="T4" s="84"/>
      <c r="U4" s="84"/>
      <c r="V4" s="84"/>
      <c r="W4" s="84"/>
      <c r="X4" s="84"/>
      <c r="Y4" s="84"/>
      <c r="Z4" s="84"/>
    </row>
    <row r="5" spans="1:28" ht="18.75" customHeight="1" x14ac:dyDescent="0.4">
      <c r="A5" s="84" t="s">
        <v>474</v>
      </c>
      <c r="B5" s="84"/>
      <c r="C5" s="84"/>
      <c r="D5" s="84"/>
      <c r="E5" s="84"/>
      <c r="F5" s="84"/>
      <c r="G5" s="84"/>
      <c r="H5" s="84"/>
      <c r="I5" s="84"/>
      <c r="J5" s="84"/>
      <c r="K5" s="84"/>
      <c r="L5" s="84"/>
      <c r="M5" s="84"/>
      <c r="N5" s="84"/>
      <c r="O5" s="84"/>
      <c r="P5" s="84"/>
      <c r="Q5" s="84"/>
      <c r="R5" s="84"/>
      <c r="S5" s="84"/>
      <c r="T5" s="84"/>
      <c r="U5" s="84"/>
      <c r="V5" s="84"/>
      <c r="W5" s="84"/>
      <c r="X5" s="84"/>
      <c r="Y5" s="84"/>
      <c r="Z5" s="84"/>
    </row>
    <row r="6" spans="1:28" ht="7.5" customHeight="1" thickBot="1" x14ac:dyDescent="0.45">
      <c r="A6" s="84"/>
      <c r="B6" s="84"/>
      <c r="C6" s="84"/>
      <c r="D6" s="84"/>
      <c r="E6" s="84"/>
      <c r="F6" s="84"/>
      <c r="G6" s="84"/>
      <c r="H6" s="84"/>
      <c r="I6" s="84"/>
      <c r="J6" s="84"/>
      <c r="K6" s="84"/>
      <c r="L6" s="84"/>
      <c r="M6" s="84"/>
      <c r="N6" s="84"/>
      <c r="O6" s="84"/>
      <c r="P6" s="84"/>
      <c r="Q6" s="84"/>
      <c r="R6" s="84"/>
      <c r="S6" s="84"/>
      <c r="T6" s="84"/>
      <c r="U6" s="84"/>
      <c r="V6" s="84"/>
      <c r="W6" s="84"/>
      <c r="X6" s="84"/>
      <c r="Y6" s="84"/>
      <c r="Z6" s="84"/>
    </row>
    <row r="7" spans="1:28" ht="22.5" customHeight="1" x14ac:dyDescent="0.4">
      <c r="A7" s="84"/>
      <c r="B7" s="383" t="s">
        <v>336</v>
      </c>
      <c r="C7" s="384"/>
      <c r="D7" s="384"/>
      <c r="E7" s="384"/>
      <c r="F7" s="384"/>
      <c r="G7" s="384"/>
      <c r="H7" s="384"/>
      <c r="I7" s="384"/>
      <c r="J7" s="384"/>
      <c r="K7" s="384"/>
      <c r="L7" s="384" t="s">
        <v>464</v>
      </c>
      <c r="M7" s="384"/>
      <c r="N7" s="384"/>
      <c r="O7" s="384"/>
      <c r="P7" s="384"/>
      <c r="Q7" s="384"/>
      <c r="R7" s="384"/>
      <c r="S7" s="384" t="s">
        <v>465</v>
      </c>
      <c r="T7" s="384"/>
      <c r="U7" s="384"/>
      <c r="V7" s="384"/>
      <c r="W7" s="384"/>
      <c r="X7" s="384"/>
      <c r="Y7" s="419"/>
      <c r="Z7" s="84"/>
    </row>
    <row r="8" spans="1:28" ht="22.5" customHeight="1" x14ac:dyDescent="0.4">
      <c r="A8" s="84"/>
      <c r="B8" s="494" t="s">
        <v>313</v>
      </c>
      <c r="C8" s="495"/>
      <c r="D8" s="495"/>
      <c r="E8" s="495"/>
      <c r="F8" s="495"/>
      <c r="G8" s="495"/>
      <c r="H8" s="495"/>
      <c r="I8" s="495"/>
      <c r="J8" s="495"/>
      <c r="K8" s="495"/>
      <c r="L8" s="525"/>
      <c r="M8" s="526"/>
      <c r="N8" s="526"/>
      <c r="O8" s="526"/>
      <c r="P8" s="526"/>
      <c r="Q8" s="526"/>
      <c r="R8" s="122" t="s">
        <v>49</v>
      </c>
      <c r="S8" s="525"/>
      <c r="T8" s="526"/>
      <c r="U8" s="526"/>
      <c r="V8" s="526"/>
      <c r="W8" s="526"/>
      <c r="X8" s="526"/>
      <c r="Y8" s="123" t="s">
        <v>49</v>
      </c>
      <c r="Z8" s="84"/>
    </row>
    <row r="9" spans="1:28" ht="22.5" customHeight="1" x14ac:dyDescent="0.4">
      <c r="A9" s="84"/>
      <c r="B9" s="482" t="s">
        <v>327</v>
      </c>
      <c r="C9" s="483"/>
      <c r="D9" s="483"/>
      <c r="E9" s="483"/>
      <c r="F9" s="483"/>
      <c r="G9" s="483"/>
      <c r="H9" s="483"/>
      <c r="I9" s="483"/>
      <c r="J9" s="483"/>
      <c r="K9" s="483"/>
      <c r="L9" s="523"/>
      <c r="M9" s="524"/>
      <c r="N9" s="524"/>
      <c r="O9" s="524"/>
      <c r="P9" s="524"/>
      <c r="Q9" s="524"/>
      <c r="R9" s="124" t="s">
        <v>49</v>
      </c>
      <c r="S9" s="523"/>
      <c r="T9" s="524"/>
      <c r="U9" s="524"/>
      <c r="V9" s="524"/>
      <c r="W9" s="524"/>
      <c r="X9" s="524"/>
      <c r="Y9" s="125" t="s">
        <v>49</v>
      </c>
      <c r="Z9" s="84"/>
    </row>
    <row r="10" spans="1:28" ht="22.5" customHeight="1" x14ac:dyDescent="0.4">
      <c r="A10" s="84"/>
      <c r="B10" s="482" t="s">
        <v>315</v>
      </c>
      <c r="C10" s="483"/>
      <c r="D10" s="483"/>
      <c r="E10" s="483"/>
      <c r="F10" s="483"/>
      <c r="G10" s="483"/>
      <c r="H10" s="483"/>
      <c r="I10" s="483"/>
      <c r="J10" s="483"/>
      <c r="K10" s="483"/>
      <c r="L10" s="523"/>
      <c r="M10" s="524"/>
      <c r="N10" s="524"/>
      <c r="O10" s="524"/>
      <c r="P10" s="524"/>
      <c r="Q10" s="524"/>
      <c r="R10" s="124" t="s">
        <v>49</v>
      </c>
      <c r="S10" s="523"/>
      <c r="T10" s="524"/>
      <c r="U10" s="524"/>
      <c r="V10" s="524"/>
      <c r="W10" s="524"/>
      <c r="X10" s="524"/>
      <c r="Y10" s="125" t="s">
        <v>49</v>
      </c>
      <c r="Z10" s="84"/>
    </row>
    <row r="11" spans="1:28" ht="22.5" customHeight="1" x14ac:dyDescent="0.4">
      <c r="A11" s="84"/>
      <c r="B11" s="482" t="s">
        <v>329</v>
      </c>
      <c r="C11" s="483"/>
      <c r="D11" s="483"/>
      <c r="E11" s="483"/>
      <c r="F11" s="483"/>
      <c r="G11" s="483"/>
      <c r="H11" s="483"/>
      <c r="I11" s="483"/>
      <c r="J11" s="483"/>
      <c r="K11" s="483"/>
      <c r="L11" s="523"/>
      <c r="M11" s="524"/>
      <c r="N11" s="524"/>
      <c r="O11" s="524"/>
      <c r="P11" s="524"/>
      <c r="Q11" s="524"/>
      <c r="R11" s="124" t="s">
        <v>49</v>
      </c>
      <c r="S11" s="523"/>
      <c r="T11" s="524"/>
      <c r="U11" s="524"/>
      <c r="V11" s="524"/>
      <c r="W11" s="524"/>
      <c r="X11" s="524"/>
      <c r="Y11" s="125" t="s">
        <v>49</v>
      </c>
      <c r="Z11" s="84"/>
    </row>
    <row r="12" spans="1:28" ht="22.5" customHeight="1" x14ac:dyDescent="0.4">
      <c r="A12" s="84"/>
      <c r="B12" s="482" t="s">
        <v>317</v>
      </c>
      <c r="C12" s="483"/>
      <c r="D12" s="483"/>
      <c r="E12" s="483"/>
      <c r="F12" s="483"/>
      <c r="G12" s="483"/>
      <c r="H12" s="483"/>
      <c r="I12" s="483"/>
      <c r="J12" s="483"/>
      <c r="K12" s="483"/>
      <c r="L12" s="523"/>
      <c r="M12" s="524"/>
      <c r="N12" s="524"/>
      <c r="O12" s="524"/>
      <c r="P12" s="524"/>
      <c r="Q12" s="524"/>
      <c r="R12" s="124" t="s">
        <v>49</v>
      </c>
      <c r="S12" s="523"/>
      <c r="T12" s="524"/>
      <c r="U12" s="524"/>
      <c r="V12" s="524"/>
      <c r="W12" s="524"/>
      <c r="X12" s="524"/>
      <c r="Y12" s="125" t="s">
        <v>49</v>
      </c>
      <c r="Z12" s="84"/>
    </row>
    <row r="13" spans="1:28" ht="22.5" customHeight="1" x14ac:dyDescent="0.4">
      <c r="A13" s="84"/>
      <c r="B13" s="482" t="s">
        <v>331</v>
      </c>
      <c r="C13" s="483"/>
      <c r="D13" s="483"/>
      <c r="E13" s="483"/>
      <c r="F13" s="483"/>
      <c r="G13" s="483"/>
      <c r="H13" s="483"/>
      <c r="I13" s="483"/>
      <c r="J13" s="483"/>
      <c r="K13" s="483"/>
      <c r="L13" s="523"/>
      <c r="M13" s="524"/>
      <c r="N13" s="524"/>
      <c r="O13" s="524"/>
      <c r="P13" s="524"/>
      <c r="Q13" s="524"/>
      <c r="R13" s="124" t="s">
        <v>49</v>
      </c>
      <c r="S13" s="523"/>
      <c r="T13" s="524"/>
      <c r="U13" s="524"/>
      <c r="V13" s="524"/>
      <c r="W13" s="524"/>
      <c r="X13" s="524"/>
      <c r="Y13" s="125" t="s">
        <v>49</v>
      </c>
      <c r="Z13" s="84"/>
    </row>
    <row r="14" spans="1:28" ht="22.5" customHeight="1" x14ac:dyDescent="0.4">
      <c r="A14" s="84"/>
      <c r="B14" s="488" t="s">
        <v>319</v>
      </c>
      <c r="C14" s="489"/>
      <c r="D14" s="489"/>
      <c r="E14" s="489"/>
      <c r="F14" s="489"/>
      <c r="G14" s="489"/>
      <c r="H14" s="489"/>
      <c r="I14" s="489"/>
      <c r="J14" s="489"/>
      <c r="K14" s="489"/>
      <c r="L14" s="521"/>
      <c r="M14" s="522"/>
      <c r="N14" s="522"/>
      <c r="O14" s="522"/>
      <c r="P14" s="522"/>
      <c r="Q14" s="522"/>
      <c r="R14" s="126" t="s">
        <v>49</v>
      </c>
      <c r="S14" s="521"/>
      <c r="T14" s="522"/>
      <c r="U14" s="522"/>
      <c r="V14" s="522"/>
      <c r="W14" s="522"/>
      <c r="X14" s="522"/>
      <c r="Y14" s="127" t="s">
        <v>49</v>
      </c>
      <c r="Z14" s="84"/>
    </row>
    <row r="15" spans="1:28" ht="22.5" customHeight="1" x14ac:dyDescent="0.4">
      <c r="A15" s="84"/>
      <c r="B15" s="494" t="s">
        <v>321</v>
      </c>
      <c r="C15" s="495"/>
      <c r="D15" s="495"/>
      <c r="E15" s="495"/>
      <c r="F15" s="495"/>
      <c r="G15" s="495"/>
      <c r="H15" s="495"/>
      <c r="I15" s="495"/>
      <c r="J15" s="495"/>
      <c r="K15" s="495"/>
      <c r="L15" s="525"/>
      <c r="M15" s="526"/>
      <c r="N15" s="526"/>
      <c r="O15" s="526"/>
      <c r="P15" s="526"/>
      <c r="Q15" s="526"/>
      <c r="R15" s="122" t="s">
        <v>49</v>
      </c>
      <c r="S15" s="525"/>
      <c r="T15" s="526"/>
      <c r="U15" s="526"/>
      <c r="V15" s="526"/>
      <c r="W15" s="526"/>
      <c r="X15" s="526"/>
      <c r="Y15" s="123" t="s">
        <v>49</v>
      </c>
      <c r="Z15" s="84"/>
    </row>
    <row r="16" spans="1:28" ht="22.5" customHeight="1" x14ac:dyDescent="0.4">
      <c r="A16" s="84"/>
      <c r="B16" s="482" t="s">
        <v>324</v>
      </c>
      <c r="C16" s="483"/>
      <c r="D16" s="483"/>
      <c r="E16" s="483"/>
      <c r="F16" s="483"/>
      <c r="G16" s="483"/>
      <c r="H16" s="483"/>
      <c r="I16" s="483"/>
      <c r="J16" s="483"/>
      <c r="K16" s="483"/>
      <c r="L16" s="523"/>
      <c r="M16" s="524"/>
      <c r="N16" s="524"/>
      <c r="O16" s="524"/>
      <c r="P16" s="524"/>
      <c r="Q16" s="524"/>
      <c r="R16" s="124" t="s">
        <v>49</v>
      </c>
      <c r="S16" s="523"/>
      <c r="T16" s="524"/>
      <c r="U16" s="524"/>
      <c r="V16" s="524"/>
      <c r="W16" s="524"/>
      <c r="X16" s="524"/>
      <c r="Y16" s="125" t="s">
        <v>49</v>
      </c>
      <c r="Z16" s="84"/>
    </row>
    <row r="17" spans="1:26" ht="22.5" customHeight="1" x14ac:dyDescent="0.4">
      <c r="A17" s="84"/>
      <c r="B17" s="482" t="s">
        <v>333</v>
      </c>
      <c r="C17" s="483"/>
      <c r="D17" s="483"/>
      <c r="E17" s="483"/>
      <c r="F17" s="483"/>
      <c r="G17" s="483"/>
      <c r="H17" s="483"/>
      <c r="I17" s="483"/>
      <c r="J17" s="483"/>
      <c r="K17" s="483"/>
      <c r="L17" s="523"/>
      <c r="M17" s="524"/>
      <c r="N17" s="524"/>
      <c r="O17" s="524"/>
      <c r="P17" s="524"/>
      <c r="Q17" s="524"/>
      <c r="R17" s="124" t="s">
        <v>49</v>
      </c>
      <c r="S17" s="523"/>
      <c r="T17" s="524"/>
      <c r="U17" s="524"/>
      <c r="V17" s="524"/>
      <c r="W17" s="524"/>
      <c r="X17" s="524"/>
      <c r="Y17" s="125" t="s">
        <v>49</v>
      </c>
      <c r="Z17" s="84"/>
    </row>
    <row r="18" spans="1:26" ht="22.5" customHeight="1" x14ac:dyDescent="0.4">
      <c r="A18" s="84"/>
      <c r="B18" s="488" t="s">
        <v>334</v>
      </c>
      <c r="C18" s="489"/>
      <c r="D18" s="489"/>
      <c r="E18" s="489"/>
      <c r="F18" s="489"/>
      <c r="G18" s="489"/>
      <c r="H18" s="489"/>
      <c r="I18" s="489"/>
      <c r="J18" s="489"/>
      <c r="K18" s="489"/>
      <c r="L18" s="521"/>
      <c r="M18" s="522"/>
      <c r="N18" s="522"/>
      <c r="O18" s="522"/>
      <c r="P18" s="522"/>
      <c r="Q18" s="522"/>
      <c r="R18" s="126" t="s">
        <v>49</v>
      </c>
      <c r="S18" s="521"/>
      <c r="T18" s="522"/>
      <c r="U18" s="522"/>
      <c r="V18" s="522"/>
      <c r="W18" s="522"/>
      <c r="X18" s="522"/>
      <c r="Y18" s="127" t="s">
        <v>49</v>
      </c>
      <c r="Z18" s="84"/>
    </row>
    <row r="19" spans="1:26" ht="22.5" customHeight="1" thickBot="1" x14ac:dyDescent="0.45">
      <c r="A19" s="84"/>
      <c r="B19" s="479" t="s">
        <v>468</v>
      </c>
      <c r="C19" s="480"/>
      <c r="D19" s="480"/>
      <c r="E19" s="480"/>
      <c r="F19" s="480"/>
      <c r="G19" s="480"/>
      <c r="H19" s="480"/>
      <c r="I19" s="480"/>
      <c r="J19" s="480"/>
      <c r="K19" s="481"/>
      <c r="L19" s="500">
        <f t="shared" ref="L19" si="0">SUM(L8:Q18)</f>
        <v>0</v>
      </c>
      <c r="M19" s="356"/>
      <c r="N19" s="356"/>
      <c r="O19" s="356"/>
      <c r="P19" s="356"/>
      <c r="Q19" s="356"/>
      <c r="R19" s="142" t="s">
        <v>467</v>
      </c>
      <c r="S19" s="500">
        <f t="shared" ref="S19" si="1">SUM(S8:X18)</f>
        <v>0</v>
      </c>
      <c r="T19" s="501"/>
      <c r="U19" s="501"/>
      <c r="V19" s="501"/>
      <c r="W19" s="501"/>
      <c r="X19" s="501"/>
      <c r="Y19" s="144" t="s">
        <v>49</v>
      </c>
      <c r="Z19" s="84"/>
    </row>
    <row r="20" spans="1:26" ht="18.75" customHeight="1" x14ac:dyDescent="0.4">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18.75" customHeight="1" x14ac:dyDescent="0.4">
      <c r="A21" s="84" t="s">
        <v>475</v>
      </c>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7.5" customHeight="1" thickBot="1" x14ac:dyDescent="0.4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22.5" customHeight="1" x14ac:dyDescent="0.4">
      <c r="A23" s="84"/>
      <c r="B23" s="383" t="s">
        <v>336</v>
      </c>
      <c r="C23" s="384"/>
      <c r="D23" s="384"/>
      <c r="E23" s="384"/>
      <c r="F23" s="384"/>
      <c r="G23" s="384"/>
      <c r="H23" s="384"/>
      <c r="I23" s="384"/>
      <c r="J23" s="384"/>
      <c r="K23" s="384"/>
      <c r="L23" s="384" t="s">
        <v>469</v>
      </c>
      <c r="M23" s="384"/>
      <c r="N23" s="384"/>
      <c r="O23" s="384"/>
      <c r="P23" s="384"/>
      <c r="Q23" s="384"/>
      <c r="R23" s="384"/>
      <c r="S23" s="384" t="s">
        <v>476</v>
      </c>
      <c r="T23" s="384"/>
      <c r="U23" s="384"/>
      <c r="V23" s="384"/>
      <c r="W23" s="384"/>
      <c r="X23" s="384"/>
      <c r="Y23" s="419"/>
      <c r="Z23" s="84"/>
    </row>
    <row r="24" spans="1:26" ht="22.5" customHeight="1" x14ac:dyDescent="0.4">
      <c r="A24" s="84"/>
      <c r="B24" s="494" t="s">
        <v>313</v>
      </c>
      <c r="C24" s="495"/>
      <c r="D24" s="495"/>
      <c r="E24" s="495"/>
      <c r="F24" s="495"/>
      <c r="G24" s="495"/>
      <c r="H24" s="495"/>
      <c r="I24" s="495"/>
      <c r="J24" s="495"/>
      <c r="K24" s="495"/>
      <c r="L24" s="496" t="str">
        <f t="shared" ref="L24" si="2">IF(L8="","",ROUNDDOWN(L8/5,-3))</f>
        <v/>
      </c>
      <c r="M24" s="497"/>
      <c r="N24" s="497"/>
      <c r="O24" s="497"/>
      <c r="P24" s="497"/>
      <c r="Q24" s="497"/>
      <c r="R24" s="122" t="s">
        <v>49</v>
      </c>
      <c r="S24" s="498" t="str">
        <f t="shared" ref="S24:S31" si="3">IF(L24="","",IF(L24&gt;=1000000,1000000,L24))</f>
        <v/>
      </c>
      <c r="T24" s="499"/>
      <c r="U24" s="499"/>
      <c r="V24" s="499"/>
      <c r="W24" s="499"/>
      <c r="X24" s="499"/>
      <c r="Y24" s="123" t="s">
        <v>49</v>
      </c>
      <c r="Z24" s="84"/>
    </row>
    <row r="25" spans="1:26" ht="22.5" customHeight="1" x14ac:dyDescent="0.4">
      <c r="A25" s="84"/>
      <c r="B25" s="482" t="s">
        <v>327</v>
      </c>
      <c r="C25" s="483"/>
      <c r="D25" s="483"/>
      <c r="E25" s="483"/>
      <c r="F25" s="483"/>
      <c r="G25" s="483"/>
      <c r="H25" s="483"/>
      <c r="I25" s="483"/>
      <c r="J25" s="483"/>
      <c r="K25" s="483"/>
      <c r="L25" s="484" t="str">
        <f t="shared" ref="L25:L31" si="4">IF(L9="","",ROUNDDOWN(L9/3,-3))</f>
        <v/>
      </c>
      <c r="M25" s="485"/>
      <c r="N25" s="485"/>
      <c r="O25" s="485"/>
      <c r="P25" s="485"/>
      <c r="Q25" s="485"/>
      <c r="R25" s="124" t="s">
        <v>49</v>
      </c>
      <c r="S25" s="486" t="str">
        <f t="shared" si="3"/>
        <v/>
      </c>
      <c r="T25" s="487"/>
      <c r="U25" s="487"/>
      <c r="V25" s="487"/>
      <c r="W25" s="487"/>
      <c r="X25" s="487"/>
      <c r="Y25" s="125" t="s">
        <v>49</v>
      </c>
      <c r="Z25" s="84"/>
    </row>
    <row r="26" spans="1:26" ht="22.5" customHeight="1" x14ac:dyDescent="0.4">
      <c r="A26" s="84"/>
      <c r="B26" s="482" t="s">
        <v>315</v>
      </c>
      <c r="C26" s="483"/>
      <c r="D26" s="483"/>
      <c r="E26" s="483"/>
      <c r="F26" s="483"/>
      <c r="G26" s="483"/>
      <c r="H26" s="483"/>
      <c r="I26" s="483"/>
      <c r="J26" s="483"/>
      <c r="K26" s="483"/>
      <c r="L26" s="484" t="str">
        <f t="shared" si="4"/>
        <v/>
      </c>
      <c r="M26" s="485"/>
      <c r="N26" s="485"/>
      <c r="O26" s="485"/>
      <c r="P26" s="485"/>
      <c r="Q26" s="485"/>
      <c r="R26" s="124" t="s">
        <v>49</v>
      </c>
      <c r="S26" s="486" t="str">
        <f t="shared" si="3"/>
        <v/>
      </c>
      <c r="T26" s="487"/>
      <c r="U26" s="487"/>
      <c r="V26" s="487"/>
      <c r="W26" s="487"/>
      <c r="X26" s="487"/>
      <c r="Y26" s="125" t="s">
        <v>49</v>
      </c>
      <c r="Z26" s="84"/>
    </row>
    <row r="27" spans="1:26" ht="22.5" customHeight="1" x14ac:dyDescent="0.4">
      <c r="A27" s="84"/>
      <c r="B27" s="482" t="s">
        <v>329</v>
      </c>
      <c r="C27" s="483"/>
      <c r="D27" s="483"/>
      <c r="E27" s="483"/>
      <c r="F27" s="483"/>
      <c r="G27" s="483"/>
      <c r="H27" s="483"/>
      <c r="I27" s="483"/>
      <c r="J27" s="483"/>
      <c r="K27" s="483"/>
      <c r="L27" s="484" t="str">
        <f t="shared" si="4"/>
        <v/>
      </c>
      <c r="M27" s="485"/>
      <c r="N27" s="485"/>
      <c r="O27" s="485"/>
      <c r="P27" s="485"/>
      <c r="Q27" s="485"/>
      <c r="R27" s="124" t="s">
        <v>49</v>
      </c>
      <c r="S27" s="486" t="str">
        <f t="shared" si="3"/>
        <v/>
      </c>
      <c r="T27" s="487"/>
      <c r="U27" s="487"/>
      <c r="V27" s="487"/>
      <c r="W27" s="487"/>
      <c r="X27" s="487"/>
      <c r="Y27" s="125" t="s">
        <v>49</v>
      </c>
      <c r="Z27" s="84"/>
    </row>
    <row r="28" spans="1:26" ht="22.5" customHeight="1" x14ac:dyDescent="0.4">
      <c r="A28" s="84"/>
      <c r="B28" s="482" t="s">
        <v>317</v>
      </c>
      <c r="C28" s="483"/>
      <c r="D28" s="483"/>
      <c r="E28" s="483"/>
      <c r="F28" s="483"/>
      <c r="G28" s="483"/>
      <c r="H28" s="483"/>
      <c r="I28" s="483"/>
      <c r="J28" s="483"/>
      <c r="K28" s="483"/>
      <c r="L28" s="484" t="str">
        <f t="shared" si="4"/>
        <v/>
      </c>
      <c r="M28" s="485"/>
      <c r="N28" s="485"/>
      <c r="O28" s="485"/>
      <c r="P28" s="485"/>
      <c r="Q28" s="485"/>
      <c r="R28" s="124" t="s">
        <v>49</v>
      </c>
      <c r="S28" s="486" t="str">
        <f t="shared" si="3"/>
        <v/>
      </c>
      <c r="T28" s="487"/>
      <c r="U28" s="487"/>
      <c r="V28" s="487"/>
      <c r="W28" s="487"/>
      <c r="X28" s="487"/>
      <c r="Y28" s="125" t="s">
        <v>49</v>
      </c>
      <c r="Z28" s="84"/>
    </row>
    <row r="29" spans="1:26" ht="22.5" customHeight="1" x14ac:dyDescent="0.4">
      <c r="A29" s="84"/>
      <c r="B29" s="482" t="s">
        <v>331</v>
      </c>
      <c r="C29" s="483"/>
      <c r="D29" s="483"/>
      <c r="E29" s="483"/>
      <c r="F29" s="483"/>
      <c r="G29" s="483"/>
      <c r="H29" s="483"/>
      <c r="I29" s="483"/>
      <c r="J29" s="483"/>
      <c r="K29" s="483"/>
      <c r="L29" s="484" t="str">
        <f t="shared" si="4"/>
        <v/>
      </c>
      <c r="M29" s="485"/>
      <c r="N29" s="485"/>
      <c r="O29" s="485"/>
      <c r="P29" s="485"/>
      <c r="Q29" s="485"/>
      <c r="R29" s="124" t="s">
        <v>49</v>
      </c>
      <c r="S29" s="486" t="str">
        <f t="shared" si="3"/>
        <v/>
      </c>
      <c r="T29" s="487"/>
      <c r="U29" s="487"/>
      <c r="V29" s="487"/>
      <c r="W29" s="487"/>
      <c r="X29" s="487"/>
      <c r="Y29" s="125" t="s">
        <v>49</v>
      </c>
      <c r="Z29" s="84"/>
    </row>
    <row r="30" spans="1:26" ht="22.5" customHeight="1" x14ac:dyDescent="0.4">
      <c r="A30" s="84"/>
      <c r="B30" s="488" t="s">
        <v>319</v>
      </c>
      <c r="C30" s="489"/>
      <c r="D30" s="489"/>
      <c r="E30" s="489"/>
      <c r="F30" s="489"/>
      <c r="G30" s="489"/>
      <c r="H30" s="489"/>
      <c r="I30" s="489"/>
      <c r="J30" s="489"/>
      <c r="K30" s="489"/>
      <c r="L30" s="490" t="str">
        <f t="shared" si="4"/>
        <v/>
      </c>
      <c r="M30" s="491"/>
      <c r="N30" s="491"/>
      <c r="O30" s="491"/>
      <c r="P30" s="491"/>
      <c r="Q30" s="491"/>
      <c r="R30" s="126" t="s">
        <v>49</v>
      </c>
      <c r="S30" s="492" t="str">
        <f t="shared" si="3"/>
        <v/>
      </c>
      <c r="T30" s="493"/>
      <c r="U30" s="493"/>
      <c r="V30" s="493"/>
      <c r="W30" s="493"/>
      <c r="X30" s="493"/>
      <c r="Y30" s="127" t="s">
        <v>49</v>
      </c>
      <c r="Z30" s="84"/>
    </row>
    <row r="31" spans="1:26" ht="22.5" customHeight="1" x14ac:dyDescent="0.4">
      <c r="A31" s="84"/>
      <c r="B31" s="494" t="s">
        <v>321</v>
      </c>
      <c r="C31" s="495"/>
      <c r="D31" s="495"/>
      <c r="E31" s="495"/>
      <c r="F31" s="495"/>
      <c r="G31" s="495"/>
      <c r="H31" s="495"/>
      <c r="I31" s="495"/>
      <c r="J31" s="495"/>
      <c r="K31" s="495"/>
      <c r="L31" s="496" t="str">
        <f t="shared" si="4"/>
        <v/>
      </c>
      <c r="M31" s="497"/>
      <c r="N31" s="497"/>
      <c r="O31" s="497"/>
      <c r="P31" s="497"/>
      <c r="Q31" s="497"/>
      <c r="R31" s="122" t="s">
        <v>49</v>
      </c>
      <c r="S31" s="498" t="str">
        <f t="shared" si="3"/>
        <v/>
      </c>
      <c r="T31" s="499"/>
      <c r="U31" s="499"/>
      <c r="V31" s="499"/>
      <c r="W31" s="499"/>
      <c r="X31" s="499"/>
      <c r="Y31" s="123" t="s">
        <v>49</v>
      </c>
      <c r="Z31" s="84"/>
    </row>
    <row r="32" spans="1:26" ht="22.5" customHeight="1" x14ac:dyDescent="0.4">
      <c r="A32" s="84"/>
      <c r="B32" s="482" t="s">
        <v>324</v>
      </c>
      <c r="C32" s="483"/>
      <c r="D32" s="483"/>
      <c r="E32" s="483"/>
      <c r="F32" s="483"/>
      <c r="G32" s="483"/>
      <c r="H32" s="483"/>
      <c r="I32" s="483"/>
      <c r="J32" s="483"/>
      <c r="K32" s="483"/>
      <c r="L32" s="484" t="str">
        <f t="shared" ref="L32:L33" si="5">IF(L16="","",ROUNDDOWN(L16/10,-3))</f>
        <v/>
      </c>
      <c r="M32" s="485"/>
      <c r="N32" s="485"/>
      <c r="O32" s="485"/>
      <c r="P32" s="485"/>
      <c r="Q32" s="485"/>
      <c r="R32" s="124" t="s">
        <v>49</v>
      </c>
      <c r="S32" s="486" t="str">
        <f>IF(L32="","",IF(L32&gt;=30000,30000,L32))</f>
        <v/>
      </c>
      <c r="T32" s="487"/>
      <c r="U32" s="487"/>
      <c r="V32" s="487"/>
      <c r="W32" s="487"/>
      <c r="X32" s="487"/>
      <c r="Y32" s="125" t="s">
        <v>49</v>
      </c>
      <c r="Z32" s="84"/>
    </row>
    <row r="33" spans="1:26" ht="22.5" customHeight="1" x14ac:dyDescent="0.4">
      <c r="A33" s="84"/>
      <c r="B33" s="482" t="s">
        <v>333</v>
      </c>
      <c r="C33" s="483"/>
      <c r="D33" s="483"/>
      <c r="E33" s="483"/>
      <c r="F33" s="483"/>
      <c r="G33" s="483"/>
      <c r="H33" s="483"/>
      <c r="I33" s="483"/>
      <c r="J33" s="483"/>
      <c r="K33" s="483"/>
      <c r="L33" s="484" t="str">
        <f t="shared" si="5"/>
        <v/>
      </c>
      <c r="M33" s="485"/>
      <c r="N33" s="485"/>
      <c r="O33" s="485"/>
      <c r="P33" s="485"/>
      <c r="Q33" s="485"/>
      <c r="R33" s="124" t="s">
        <v>49</v>
      </c>
      <c r="S33" s="486" t="str">
        <f>IF(L33="","",IF(L33&gt;=90000,90000,L33))</f>
        <v/>
      </c>
      <c r="T33" s="487"/>
      <c r="U33" s="487"/>
      <c r="V33" s="487"/>
      <c r="W33" s="487"/>
      <c r="X33" s="487"/>
      <c r="Y33" s="125" t="s">
        <v>49</v>
      </c>
      <c r="Z33" s="84"/>
    </row>
    <row r="34" spans="1:26" ht="22.5" customHeight="1" x14ac:dyDescent="0.4">
      <c r="A34" s="84"/>
      <c r="B34" s="488" t="s">
        <v>334</v>
      </c>
      <c r="C34" s="489"/>
      <c r="D34" s="489"/>
      <c r="E34" s="489"/>
      <c r="F34" s="489"/>
      <c r="G34" s="489"/>
      <c r="H34" s="489"/>
      <c r="I34" s="489"/>
      <c r="J34" s="489"/>
      <c r="K34" s="489"/>
      <c r="L34" s="490" t="str">
        <f>IF(L18="","",ROUNDDOWN(L18/5,-3))</f>
        <v/>
      </c>
      <c r="M34" s="491"/>
      <c r="N34" s="491"/>
      <c r="O34" s="491"/>
      <c r="P34" s="491"/>
      <c r="Q34" s="491"/>
      <c r="R34" s="126" t="s">
        <v>49</v>
      </c>
      <c r="S34" s="492" t="str">
        <f>IF(L34="","",IF(L34&gt;=500000,500000,L34))</f>
        <v/>
      </c>
      <c r="T34" s="493"/>
      <c r="U34" s="493"/>
      <c r="V34" s="493"/>
      <c r="W34" s="493"/>
      <c r="X34" s="493"/>
      <c r="Y34" s="127" t="s">
        <v>49</v>
      </c>
      <c r="Z34" s="84"/>
    </row>
    <row r="35" spans="1:26" ht="22.5" customHeight="1" thickBot="1" x14ac:dyDescent="0.45">
      <c r="A35" s="84"/>
      <c r="B35" s="514" t="s">
        <v>416</v>
      </c>
      <c r="C35" s="515"/>
      <c r="D35" s="515"/>
      <c r="E35" s="515"/>
      <c r="F35" s="515"/>
      <c r="G35" s="515"/>
      <c r="H35" s="515"/>
      <c r="I35" s="515"/>
      <c r="J35" s="515"/>
      <c r="K35" s="515"/>
      <c r="L35" s="515"/>
      <c r="M35" s="515"/>
      <c r="N35" s="515"/>
      <c r="O35" s="515"/>
      <c r="P35" s="515"/>
      <c r="Q35" s="515"/>
      <c r="R35" s="515"/>
      <c r="S35" s="516">
        <f>IF(SUM(S24:X34)&gt;=1000000,1000000,SUM(S24:X34))</f>
        <v>0</v>
      </c>
      <c r="T35" s="517"/>
      <c r="U35" s="517"/>
      <c r="V35" s="517"/>
      <c r="W35" s="517"/>
      <c r="X35" s="517"/>
      <c r="Y35" s="144" t="s">
        <v>49</v>
      </c>
      <c r="Z35" s="84"/>
    </row>
    <row r="36" spans="1:26" ht="22.5" customHeight="1" x14ac:dyDescent="0.4">
      <c r="A36" s="84"/>
      <c r="B36" s="149" t="s">
        <v>472</v>
      </c>
      <c r="C36" s="146"/>
      <c r="D36" s="146"/>
      <c r="E36" s="146"/>
      <c r="F36" s="146"/>
      <c r="G36" s="146"/>
      <c r="H36" s="146"/>
      <c r="I36" s="146"/>
      <c r="J36" s="146"/>
      <c r="K36" s="146"/>
      <c r="L36" s="146"/>
      <c r="M36" s="146"/>
      <c r="N36" s="146"/>
      <c r="O36" s="146"/>
      <c r="P36" s="146"/>
      <c r="Q36" s="146"/>
      <c r="R36" s="146"/>
      <c r="S36" s="147"/>
      <c r="T36" s="147"/>
      <c r="U36" s="147"/>
      <c r="V36" s="147"/>
      <c r="W36" s="147"/>
      <c r="X36" s="147"/>
      <c r="Y36" s="141"/>
      <c r="Z36" s="84"/>
    </row>
    <row r="37" spans="1:26" ht="22.5" customHeight="1" x14ac:dyDescent="0.4">
      <c r="A37" s="84"/>
      <c r="B37" s="146"/>
      <c r="C37" s="146"/>
      <c r="D37" s="146"/>
      <c r="E37" s="146"/>
      <c r="F37" s="146"/>
      <c r="G37" s="146"/>
      <c r="H37" s="146"/>
      <c r="I37" s="146"/>
      <c r="J37" s="146"/>
      <c r="K37" s="146"/>
      <c r="L37" s="146"/>
      <c r="M37" s="146"/>
      <c r="N37" s="146"/>
      <c r="O37" s="146"/>
      <c r="P37" s="146"/>
      <c r="Q37" s="146"/>
      <c r="R37" s="146"/>
      <c r="S37" s="147"/>
      <c r="T37" s="147"/>
      <c r="U37" s="147"/>
      <c r="V37" s="147"/>
      <c r="W37" s="147"/>
      <c r="X37" s="147"/>
      <c r="Y37" s="141"/>
      <c r="Z37" s="84"/>
    </row>
    <row r="38" spans="1:26" ht="22.5" customHeight="1" x14ac:dyDescent="0.4">
      <c r="A38" s="84"/>
      <c r="B38" s="146"/>
      <c r="C38" s="146"/>
      <c r="D38" s="146"/>
      <c r="E38" s="146"/>
      <c r="F38" s="146"/>
      <c r="G38" s="146"/>
      <c r="H38" s="146"/>
      <c r="I38" s="146"/>
      <c r="J38" s="146"/>
      <c r="K38" s="146"/>
      <c r="L38" s="146"/>
      <c r="M38" s="146"/>
      <c r="N38" s="146"/>
      <c r="O38" s="146"/>
      <c r="P38" s="146"/>
      <c r="Q38" s="146"/>
      <c r="R38" s="146"/>
      <c r="S38" s="147"/>
      <c r="T38" s="147"/>
      <c r="U38" s="147"/>
      <c r="V38" s="147"/>
      <c r="W38" s="147"/>
      <c r="X38" s="147"/>
      <c r="Y38" s="141"/>
      <c r="Z38" s="143" t="s">
        <v>471</v>
      </c>
    </row>
    <row r="39" spans="1:26" ht="18.75" customHeight="1" x14ac:dyDescent="0.4">
      <c r="A39" s="84"/>
      <c r="B39" s="308" t="s">
        <v>417</v>
      </c>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84"/>
    </row>
    <row r="40" spans="1:26" ht="18.75" customHeight="1" x14ac:dyDescent="0.4">
      <c r="A40" s="84"/>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84"/>
    </row>
    <row r="41" spans="1:26" ht="18.75" customHeight="1" x14ac:dyDescent="0.4">
      <c r="A41" s="84"/>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84"/>
    </row>
    <row r="42" spans="1:26" ht="18.75" customHeight="1" x14ac:dyDescent="0.4">
      <c r="A42" s="84"/>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84"/>
    </row>
    <row r="43" spans="1:26" ht="7.5" customHeight="1" thickBot="1" x14ac:dyDescent="0.4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22.5" customHeight="1" x14ac:dyDescent="0.4">
      <c r="A44" s="84"/>
      <c r="B44" s="383" t="s">
        <v>336</v>
      </c>
      <c r="C44" s="384"/>
      <c r="D44" s="384"/>
      <c r="E44" s="384"/>
      <c r="F44" s="384"/>
      <c r="G44" s="384"/>
      <c r="H44" s="384"/>
      <c r="I44" s="384"/>
      <c r="J44" s="384"/>
      <c r="K44" s="384"/>
      <c r="L44" s="384" t="s">
        <v>338</v>
      </c>
      <c r="M44" s="384"/>
      <c r="N44" s="384"/>
      <c r="O44" s="384"/>
      <c r="P44" s="384"/>
      <c r="Q44" s="384"/>
      <c r="R44" s="384"/>
      <c r="S44" s="384"/>
      <c r="T44" s="384"/>
      <c r="U44" s="384"/>
      <c r="V44" s="384"/>
      <c r="W44" s="384"/>
      <c r="X44" s="384"/>
      <c r="Y44" s="419"/>
      <c r="Z44" s="84"/>
    </row>
    <row r="45" spans="1:26" ht="22.5" customHeight="1" x14ac:dyDescent="0.4">
      <c r="A45" s="84"/>
      <c r="B45" s="339"/>
      <c r="C45" s="338"/>
      <c r="D45" s="338"/>
      <c r="E45" s="338"/>
      <c r="F45" s="338"/>
      <c r="G45" s="338"/>
      <c r="H45" s="338"/>
      <c r="I45" s="338"/>
      <c r="J45" s="338"/>
      <c r="K45" s="338"/>
      <c r="L45" s="338" t="s">
        <v>339</v>
      </c>
      <c r="M45" s="338"/>
      <c r="N45" s="338"/>
      <c r="O45" s="338"/>
      <c r="P45" s="338"/>
      <c r="Q45" s="338"/>
      <c r="R45" s="338"/>
      <c r="S45" s="338"/>
      <c r="T45" s="338"/>
      <c r="U45" s="338" t="s">
        <v>341</v>
      </c>
      <c r="V45" s="338"/>
      <c r="W45" s="338"/>
      <c r="X45" s="338"/>
      <c r="Y45" s="510"/>
      <c r="Z45" s="84"/>
    </row>
    <row r="46" spans="1:26" ht="22.5" customHeight="1" x14ac:dyDescent="0.4">
      <c r="A46" s="84"/>
      <c r="B46" s="494" t="s">
        <v>313</v>
      </c>
      <c r="C46" s="495"/>
      <c r="D46" s="495"/>
      <c r="E46" s="495"/>
      <c r="F46" s="495"/>
      <c r="G46" s="495"/>
      <c r="H46" s="495"/>
      <c r="I46" s="495"/>
      <c r="J46" s="495"/>
      <c r="K46" s="495"/>
      <c r="L46" s="511" t="s">
        <v>340</v>
      </c>
      <c r="M46" s="511"/>
      <c r="N46" s="511"/>
      <c r="O46" s="511"/>
      <c r="P46" s="511"/>
      <c r="Q46" s="511"/>
      <c r="R46" s="511"/>
      <c r="S46" s="511"/>
      <c r="T46" s="511"/>
      <c r="U46" s="512" t="s">
        <v>344</v>
      </c>
      <c r="V46" s="512"/>
      <c r="W46" s="512"/>
      <c r="X46" s="512"/>
      <c r="Y46" s="513"/>
      <c r="Z46" s="84"/>
    </row>
    <row r="47" spans="1:26" ht="22.5" customHeight="1" x14ac:dyDescent="0.4">
      <c r="A47" s="84"/>
      <c r="B47" s="482" t="s">
        <v>327</v>
      </c>
      <c r="C47" s="483"/>
      <c r="D47" s="483"/>
      <c r="E47" s="483"/>
      <c r="F47" s="483"/>
      <c r="G47" s="483"/>
      <c r="H47" s="483"/>
      <c r="I47" s="483"/>
      <c r="J47" s="483"/>
      <c r="K47" s="483"/>
      <c r="L47" s="504" t="s">
        <v>342</v>
      </c>
      <c r="M47" s="504"/>
      <c r="N47" s="504"/>
      <c r="O47" s="504"/>
      <c r="P47" s="504"/>
      <c r="Q47" s="504"/>
      <c r="R47" s="504"/>
      <c r="S47" s="504"/>
      <c r="T47" s="504"/>
      <c r="U47" s="505" t="s">
        <v>344</v>
      </c>
      <c r="V47" s="505"/>
      <c r="W47" s="505"/>
      <c r="X47" s="505"/>
      <c r="Y47" s="506"/>
      <c r="Z47" s="84"/>
    </row>
    <row r="48" spans="1:26" ht="22.5" customHeight="1" x14ac:dyDescent="0.4">
      <c r="A48" s="84"/>
      <c r="B48" s="482" t="s">
        <v>315</v>
      </c>
      <c r="C48" s="483"/>
      <c r="D48" s="483"/>
      <c r="E48" s="483"/>
      <c r="F48" s="483"/>
      <c r="G48" s="483"/>
      <c r="H48" s="483"/>
      <c r="I48" s="483"/>
      <c r="J48" s="483"/>
      <c r="K48" s="483"/>
      <c r="L48" s="504" t="s">
        <v>342</v>
      </c>
      <c r="M48" s="504"/>
      <c r="N48" s="504"/>
      <c r="O48" s="504"/>
      <c r="P48" s="504"/>
      <c r="Q48" s="504"/>
      <c r="R48" s="504"/>
      <c r="S48" s="504"/>
      <c r="T48" s="504"/>
      <c r="U48" s="505" t="s">
        <v>344</v>
      </c>
      <c r="V48" s="505"/>
      <c r="W48" s="505"/>
      <c r="X48" s="505"/>
      <c r="Y48" s="506"/>
      <c r="Z48" s="84"/>
    </row>
    <row r="49" spans="1:26" ht="22.5" customHeight="1" x14ac:dyDescent="0.4">
      <c r="A49" s="84"/>
      <c r="B49" s="482" t="s">
        <v>329</v>
      </c>
      <c r="C49" s="483"/>
      <c r="D49" s="483"/>
      <c r="E49" s="483"/>
      <c r="F49" s="483"/>
      <c r="G49" s="483"/>
      <c r="H49" s="483"/>
      <c r="I49" s="483"/>
      <c r="J49" s="483"/>
      <c r="K49" s="483"/>
      <c r="L49" s="504" t="s">
        <v>342</v>
      </c>
      <c r="M49" s="504"/>
      <c r="N49" s="504"/>
      <c r="O49" s="504"/>
      <c r="P49" s="504"/>
      <c r="Q49" s="504"/>
      <c r="R49" s="504"/>
      <c r="S49" s="504"/>
      <c r="T49" s="504"/>
      <c r="U49" s="505" t="s">
        <v>344</v>
      </c>
      <c r="V49" s="505"/>
      <c r="W49" s="505"/>
      <c r="X49" s="505"/>
      <c r="Y49" s="506"/>
      <c r="Z49" s="84"/>
    </row>
    <row r="50" spans="1:26" ht="22.5" customHeight="1" x14ac:dyDescent="0.4">
      <c r="A50" s="84"/>
      <c r="B50" s="482" t="s">
        <v>317</v>
      </c>
      <c r="C50" s="483"/>
      <c r="D50" s="483"/>
      <c r="E50" s="483"/>
      <c r="F50" s="483"/>
      <c r="G50" s="483"/>
      <c r="H50" s="483"/>
      <c r="I50" s="483"/>
      <c r="J50" s="483"/>
      <c r="K50" s="483"/>
      <c r="L50" s="504" t="s">
        <v>342</v>
      </c>
      <c r="M50" s="504"/>
      <c r="N50" s="504"/>
      <c r="O50" s="504"/>
      <c r="P50" s="504"/>
      <c r="Q50" s="504"/>
      <c r="R50" s="504"/>
      <c r="S50" s="504"/>
      <c r="T50" s="504"/>
      <c r="U50" s="505" t="s">
        <v>344</v>
      </c>
      <c r="V50" s="505"/>
      <c r="W50" s="505"/>
      <c r="X50" s="505"/>
      <c r="Y50" s="506"/>
      <c r="Z50" s="84"/>
    </row>
    <row r="51" spans="1:26" ht="22.5" customHeight="1" x14ac:dyDescent="0.4">
      <c r="A51" s="84"/>
      <c r="B51" s="482" t="s">
        <v>331</v>
      </c>
      <c r="C51" s="483"/>
      <c r="D51" s="483"/>
      <c r="E51" s="483"/>
      <c r="F51" s="483"/>
      <c r="G51" s="483"/>
      <c r="H51" s="483"/>
      <c r="I51" s="483"/>
      <c r="J51" s="483"/>
      <c r="K51" s="483"/>
      <c r="L51" s="504" t="s">
        <v>342</v>
      </c>
      <c r="M51" s="504"/>
      <c r="N51" s="504"/>
      <c r="O51" s="504"/>
      <c r="P51" s="504"/>
      <c r="Q51" s="504"/>
      <c r="R51" s="504"/>
      <c r="S51" s="504"/>
      <c r="T51" s="504"/>
      <c r="U51" s="505" t="s">
        <v>344</v>
      </c>
      <c r="V51" s="505"/>
      <c r="W51" s="505"/>
      <c r="X51" s="505"/>
      <c r="Y51" s="506"/>
      <c r="Z51" s="84"/>
    </row>
    <row r="52" spans="1:26" ht="22.5" customHeight="1" x14ac:dyDescent="0.4">
      <c r="A52" s="84"/>
      <c r="B52" s="488" t="s">
        <v>319</v>
      </c>
      <c r="C52" s="489"/>
      <c r="D52" s="489"/>
      <c r="E52" s="489"/>
      <c r="F52" s="489"/>
      <c r="G52" s="489"/>
      <c r="H52" s="489"/>
      <c r="I52" s="489"/>
      <c r="J52" s="489"/>
      <c r="K52" s="489"/>
      <c r="L52" s="507" t="s">
        <v>342</v>
      </c>
      <c r="M52" s="507"/>
      <c r="N52" s="507"/>
      <c r="O52" s="507"/>
      <c r="P52" s="507"/>
      <c r="Q52" s="507"/>
      <c r="R52" s="507"/>
      <c r="S52" s="507"/>
      <c r="T52" s="507"/>
      <c r="U52" s="508" t="s">
        <v>344</v>
      </c>
      <c r="V52" s="508"/>
      <c r="W52" s="508"/>
      <c r="X52" s="508"/>
      <c r="Y52" s="509"/>
      <c r="Z52" s="84"/>
    </row>
    <row r="53" spans="1:26" ht="22.5" customHeight="1" x14ac:dyDescent="0.4">
      <c r="A53" s="84"/>
      <c r="B53" s="494" t="s">
        <v>321</v>
      </c>
      <c r="C53" s="495"/>
      <c r="D53" s="495"/>
      <c r="E53" s="495"/>
      <c r="F53" s="495"/>
      <c r="G53" s="495"/>
      <c r="H53" s="495"/>
      <c r="I53" s="495"/>
      <c r="J53" s="495"/>
      <c r="K53" s="495"/>
      <c r="L53" s="511" t="s">
        <v>342</v>
      </c>
      <c r="M53" s="511"/>
      <c r="N53" s="511"/>
      <c r="O53" s="511"/>
      <c r="P53" s="511"/>
      <c r="Q53" s="511"/>
      <c r="R53" s="511"/>
      <c r="S53" s="511"/>
      <c r="T53" s="511"/>
      <c r="U53" s="512" t="s">
        <v>344</v>
      </c>
      <c r="V53" s="512"/>
      <c r="W53" s="512"/>
      <c r="X53" s="512"/>
      <c r="Y53" s="513"/>
      <c r="Z53" s="84"/>
    </row>
    <row r="54" spans="1:26" ht="22.5" customHeight="1" x14ac:dyDescent="0.4">
      <c r="A54" s="84"/>
      <c r="B54" s="482" t="s">
        <v>324</v>
      </c>
      <c r="C54" s="483"/>
      <c r="D54" s="483"/>
      <c r="E54" s="483"/>
      <c r="F54" s="483"/>
      <c r="G54" s="483"/>
      <c r="H54" s="483"/>
      <c r="I54" s="483"/>
      <c r="J54" s="483"/>
      <c r="K54" s="483"/>
      <c r="L54" s="504" t="s">
        <v>343</v>
      </c>
      <c r="M54" s="504"/>
      <c r="N54" s="504"/>
      <c r="O54" s="504"/>
      <c r="P54" s="504"/>
      <c r="Q54" s="504"/>
      <c r="R54" s="504"/>
      <c r="S54" s="504"/>
      <c r="T54" s="504"/>
      <c r="U54" s="505" t="s">
        <v>345</v>
      </c>
      <c r="V54" s="505"/>
      <c r="W54" s="505"/>
      <c r="X54" s="505"/>
      <c r="Y54" s="506"/>
      <c r="Z54" s="84"/>
    </row>
    <row r="55" spans="1:26" ht="22.5" customHeight="1" x14ac:dyDescent="0.4">
      <c r="A55" s="84"/>
      <c r="B55" s="482" t="s">
        <v>333</v>
      </c>
      <c r="C55" s="483"/>
      <c r="D55" s="483"/>
      <c r="E55" s="483"/>
      <c r="F55" s="483"/>
      <c r="G55" s="483"/>
      <c r="H55" s="483"/>
      <c r="I55" s="483"/>
      <c r="J55" s="483"/>
      <c r="K55" s="483"/>
      <c r="L55" s="504" t="s">
        <v>343</v>
      </c>
      <c r="M55" s="504"/>
      <c r="N55" s="504"/>
      <c r="O55" s="504"/>
      <c r="P55" s="504"/>
      <c r="Q55" s="504"/>
      <c r="R55" s="504"/>
      <c r="S55" s="504"/>
      <c r="T55" s="504"/>
      <c r="U55" s="505" t="s">
        <v>346</v>
      </c>
      <c r="V55" s="505"/>
      <c r="W55" s="505"/>
      <c r="X55" s="505"/>
      <c r="Y55" s="506"/>
      <c r="Z55" s="84"/>
    </row>
    <row r="56" spans="1:26" ht="22.5" customHeight="1" thickBot="1" x14ac:dyDescent="0.45">
      <c r="A56" s="84"/>
      <c r="B56" s="502" t="s">
        <v>334</v>
      </c>
      <c r="C56" s="503"/>
      <c r="D56" s="503"/>
      <c r="E56" s="503"/>
      <c r="F56" s="503"/>
      <c r="G56" s="503"/>
      <c r="H56" s="503"/>
      <c r="I56" s="503"/>
      <c r="J56" s="503"/>
      <c r="K56" s="503"/>
      <c r="L56" s="520" t="s">
        <v>340</v>
      </c>
      <c r="M56" s="520"/>
      <c r="N56" s="520"/>
      <c r="O56" s="520"/>
      <c r="P56" s="520"/>
      <c r="Q56" s="520"/>
      <c r="R56" s="520"/>
      <c r="S56" s="520"/>
      <c r="T56" s="520"/>
      <c r="U56" s="518" t="s">
        <v>347</v>
      </c>
      <c r="V56" s="518"/>
      <c r="W56" s="518"/>
      <c r="X56" s="518"/>
      <c r="Y56" s="519"/>
      <c r="Z56" s="84"/>
    </row>
    <row r="57" spans="1:26" ht="18.75" customHeight="1" x14ac:dyDescent="0.4">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8.75" customHeight="1" x14ac:dyDescent="0.4">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8.75" customHeight="1" x14ac:dyDescent="0.4">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8.75" customHeight="1" x14ac:dyDescent="0.4">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8.75" customHeight="1" x14ac:dyDescent="0.4">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8.75" customHeight="1"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sheetData>
  <sheetProtection password="CC6D" sheet="1" objects="1" scenarios="1" selectLockedCells="1"/>
  <mergeCells count="116">
    <mergeCell ref="B7:K7"/>
    <mergeCell ref="B8:K8"/>
    <mergeCell ref="L8:Q8"/>
    <mergeCell ref="S8:X8"/>
    <mergeCell ref="B11:K11"/>
    <mergeCell ref="L11:Q11"/>
    <mergeCell ref="S11:X11"/>
    <mergeCell ref="B12:K12"/>
    <mergeCell ref="L12:Q12"/>
    <mergeCell ref="S12:X12"/>
    <mergeCell ref="B9:K9"/>
    <mergeCell ref="L9:Q9"/>
    <mergeCell ref="S9:X9"/>
    <mergeCell ref="B10:K10"/>
    <mergeCell ref="L10:Q10"/>
    <mergeCell ref="S10:X10"/>
    <mergeCell ref="B15:K15"/>
    <mergeCell ref="L15:Q15"/>
    <mergeCell ref="S15:X15"/>
    <mergeCell ref="B16:K16"/>
    <mergeCell ref="L16:Q16"/>
    <mergeCell ref="S16:X16"/>
    <mergeCell ref="B13:K13"/>
    <mergeCell ref="L13:Q13"/>
    <mergeCell ref="S13:X13"/>
    <mergeCell ref="B14:K14"/>
    <mergeCell ref="L14:Q14"/>
    <mergeCell ref="S14:X14"/>
    <mergeCell ref="S17:X17"/>
    <mergeCell ref="B18:K18"/>
    <mergeCell ref="L18:Q18"/>
    <mergeCell ref="S18:X18"/>
    <mergeCell ref="B19:K19"/>
    <mergeCell ref="L19:Q19"/>
    <mergeCell ref="S19:X19"/>
    <mergeCell ref="B23:K23"/>
    <mergeCell ref="L23:R23"/>
    <mergeCell ref="S23:Y23"/>
    <mergeCell ref="A3:Z3"/>
    <mergeCell ref="L7:R7"/>
    <mergeCell ref="S7:Y7"/>
    <mergeCell ref="B17:K17"/>
    <mergeCell ref="L17:Q17"/>
    <mergeCell ref="B34:K34"/>
    <mergeCell ref="L34:Q34"/>
    <mergeCell ref="S34:X34"/>
    <mergeCell ref="B35:R35"/>
    <mergeCell ref="S35:X35"/>
    <mergeCell ref="B32:K32"/>
    <mergeCell ref="B33:K33"/>
    <mergeCell ref="L32:Q32"/>
    <mergeCell ref="S32:X32"/>
    <mergeCell ref="L33:Q33"/>
    <mergeCell ref="S33:X33"/>
    <mergeCell ref="B30:K30"/>
    <mergeCell ref="B31:K31"/>
    <mergeCell ref="L30:Q30"/>
    <mergeCell ref="S30:X30"/>
    <mergeCell ref="L31:Q31"/>
    <mergeCell ref="S31:X31"/>
    <mergeCell ref="B28:K28"/>
    <mergeCell ref="B29:K29"/>
    <mergeCell ref="B39:Y42"/>
    <mergeCell ref="B44:K45"/>
    <mergeCell ref="L44:Y44"/>
    <mergeCell ref="L45:T45"/>
    <mergeCell ref="U45:Y45"/>
    <mergeCell ref="B24:K24"/>
    <mergeCell ref="L24:Q24"/>
    <mergeCell ref="S24:X24"/>
    <mergeCell ref="B25:K25"/>
    <mergeCell ref="L25:Q25"/>
    <mergeCell ref="S25:X25"/>
    <mergeCell ref="L28:Q28"/>
    <mergeCell ref="S28:X28"/>
    <mergeCell ref="L29:Q29"/>
    <mergeCell ref="S29:X29"/>
    <mergeCell ref="B26:K26"/>
    <mergeCell ref="B27:K27"/>
    <mergeCell ref="L26:Q26"/>
    <mergeCell ref="S26:X26"/>
    <mergeCell ref="L27:Q27"/>
    <mergeCell ref="S27:X27"/>
    <mergeCell ref="B48:K48"/>
    <mergeCell ref="L48:T48"/>
    <mergeCell ref="U48:Y48"/>
    <mergeCell ref="B49:K49"/>
    <mergeCell ref="L49:T49"/>
    <mergeCell ref="U49:Y49"/>
    <mergeCell ref="B46:K46"/>
    <mergeCell ref="L46:T46"/>
    <mergeCell ref="U46:Y46"/>
    <mergeCell ref="B47:K47"/>
    <mergeCell ref="L47:T47"/>
    <mergeCell ref="U47:Y47"/>
    <mergeCell ref="B52:K52"/>
    <mergeCell ref="L52:T52"/>
    <mergeCell ref="U52:Y52"/>
    <mergeCell ref="B53:K53"/>
    <mergeCell ref="L53:T53"/>
    <mergeCell ref="U53:Y53"/>
    <mergeCell ref="B50:K50"/>
    <mergeCell ref="L50:T50"/>
    <mergeCell ref="U50:Y50"/>
    <mergeCell ref="B51:K51"/>
    <mergeCell ref="L51:T51"/>
    <mergeCell ref="U51:Y51"/>
    <mergeCell ref="B56:K56"/>
    <mergeCell ref="L56:T56"/>
    <mergeCell ref="U56:Y56"/>
    <mergeCell ref="B54:K54"/>
    <mergeCell ref="L54:T54"/>
    <mergeCell ref="U54:Y54"/>
    <mergeCell ref="B55:K55"/>
    <mergeCell ref="L55:T55"/>
    <mergeCell ref="U55:Y55"/>
  </mergeCells>
  <phoneticPr fontId="3"/>
  <pageMargins left="0.78740157480314965" right="0.39370078740157483" top="0.59055118110236227" bottom="0.59055118110236227" header="0.31496062992125984" footer="0.31496062992125984"/>
  <pageSetup paperSize="9" orientation="portrait" blackAndWhite="1" r:id="rId1"/>
  <rowBreaks count="1" manualBreakCount="1">
    <brk id="37" max="25"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249977111117893"/>
  </sheetPr>
  <dimension ref="A1:AC36"/>
  <sheetViews>
    <sheetView view="pageBreakPreview" zoomScaleNormal="100" zoomScaleSheetLayoutView="100" workbookViewId="0">
      <pane ySplit="3" topLeftCell="A4" activePane="bottomLeft" state="frozen"/>
      <selection activeCell="I46" sqref="I46"/>
      <selection pane="bottomLeft" activeCell="I10" sqref="I10:N10"/>
    </sheetView>
  </sheetViews>
  <sheetFormatPr defaultColWidth="3.125" defaultRowHeight="18.75" customHeight="1" x14ac:dyDescent="0.4"/>
  <cols>
    <col min="1" max="16384" width="3.125" style="1"/>
  </cols>
  <sheetData>
    <row r="1" spans="1:26" ht="18.75" customHeight="1" x14ac:dyDescent="0.4">
      <c r="A1" s="32" t="s">
        <v>382</v>
      </c>
      <c r="B1" s="32"/>
      <c r="C1" s="32"/>
      <c r="D1" s="32"/>
      <c r="E1" s="32"/>
      <c r="F1" s="32"/>
      <c r="G1" s="32"/>
      <c r="H1" s="32"/>
      <c r="I1" s="32"/>
      <c r="J1" s="32"/>
      <c r="K1" s="32"/>
      <c r="L1" s="32"/>
      <c r="M1" s="32"/>
      <c r="N1" s="32"/>
      <c r="O1" s="32"/>
      <c r="P1" s="32"/>
      <c r="Q1" s="32"/>
      <c r="R1" s="32"/>
      <c r="S1" s="32"/>
      <c r="T1" s="32"/>
      <c r="U1" s="32"/>
      <c r="V1" s="32"/>
      <c r="W1" s="32"/>
      <c r="X1" s="32"/>
      <c r="Y1" s="32"/>
      <c r="Z1" s="32"/>
    </row>
    <row r="2" spans="1:26" ht="7.5" customHeight="1" x14ac:dyDescent="0.4">
      <c r="A2" s="32"/>
      <c r="B2" s="32"/>
      <c r="C2" s="32"/>
      <c r="D2" s="32"/>
      <c r="E2" s="32"/>
      <c r="F2" s="32"/>
      <c r="G2" s="32"/>
      <c r="H2" s="32"/>
      <c r="I2" s="32"/>
      <c r="J2" s="32"/>
      <c r="K2" s="32"/>
      <c r="L2" s="32"/>
      <c r="M2" s="32"/>
      <c r="N2" s="32"/>
      <c r="O2" s="32"/>
      <c r="P2" s="32"/>
      <c r="Q2" s="32"/>
      <c r="R2" s="32"/>
      <c r="S2" s="32"/>
      <c r="T2" s="32"/>
      <c r="U2" s="32"/>
      <c r="V2" s="32"/>
      <c r="W2" s="32"/>
      <c r="X2" s="32"/>
      <c r="Y2" s="32"/>
      <c r="Z2" s="32"/>
    </row>
    <row r="3" spans="1:26" ht="18.75" customHeight="1" x14ac:dyDescent="0.4">
      <c r="A3" s="305" t="s">
        <v>119</v>
      </c>
      <c r="B3" s="305"/>
      <c r="C3" s="305"/>
      <c r="D3" s="305"/>
      <c r="E3" s="305"/>
      <c r="F3" s="305"/>
      <c r="G3" s="305"/>
      <c r="H3" s="305"/>
      <c r="I3" s="305"/>
      <c r="J3" s="305"/>
      <c r="K3" s="305"/>
      <c r="L3" s="305"/>
      <c r="M3" s="305"/>
      <c r="N3" s="305"/>
      <c r="O3" s="305"/>
      <c r="P3" s="305"/>
      <c r="Q3" s="305"/>
      <c r="R3" s="305"/>
      <c r="S3" s="305"/>
      <c r="T3" s="305"/>
      <c r="U3" s="305"/>
      <c r="V3" s="305"/>
      <c r="W3" s="305"/>
      <c r="X3" s="305"/>
      <c r="Y3" s="305"/>
      <c r="Z3" s="305"/>
    </row>
    <row r="4" spans="1:26" ht="7.5" customHeight="1" x14ac:dyDescent="0.4">
      <c r="A4" s="84"/>
      <c r="B4" s="84"/>
      <c r="C4" s="84"/>
      <c r="D4" s="84"/>
      <c r="E4" s="84"/>
      <c r="F4" s="84"/>
      <c r="G4" s="84"/>
      <c r="H4" s="84"/>
      <c r="I4" s="84"/>
      <c r="J4" s="84"/>
      <c r="K4" s="84"/>
      <c r="L4" s="84"/>
      <c r="M4" s="84"/>
      <c r="N4" s="84"/>
      <c r="O4" s="84"/>
      <c r="P4" s="84"/>
      <c r="Q4" s="84"/>
      <c r="R4" s="84"/>
      <c r="S4" s="84"/>
      <c r="T4" s="84"/>
      <c r="U4" s="84"/>
      <c r="V4" s="84"/>
      <c r="W4" s="84"/>
      <c r="X4" s="84"/>
      <c r="Y4" s="84"/>
      <c r="Z4" s="84"/>
    </row>
    <row r="5" spans="1:26" ht="18.75" customHeight="1" x14ac:dyDescent="0.4">
      <c r="A5" s="84" t="s">
        <v>39</v>
      </c>
      <c r="B5" s="84"/>
      <c r="C5" s="84"/>
      <c r="D5" s="84"/>
      <c r="E5" s="84"/>
      <c r="F5" s="84"/>
      <c r="G5" s="84"/>
      <c r="H5" s="84"/>
      <c r="I5" s="84"/>
      <c r="J5" s="84"/>
      <c r="K5" s="84"/>
      <c r="L5" s="84"/>
      <c r="M5" s="84"/>
      <c r="N5" s="84"/>
      <c r="O5" s="84"/>
      <c r="P5" s="84"/>
      <c r="Q5" s="84"/>
      <c r="R5" s="84"/>
      <c r="S5" s="84"/>
      <c r="T5" s="84"/>
      <c r="U5" s="84"/>
      <c r="V5" s="84"/>
      <c r="W5" s="84"/>
      <c r="X5" s="84"/>
      <c r="Y5" s="84"/>
      <c r="Z5" s="84"/>
    </row>
    <row r="6" spans="1:26" ht="7.5" customHeight="1" thickBot="1" x14ac:dyDescent="0.45">
      <c r="A6" s="84"/>
      <c r="B6" s="84"/>
      <c r="C6" s="84"/>
      <c r="D6" s="84"/>
      <c r="E6" s="84"/>
      <c r="F6" s="84"/>
      <c r="G6" s="84"/>
      <c r="H6" s="84"/>
      <c r="I6" s="84"/>
      <c r="J6" s="84"/>
      <c r="K6" s="84"/>
      <c r="L6" s="84"/>
      <c r="M6" s="84"/>
      <c r="N6" s="84"/>
      <c r="O6" s="84"/>
      <c r="P6" s="84"/>
      <c r="Q6" s="84"/>
      <c r="R6" s="84"/>
      <c r="S6" s="84"/>
      <c r="T6" s="84"/>
      <c r="U6" s="84"/>
      <c r="V6" s="84"/>
      <c r="W6" s="84"/>
      <c r="X6" s="84"/>
      <c r="Y6" s="84"/>
      <c r="Z6" s="84"/>
    </row>
    <row r="7" spans="1:26" ht="22.5" customHeight="1" x14ac:dyDescent="0.4">
      <c r="A7" s="383" t="s">
        <v>40</v>
      </c>
      <c r="B7" s="384"/>
      <c r="C7" s="384"/>
      <c r="D7" s="384"/>
      <c r="E7" s="384"/>
      <c r="F7" s="384"/>
      <c r="G7" s="384"/>
      <c r="H7" s="384"/>
      <c r="I7" s="384" t="s">
        <v>418</v>
      </c>
      <c r="J7" s="384"/>
      <c r="K7" s="384"/>
      <c r="L7" s="384"/>
      <c r="M7" s="384"/>
      <c r="N7" s="384"/>
      <c r="O7" s="384"/>
      <c r="P7" s="384" t="s">
        <v>50</v>
      </c>
      <c r="Q7" s="384"/>
      <c r="R7" s="384"/>
      <c r="S7" s="384"/>
      <c r="T7" s="384"/>
      <c r="U7" s="384"/>
      <c r="V7" s="384"/>
      <c r="W7" s="384"/>
      <c r="X7" s="384"/>
      <c r="Y7" s="384"/>
      <c r="Z7" s="419"/>
    </row>
    <row r="8" spans="1:26" ht="22.5" customHeight="1" x14ac:dyDescent="0.4">
      <c r="A8" s="339" t="s">
        <v>41</v>
      </c>
      <c r="B8" s="338"/>
      <c r="C8" s="338"/>
      <c r="D8" s="338"/>
      <c r="E8" s="338"/>
      <c r="F8" s="338"/>
      <c r="G8" s="338"/>
      <c r="H8" s="338"/>
      <c r="I8" s="559" t="str">
        <f>IFERROR(I13-SUM(I9:N12),"")</f>
        <v/>
      </c>
      <c r="J8" s="354"/>
      <c r="K8" s="354"/>
      <c r="L8" s="354"/>
      <c r="M8" s="354"/>
      <c r="N8" s="354"/>
      <c r="O8" s="98" t="s">
        <v>49</v>
      </c>
      <c r="P8" s="560"/>
      <c r="Q8" s="560"/>
      <c r="R8" s="560"/>
      <c r="S8" s="560"/>
      <c r="T8" s="560"/>
      <c r="U8" s="560"/>
      <c r="V8" s="560"/>
      <c r="W8" s="560"/>
      <c r="X8" s="560"/>
      <c r="Y8" s="560"/>
      <c r="Z8" s="561"/>
    </row>
    <row r="9" spans="1:26" ht="22.5" customHeight="1" x14ac:dyDescent="0.4">
      <c r="A9" s="339" t="s">
        <v>42</v>
      </c>
      <c r="B9" s="338"/>
      <c r="C9" s="338"/>
      <c r="D9" s="338"/>
      <c r="E9" s="338"/>
      <c r="F9" s="338"/>
      <c r="G9" s="338"/>
      <c r="H9" s="338"/>
      <c r="I9" s="559" t="str">
        <f>IF(別紙４!S35=0,"",別紙４!S35)</f>
        <v/>
      </c>
      <c r="J9" s="354"/>
      <c r="K9" s="354"/>
      <c r="L9" s="354"/>
      <c r="M9" s="354"/>
      <c r="N9" s="354"/>
      <c r="O9" s="98" t="s">
        <v>49</v>
      </c>
      <c r="P9" s="560" t="s">
        <v>297</v>
      </c>
      <c r="Q9" s="560"/>
      <c r="R9" s="560"/>
      <c r="S9" s="560"/>
      <c r="T9" s="560"/>
      <c r="U9" s="560"/>
      <c r="V9" s="560"/>
      <c r="W9" s="560"/>
      <c r="X9" s="560"/>
      <c r="Y9" s="560"/>
      <c r="Z9" s="561"/>
    </row>
    <row r="10" spans="1:26" ht="22.5" customHeight="1" x14ac:dyDescent="0.4">
      <c r="A10" s="555" t="s">
        <v>47</v>
      </c>
      <c r="B10" s="556"/>
      <c r="C10" s="338" t="s">
        <v>43</v>
      </c>
      <c r="D10" s="338"/>
      <c r="E10" s="338"/>
      <c r="F10" s="338"/>
      <c r="G10" s="338"/>
      <c r="H10" s="338"/>
      <c r="I10" s="531"/>
      <c r="J10" s="532"/>
      <c r="K10" s="532"/>
      <c r="L10" s="532"/>
      <c r="M10" s="532"/>
      <c r="N10" s="532"/>
      <c r="O10" s="98" t="s">
        <v>49</v>
      </c>
      <c r="P10" s="562"/>
      <c r="Q10" s="562"/>
      <c r="R10" s="562"/>
      <c r="S10" s="562"/>
      <c r="T10" s="562"/>
      <c r="U10" s="562"/>
      <c r="V10" s="562"/>
      <c r="W10" s="562"/>
      <c r="X10" s="562"/>
      <c r="Y10" s="562"/>
      <c r="Z10" s="563"/>
    </row>
    <row r="11" spans="1:26" ht="22.5" customHeight="1" x14ac:dyDescent="0.4">
      <c r="A11" s="555"/>
      <c r="B11" s="556"/>
      <c r="C11" s="338" t="s">
        <v>44</v>
      </c>
      <c r="D11" s="338"/>
      <c r="E11" s="338"/>
      <c r="F11" s="338"/>
      <c r="G11" s="338"/>
      <c r="H11" s="338"/>
      <c r="I11" s="531"/>
      <c r="J11" s="532"/>
      <c r="K11" s="532"/>
      <c r="L11" s="532"/>
      <c r="M11" s="532"/>
      <c r="N11" s="532"/>
      <c r="O11" s="98" t="s">
        <v>49</v>
      </c>
      <c r="P11" s="562"/>
      <c r="Q11" s="562"/>
      <c r="R11" s="562"/>
      <c r="S11" s="562"/>
      <c r="T11" s="562"/>
      <c r="U11" s="562"/>
      <c r="V11" s="562"/>
      <c r="W11" s="562"/>
      <c r="X11" s="562"/>
      <c r="Y11" s="562"/>
      <c r="Z11" s="563"/>
    </row>
    <row r="12" spans="1:26" ht="22.5" customHeight="1" thickBot="1" x14ac:dyDescent="0.45">
      <c r="A12" s="557"/>
      <c r="B12" s="558"/>
      <c r="C12" s="392" t="s">
        <v>45</v>
      </c>
      <c r="D12" s="392"/>
      <c r="E12" s="392"/>
      <c r="F12" s="392"/>
      <c r="G12" s="392"/>
      <c r="H12" s="392"/>
      <c r="I12" s="545"/>
      <c r="J12" s="546"/>
      <c r="K12" s="546"/>
      <c r="L12" s="546"/>
      <c r="M12" s="546"/>
      <c r="N12" s="546"/>
      <c r="O12" s="36" t="s">
        <v>49</v>
      </c>
      <c r="P12" s="547"/>
      <c r="Q12" s="547"/>
      <c r="R12" s="547"/>
      <c r="S12" s="547"/>
      <c r="T12" s="547"/>
      <c r="U12" s="547"/>
      <c r="V12" s="547"/>
      <c r="W12" s="547"/>
      <c r="X12" s="547"/>
      <c r="Y12" s="547"/>
      <c r="Z12" s="548"/>
    </row>
    <row r="13" spans="1:26" ht="22.5" customHeight="1" thickTop="1" thickBot="1" x14ac:dyDescent="0.45">
      <c r="A13" s="346" t="s">
        <v>46</v>
      </c>
      <c r="B13" s="347"/>
      <c r="C13" s="347"/>
      <c r="D13" s="347"/>
      <c r="E13" s="347"/>
      <c r="F13" s="347"/>
      <c r="G13" s="347"/>
      <c r="H13" s="347"/>
      <c r="I13" s="537" t="str">
        <f>IF(I26="","",I26)</f>
        <v/>
      </c>
      <c r="J13" s="538"/>
      <c r="K13" s="538"/>
      <c r="L13" s="538"/>
      <c r="M13" s="538"/>
      <c r="N13" s="538"/>
      <c r="O13" s="16" t="s">
        <v>49</v>
      </c>
      <c r="P13" s="549"/>
      <c r="Q13" s="549"/>
      <c r="R13" s="549"/>
      <c r="S13" s="549"/>
      <c r="T13" s="549"/>
      <c r="U13" s="549"/>
      <c r="V13" s="549"/>
      <c r="W13" s="549"/>
      <c r="X13" s="549"/>
      <c r="Y13" s="549"/>
      <c r="Z13" s="550"/>
    </row>
    <row r="14" spans="1:26" ht="18.75" customHeight="1" x14ac:dyDescent="0.4">
      <c r="A14" s="85" t="s">
        <v>51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row>
    <row r="15" spans="1:26" ht="18.75" customHeight="1" x14ac:dyDescent="0.4">
      <c r="A15" s="85" t="s">
        <v>52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row>
    <row r="16" spans="1:26" ht="18.75" customHeight="1" x14ac:dyDescent="0.4">
      <c r="A16" s="85" t="s">
        <v>578</v>
      </c>
      <c r="B16" s="84"/>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29" ht="18.75" customHeight="1" x14ac:dyDescent="0.4">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9" ht="18.75" customHeight="1" x14ac:dyDescent="0.4">
      <c r="A18" s="84" t="s">
        <v>54</v>
      </c>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9" ht="7.5" customHeight="1" thickBot="1" x14ac:dyDescent="0.4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9" ht="22.5" customHeight="1" x14ac:dyDescent="0.4">
      <c r="A20" s="383" t="s">
        <v>55</v>
      </c>
      <c r="B20" s="384"/>
      <c r="C20" s="384"/>
      <c r="D20" s="384"/>
      <c r="E20" s="384"/>
      <c r="F20" s="384"/>
      <c r="G20" s="384"/>
      <c r="H20" s="384"/>
      <c r="I20" s="384" t="s">
        <v>418</v>
      </c>
      <c r="J20" s="384"/>
      <c r="K20" s="384"/>
      <c r="L20" s="384"/>
      <c r="M20" s="384"/>
      <c r="N20" s="384"/>
      <c r="O20" s="384"/>
      <c r="P20" s="384" t="s">
        <v>50</v>
      </c>
      <c r="Q20" s="384"/>
      <c r="R20" s="384"/>
      <c r="S20" s="384"/>
      <c r="T20" s="384"/>
      <c r="U20" s="384"/>
      <c r="V20" s="384"/>
      <c r="W20" s="384"/>
      <c r="X20" s="384"/>
      <c r="Y20" s="384"/>
      <c r="Z20" s="419"/>
    </row>
    <row r="21" spans="1:29" ht="45" customHeight="1" x14ac:dyDescent="0.4">
      <c r="A21" s="539" t="s">
        <v>298</v>
      </c>
      <c r="B21" s="542" t="s">
        <v>300</v>
      </c>
      <c r="C21" s="543"/>
      <c r="D21" s="543"/>
      <c r="E21" s="543"/>
      <c r="F21" s="543"/>
      <c r="G21" s="543"/>
      <c r="H21" s="544"/>
      <c r="I21" s="531"/>
      <c r="J21" s="532"/>
      <c r="K21" s="532"/>
      <c r="L21" s="532"/>
      <c r="M21" s="532"/>
      <c r="N21" s="532"/>
      <c r="O21" s="111" t="s">
        <v>49</v>
      </c>
      <c r="P21" s="551"/>
      <c r="Q21" s="551"/>
      <c r="R21" s="551"/>
      <c r="S21" s="551"/>
      <c r="T21" s="551"/>
      <c r="U21" s="551"/>
      <c r="V21" s="551"/>
      <c r="W21" s="551"/>
      <c r="X21" s="551"/>
      <c r="Y21" s="551"/>
      <c r="Z21" s="552"/>
    </row>
    <row r="22" spans="1:29" ht="45" customHeight="1" x14ac:dyDescent="0.4">
      <c r="A22" s="540"/>
      <c r="B22" s="542" t="s">
        <v>301</v>
      </c>
      <c r="C22" s="543"/>
      <c r="D22" s="543"/>
      <c r="E22" s="543"/>
      <c r="F22" s="543"/>
      <c r="G22" s="543"/>
      <c r="H22" s="544"/>
      <c r="I22" s="531"/>
      <c r="J22" s="532"/>
      <c r="K22" s="532"/>
      <c r="L22" s="532"/>
      <c r="M22" s="532"/>
      <c r="N22" s="532"/>
      <c r="O22" s="111" t="s">
        <v>49</v>
      </c>
      <c r="P22" s="551"/>
      <c r="Q22" s="551"/>
      <c r="R22" s="551"/>
      <c r="S22" s="551"/>
      <c r="T22" s="551"/>
      <c r="U22" s="551"/>
      <c r="V22" s="551"/>
      <c r="W22" s="551"/>
      <c r="X22" s="551"/>
      <c r="Y22" s="551"/>
      <c r="Z22" s="552"/>
    </row>
    <row r="23" spans="1:29" ht="45" customHeight="1" x14ac:dyDescent="0.4">
      <c r="A23" s="541"/>
      <c r="B23" s="542" t="s">
        <v>302</v>
      </c>
      <c r="C23" s="543"/>
      <c r="D23" s="543"/>
      <c r="E23" s="543"/>
      <c r="F23" s="543"/>
      <c r="G23" s="543"/>
      <c r="H23" s="544"/>
      <c r="I23" s="531"/>
      <c r="J23" s="532"/>
      <c r="K23" s="532"/>
      <c r="L23" s="532"/>
      <c r="M23" s="532"/>
      <c r="N23" s="532"/>
      <c r="O23" s="111" t="s">
        <v>49</v>
      </c>
      <c r="P23" s="551"/>
      <c r="Q23" s="551"/>
      <c r="R23" s="551"/>
      <c r="S23" s="551"/>
      <c r="T23" s="551"/>
      <c r="U23" s="551"/>
      <c r="V23" s="551"/>
      <c r="W23" s="551"/>
      <c r="X23" s="551"/>
      <c r="Y23" s="551"/>
      <c r="Z23" s="552"/>
    </row>
    <row r="24" spans="1:29" ht="22.5" customHeight="1" x14ac:dyDescent="0.4">
      <c r="A24" s="339" t="s">
        <v>56</v>
      </c>
      <c r="B24" s="338"/>
      <c r="C24" s="338"/>
      <c r="D24" s="338"/>
      <c r="E24" s="338"/>
      <c r="F24" s="338"/>
      <c r="G24" s="338"/>
      <c r="H24" s="338"/>
      <c r="I24" s="533" t="str">
        <f>IF(SUM(I21:N23)=0,"",SUM(I21:N23))</f>
        <v/>
      </c>
      <c r="J24" s="534"/>
      <c r="K24" s="534"/>
      <c r="L24" s="534"/>
      <c r="M24" s="534"/>
      <c r="N24" s="534"/>
      <c r="O24" s="98" t="s">
        <v>49</v>
      </c>
      <c r="P24" s="553"/>
      <c r="Q24" s="553"/>
      <c r="R24" s="553"/>
      <c r="S24" s="553"/>
      <c r="T24" s="553"/>
      <c r="U24" s="553"/>
      <c r="V24" s="553"/>
      <c r="W24" s="553"/>
      <c r="X24" s="553"/>
      <c r="Y24" s="553"/>
      <c r="Z24" s="554"/>
    </row>
    <row r="25" spans="1:29" ht="22.5" customHeight="1" thickBot="1" x14ac:dyDescent="0.45">
      <c r="A25" s="391" t="s">
        <v>57</v>
      </c>
      <c r="B25" s="392"/>
      <c r="C25" s="392"/>
      <c r="D25" s="392"/>
      <c r="E25" s="392"/>
      <c r="F25" s="392"/>
      <c r="G25" s="392"/>
      <c r="H25" s="392"/>
      <c r="I25" s="535" t="str">
        <f>IF(I24="","",IF(DB!L11=TRUE,ROUNDUP(第15号!I24*0.1,0),ROUNDDOWN(第15号!I24*0.1,0)))</f>
        <v/>
      </c>
      <c r="J25" s="536"/>
      <c r="K25" s="536"/>
      <c r="L25" s="536"/>
      <c r="M25" s="536"/>
      <c r="N25" s="536"/>
      <c r="O25" s="36" t="s">
        <v>49</v>
      </c>
      <c r="P25" s="527" t="s">
        <v>59</v>
      </c>
      <c r="Q25" s="527"/>
      <c r="R25" s="527"/>
      <c r="S25" s="527"/>
      <c r="T25" s="527"/>
      <c r="U25" s="527"/>
      <c r="V25" s="527"/>
      <c r="W25" s="527"/>
      <c r="X25" s="527"/>
      <c r="Y25" s="527"/>
      <c r="Z25" s="528"/>
      <c r="AC25" s="171" t="s">
        <v>525</v>
      </c>
    </row>
    <row r="26" spans="1:29" ht="22.5" customHeight="1" thickTop="1" thickBot="1" x14ac:dyDescent="0.45">
      <c r="A26" s="346" t="s">
        <v>46</v>
      </c>
      <c r="B26" s="347"/>
      <c r="C26" s="347"/>
      <c r="D26" s="347"/>
      <c r="E26" s="347"/>
      <c r="F26" s="347"/>
      <c r="G26" s="347"/>
      <c r="H26" s="347"/>
      <c r="I26" s="537" t="str">
        <f>IF(I25="","",SUM(I24:N25))</f>
        <v/>
      </c>
      <c r="J26" s="538"/>
      <c r="K26" s="538"/>
      <c r="L26" s="538"/>
      <c r="M26" s="538"/>
      <c r="N26" s="538"/>
      <c r="O26" s="16" t="s">
        <v>49</v>
      </c>
      <c r="P26" s="529"/>
      <c r="Q26" s="529"/>
      <c r="R26" s="529"/>
      <c r="S26" s="529"/>
      <c r="T26" s="529"/>
      <c r="U26" s="529"/>
      <c r="V26" s="529"/>
      <c r="W26" s="529"/>
      <c r="X26" s="529"/>
      <c r="Y26" s="529"/>
      <c r="Z26" s="530"/>
    </row>
    <row r="27" spans="1:29" ht="18.75" customHeight="1" x14ac:dyDescent="0.4">
      <c r="A27" s="85" t="s">
        <v>58</v>
      </c>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9" ht="18.75" customHeight="1" x14ac:dyDescent="0.4">
      <c r="A28" s="85" t="s">
        <v>419</v>
      </c>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9" ht="18.75" customHeight="1" x14ac:dyDescent="0.4">
      <c r="A29" s="85" t="s">
        <v>420</v>
      </c>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9" ht="18.75" customHeight="1" x14ac:dyDescent="0.4">
      <c r="A30" s="85" t="s">
        <v>133</v>
      </c>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9" ht="18.75" customHeight="1" x14ac:dyDescent="0.4">
      <c r="A31" s="85" t="s">
        <v>421</v>
      </c>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9" ht="18.75" customHeight="1" x14ac:dyDescent="0.4">
      <c r="A32" s="85"/>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8.75" customHeight="1" x14ac:dyDescent="0.4">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8.75" customHeight="1" x14ac:dyDescent="0.4">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8.75" customHeight="1" x14ac:dyDescent="0.4">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8.75" customHeight="1" x14ac:dyDescent="0.4">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sheetData>
  <sheetProtection password="CC6D" sheet="1" selectLockedCells="1"/>
  <mergeCells count="45">
    <mergeCell ref="I26:N26"/>
    <mergeCell ref="P26:Z26"/>
    <mergeCell ref="A24:H24"/>
    <mergeCell ref="I24:N24"/>
    <mergeCell ref="P24:Z24"/>
    <mergeCell ref="A25:H25"/>
    <mergeCell ref="I25:N25"/>
    <mergeCell ref="P25:Z25"/>
    <mergeCell ref="A21:A23"/>
    <mergeCell ref="B21:H21"/>
    <mergeCell ref="B22:H22"/>
    <mergeCell ref="B23:H23"/>
    <mergeCell ref="A26:H26"/>
    <mergeCell ref="I21:N21"/>
    <mergeCell ref="P21:Z21"/>
    <mergeCell ref="I22:N22"/>
    <mergeCell ref="P22:Z22"/>
    <mergeCell ref="I23:N23"/>
    <mergeCell ref="P23:Z23"/>
    <mergeCell ref="A13:H13"/>
    <mergeCell ref="I13:N13"/>
    <mergeCell ref="P13:Z13"/>
    <mergeCell ref="A20:H20"/>
    <mergeCell ref="I20:O20"/>
    <mergeCell ref="P20:Z20"/>
    <mergeCell ref="A9:H9"/>
    <mergeCell ref="I9:N9"/>
    <mergeCell ref="P9:Z9"/>
    <mergeCell ref="A10:B12"/>
    <mergeCell ref="C10:H10"/>
    <mergeCell ref="I10:N10"/>
    <mergeCell ref="P10:Z10"/>
    <mergeCell ref="C11:H11"/>
    <mergeCell ref="I11:N11"/>
    <mergeCell ref="P11:Z11"/>
    <mergeCell ref="C12:H12"/>
    <mergeCell ref="I12:N12"/>
    <mergeCell ref="P12:Z12"/>
    <mergeCell ref="A3:Z3"/>
    <mergeCell ref="A7:H7"/>
    <mergeCell ref="I7:O7"/>
    <mergeCell ref="P7:Z7"/>
    <mergeCell ref="A8:H8"/>
    <mergeCell ref="I8:N8"/>
    <mergeCell ref="P8:Z8"/>
  </mergeCells>
  <phoneticPr fontId="3"/>
  <pageMargins left="0.78740157480314965" right="0.39370078740157483"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27</xdr:col>
                    <xdr:colOff>0</xdr:colOff>
                    <xdr:row>24</xdr:row>
                    <xdr:rowOff>0</xdr:rowOff>
                  </from>
                  <to>
                    <xdr:col>28</xdr:col>
                    <xdr:colOff>0</xdr:colOff>
                    <xdr:row>25</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sheetPr>
  <dimension ref="A1:AB210"/>
  <sheetViews>
    <sheetView view="pageBreakPreview" zoomScaleNormal="100" zoomScaleSheetLayoutView="100" workbookViewId="0">
      <pane ySplit="3" topLeftCell="A4" activePane="bottomLeft" state="frozen"/>
      <selection activeCell="I46" sqref="I46"/>
      <selection pane="bottomLeft" activeCell="C8" sqref="C8:X23"/>
    </sheetView>
  </sheetViews>
  <sheetFormatPr defaultColWidth="3.125" defaultRowHeight="18.75" customHeight="1" x14ac:dyDescent="0.4"/>
  <cols>
    <col min="1" max="16384" width="3.125" style="1"/>
  </cols>
  <sheetData>
    <row r="1" spans="1:28" ht="18.75" customHeight="1" x14ac:dyDescent="0.4">
      <c r="A1" s="49" t="s">
        <v>140</v>
      </c>
      <c r="B1" s="49"/>
      <c r="C1" s="49"/>
      <c r="D1" s="49"/>
      <c r="E1" s="49"/>
      <c r="F1" s="49"/>
      <c r="G1" s="49"/>
      <c r="H1" s="49"/>
      <c r="I1" s="49"/>
      <c r="J1" s="49"/>
      <c r="K1" s="49"/>
      <c r="L1" s="49"/>
      <c r="M1" s="49"/>
      <c r="N1" s="49"/>
      <c r="O1" s="49"/>
      <c r="P1" s="49"/>
      <c r="Q1" s="49"/>
      <c r="R1" s="49"/>
      <c r="S1" s="49"/>
      <c r="T1" s="49"/>
      <c r="U1" s="49"/>
      <c r="V1" s="49"/>
      <c r="W1" s="49"/>
      <c r="X1" s="49"/>
      <c r="Y1" s="49"/>
      <c r="Z1" s="49"/>
    </row>
    <row r="2" spans="1:28" ht="7.5" customHeight="1" x14ac:dyDescent="0.4">
      <c r="A2" s="49"/>
      <c r="B2" s="49"/>
      <c r="C2" s="49"/>
      <c r="D2" s="49"/>
      <c r="E2" s="49"/>
      <c r="F2" s="49"/>
      <c r="G2" s="49"/>
      <c r="H2" s="49"/>
      <c r="I2" s="49"/>
      <c r="J2" s="49"/>
      <c r="K2" s="49"/>
      <c r="L2" s="49"/>
      <c r="M2" s="49"/>
      <c r="N2" s="49"/>
      <c r="O2" s="49"/>
      <c r="P2" s="49"/>
      <c r="Q2" s="49"/>
      <c r="R2" s="49"/>
      <c r="S2" s="49"/>
      <c r="T2" s="49"/>
      <c r="U2" s="49"/>
      <c r="V2" s="49"/>
      <c r="W2" s="49"/>
      <c r="X2" s="49"/>
      <c r="Y2" s="49"/>
      <c r="Z2" s="49"/>
    </row>
    <row r="3" spans="1:28" ht="18.75" customHeight="1" x14ac:dyDescent="0.4">
      <c r="A3" s="610" t="s">
        <v>381</v>
      </c>
      <c r="B3" s="610"/>
      <c r="C3" s="610"/>
      <c r="D3" s="610"/>
      <c r="E3" s="610"/>
      <c r="F3" s="610"/>
      <c r="G3" s="610"/>
      <c r="H3" s="610"/>
      <c r="I3" s="610"/>
      <c r="J3" s="610"/>
      <c r="K3" s="610"/>
      <c r="L3" s="610"/>
      <c r="M3" s="610"/>
      <c r="N3" s="610"/>
      <c r="O3" s="610"/>
      <c r="P3" s="610"/>
      <c r="Q3" s="610"/>
      <c r="R3" s="610"/>
      <c r="S3" s="610"/>
      <c r="T3" s="610"/>
      <c r="U3" s="610"/>
      <c r="V3" s="610"/>
      <c r="W3" s="610"/>
      <c r="X3" s="610"/>
      <c r="Y3" s="610"/>
      <c r="Z3" s="610"/>
    </row>
    <row r="4" spans="1:28" ht="7.5" customHeight="1" thickBot="1" x14ac:dyDescent="0.45">
      <c r="A4" s="49"/>
      <c r="B4" s="49"/>
      <c r="C4" s="49"/>
      <c r="D4" s="49"/>
      <c r="E4" s="49"/>
      <c r="F4" s="49"/>
      <c r="G4" s="49"/>
      <c r="H4" s="49"/>
      <c r="I4" s="49"/>
      <c r="J4" s="49"/>
      <c r="K4" s="49"/>
      <c r="L4" s="49"/>
      <c r="M4" s="49"/>
      <c r="N4" s="49"/>
      <c r="O4" s="49"/>
      <c r="P4" s="49"/>
      <c r="Q4" s="49"/>
      <c r="R4" s="49"/>
      <c r="S4" s="49"/>
      <c r="T4" s="49"/>
      <c r="U4" s="49"/>
      <c r="V4" s="49"/>
      <c r="W4" s="49"/>
      <c r="X4" s="49"/>
      <c r="Y4" s="49"/>
      <c r="Z4" s="49"/>
    </row>
    <row r="5" spans="1:28" ht="22.5" customHeight="1" x14ac:dyDescent="0.4">
      <c r="A5" s="49"/>
      <c r="B5" s="611" t="s">
        <v>6</v>
      </c>
      <c r="C5" s="612"/>
      <c r="D5" s="612"/>
      <c r="E5" s="615" t="s">
        <v>4</v>
      </c>
      <c r="F5" s="615"/>
      <c r="G5" s="615"/>
      <c r="H5" s="615"/>
      <c r="I5" s="616" t="str">
        <f>IF(第14号!$Q$12="","",第14号!$Q$12)</f>
        <v/>
      </c>
      <c r="J5" s="617"/>
      <c r="K5" s="617"/>
      <c r="L5" s="617"/>
      <c r="M5" s="617"/>
      <c r="N5" s="617"/>
      <c r="O5" s="617"/>
      <c r="P5" s="617"/>
      <c r="Q5" s="617"/>
      <c r="R5" s="617"/>
      <c r="S5" s="617"/>
      <c r="T5" s="617"/>
      <c r="U5" s="617"/>
      <c r="V5" s="617"/>
      <c r="W5" s="617"/>
      <c r="X5" s="617"/>
      <c r="Y5" s="618"/>
      <c r="Z5" s="49"/>
    </row>
    <row r="6" spans="1:28" ht="22.5" customHeight="1" thickBot="1" x14ac:dyDescent="0.45">
      <c r="A6" s="49"/>
      <c r="B6" s="613"/>
      <c r="C6" s="614"/>
      <c r="D6" s="614"/>
      <c r="E6" s="619" t="s">
        <v>5</v>
      </c>
      <c r="F6" s="619"/>
      <c r="G6" s="619"/>
      <c r="H6" s="619"/>
      <c r="I6" s="620" t="str">
        <f>IF(第14号!$Q$13="","",第14号!$Q$13)</f>
        <v/>
      </c>
      <c r="J6" s="621"/>
      <c r="K6" s="621"/>
      <c r="L6" s="621"/>
      <c r="M6" s="621"/>
      <c r="N6" s="621"/>
      <c r="O6" s="621"/>
      <c r="P6" s="621"/>
      <c r="Q6" s="621"/>
      <c r="R6" s="621"/>
      <c r="S6" s="621"/>
      <c r="T6" s="621"/>
      <c r="U6" s="621"/>
      <c r="V6" s="621"/>
      <c r="W6" s="621"/>
      <c r="X6" s="621"/>
      <c r="Y6" s="622"/>
      <c r="Z6" s="49"/>
      <c r="AB6" s="171" t="s">
        <v>582</v>
      </c>
    </row>
    <row r="7" spans="1:28" ht="7.5" customHeight="1" thickBot="1" x14ac:dyDescent="0.45">
      <c r="A7" s="49"/>
      <c r="B7" s="49"/>
      <c r="C7" s="49"/>
      <c r="D7" s="49"/>
      <c r="E7" s="49"/>
      <c r="F7" s="49"/>
      <c r="G7" s="49"/>
      <c r="H7" s="49"/>
      <c r="I7" s="49"/>
      <c r="J7" s="49"/>
      <c r="K7" s="49"/>
      <c r="L7" s="49"/>
      <c r="M7" s="49"/>
      <c r="N7" s="49"/>
      <c r="O7" s="49"/>
      <c r="P7" s="49"/>
      <c r="Q7" s="49"/>
      <c r="R7" s="49"/>
      <c r="S7" s="49"/>
      <c r="T7" s="49"/>
      <c r="U7" s="49"/>
      <c r="V7" s="49"/>
      <c r="W7" s="49"/>
      <c r="X7" s="49"/>
      <c r="Y7" s="49"/>
      <c r="Z7" s="49"/>
    </row>
    <row r="8" spans="1:28" ht="18.75" customHeight="1" x14ac:dyDescent="0.4">
      <c r="A8" s="49"/>
      <c r="B8" s="49"/>
      <c r="C8" s="593" t="s">
        <v>350</v>
      </c>
      <c r="D8" s="594"/>
      <c r="E8" s="594"/>
      <c r="F8" s="594"/>
      <c r="G8" s="594"/>
      <c r="H8" s="594"/>
      <c r="I8" s="594"/>
      <c r="J8" s="594"/>
      <c r="K8" s="594"/>
      <c r="L8" s="594"/>
      <c r="M8" s="594"/>
      <c r="N8" s="594"/>
      <c r="O8" s="594"/>
      <c r="P8" s="594"/>
      <c r="Q8" s="594"/>
      <c r="R8" s="594"/>
      <c r="S8" s="594"/>
      <c r="T8" s="594"/>
      <c r="U8" s="594"/>
      <c r="V8" s="594"/>
      <c r="W8" s="594"/>
      <c r="X8" s="595"/>
      <c r="Y8" s="49"/>
      <c r="Z8" s="49"/>
    </row>
    <row r="9" spans="1:28" ht="18.75" customHeight="1" x14ac:dyDescent="0.4">
      <c r="A9" s="49"/>
      <c r="B9" s="49"/>
      <c r="C9" s="596"/>
      <c r="D9" s="597"/>
      <c r="E9" s="597"/>
      <c r="F9" s="597"/>
      <c r="G9" s="597"/>
      <c r="H9" s="597"/>
      <c r="I9" s="597"/>
      <c r="J9" s="597"/>
      <c r="K9" s="597"/>
      <c r="L9" s="597"/>
      <c r="M9" s="597"/>
      <c r="N9" s="597"/>
      <c r="O9" s="597"/>
      <c r="P9" s="597"/>
      <c r="Q9" s="597"/>
      <c r="R9" s="597"/>
      <c r="S9" s="597"/>
      <c r="T9" s="597"/>
      <c r="U9" s="597"/>
      <c r="V9" s="597"/>
      <c r="W9" s="597"/>
      <c r="X9" s="598"/>
      <c r="Y9" s="49"/>
      <c r="Z9" s="49"/>
    </row>
    <row r="10" spans="1:28" ht="18.75" customHeight="1" x14ac:dyDescent="0.4">
      <c r="A10" s="49"/>
      <c r="B10" s="49"/>
      <c r="C10" s="596"/>
      <c r="D10" s="597"/>
      <c r="E10" s="597"/>
      <c r="F10" s="597"/>
      <c r="G10" s="597"/>
      <c r="H10" s="597"/>
      <c r="I10" s="597"/>
      <c r="J10" s="597"/>
      <c r="K10" s="597"/>
      <c r="L10" s="597"/>
      <c r="M10" s="597"/>
      <c r="N10" s="597"/>
      <c r="O10" s="597"/>
      <c r="P10" s="597"/>
      <c r="Q10" s="597"/>
      <c r="R10" s="597"/>
      <c r="S10" s="597"/>
      <c r="T10" s="597"/>
      <c r="U10" s="597"/>
      <c r="V10" s="597"/>
      <c r="W10" s="597"/>
      <c r="X10" s="598"/>
      <c r="Y10" s="49"/>
      <c r="Z10" s="49"/>
    </row>
    <row r="11" spans="1:28" ht="18.75" customHeight="1" x14ac:dyDescent="0.4">
      <c r="A11" s="49"/>
      <c r="B11" s="49"/>
      <c r="C11" s="596"/>
      <c r="D11" s="597"/>
      <c r="E11" s="597"/>
      <c r="F11" s="597"/>
      <c r="G11" s="597"/>
      <c r="H11" s="597"/>
      <c r="I11" s="597"/>
      <c r="J11" s="597"/>
      <c r="K11" s="597"/>
      <c r="L11" s="597"/>
      <c r="M11" s="597"/>
      <c r="N11" s="597"/>
      <c r="O11" s="597"/>
      <c r="P11" s="597"/>
      <c r="Q11" s="597"/>
      <c r="R11" s="597"/>
      <c r="S11" s="597"/>
      <c r="T11" s="597"/>
      <c r="U11" s="597"/>
      <c r="V11" s="597"/>
      <c r="W11" s="597"/>
      <c r="X11" s="598"/>
      <c r="Y11" s="49"/>
      <c r="Z11" s="49"/>
    </row>
    <row r="12" spans="1:28" ht="18.75" customHeight="1" x14ac:dyDescent="0.4">
      <c r="A12" s="49"/>
      <c r="B12" s="49"/>
      <c r="C12" s="596"/>
      <c r="D12" s="597"/>
      <c r="E12" s="597"/>
      <c r="F12" s="597"/>
      <c r="G12" s="597"/>
      <c r="H12" s="597"/>
      <c r="I12" s="597"/>
      <c r="J12" s="597"/>
      <c r="K12" s="597"/>
      <c r="L12" s="597"/>
      <c r="M12" s="597"/>
      <c r="N12" s="597"/>
      <c r="O12" s="597"/>
      <c r="P12" s="597"/>
      <c r="Q12" s="597"/>
      <c r="R12" s="597"/>
      <c r="S12" s="597"/>
      <c r="T12" s="597"/>
      <c r="U12" s="597"/>
      <c r="V12" s="597"/>
      <c r="W12" s="597"/>
      <c r="X12" s="598"/>
      <c r="Y12" s="49"/>
      <c r="Z12" s="49"/>
    </row>
    <row r="13" spans="1:28" ht="18.75" customHeight="1" x14ac:dyDescent="0.4">
      <c r="A13" s="49"/>
      <c r="B13" s="49"/>
      <c r="C13" s="596"/>
      <c r="D13" s="597"/>
      <c r="E13" s="597"/>
      <c r="F13" s="597"/>
      <c r="G13" s="597"/>
      <c r="H13" s="597"/>
      <c r="I13" s="597"/>
      <c r="J13" s="597"/>
      <c r="K13" s="597"/>
      <c r="L13" s="597"/>
      <c r="M13" s="597"/>
      <c r="N13" s="597"/>
      <c r="O13" s="597"/>
      <c r="P13" s="597"/>
      <c r="Q13" s="597"/>
      <c r="R13" s="597"/>
      <c r="S13" s="597"/>
      <c r="T13" s="597"/>
      <c r="U13" s="597"/>
      <c r="V13" s="597"/>
      <c r="W13" s="597"/>
      <c r="X13" s="598"/>
      <c r="Y13" s="49"/>
      <c r="Z13" s="49"/>
    </row>
    <row r="14" spans="1:28" ht="18.75" customHeight="1" x14ac:dyDescent="0.4">
      <c r="A14" s="49"/>
      <c r="B14" s="49"/>
      <c r="C14" s="596"/>
      <c r="D14" s="597"/>
      <c r="E14" s="597"/>
      <c r="F14" s="597"/>
      <c r="G14" s="597"/>
      <c r="H14" s="597"/>
      <c r="I14" s="597"/>
      <c r="J14" s="597"/>
      <c r="K14" s="597"/>
      <c r="L14" s="597"/>
      <c r="M14" s="597"/>
      <c r="N14" s="597"/>
      <c r="O14" s="597"/>
      <c r="P14" s="597"/>
      <c r="Q14" s="597"/>
      <c r="R14" s="597"/>
      <c r="S14" s="597"/>
      <c r="T14" s="597"/>
      <c r="U14" s="597"/>
      <c r="V14" s="597"/>
      <c r="W14" s="597"/>
      <c r="X14" s="598"/>
      <c r="Y14" s="49"/>
      <c r="Z14" s="49"/>
    </row>
    <row r="15" spans="1:28" ht="18.75" customHeight="1" x14ac:dyDescent="0.4">
      <c r="A15" s="49"/>
      <c r="B15" s="49"/>
      <c r="C15" s="596"/>
      <c r="D15" s="597"/>
      <c r="E15" s="597"/>
      <c r="F15" s="597"/>
      <c r="G15" s="597"/>
      <c r="H15" s="597"/>
      <c r="I15" s="597"/>
      <c r="J15" s="597"/>
      <c r="K15" s="597"/>
      <c r="L15" s="597"/>
      <c r="M15" s="597"/>
      <c r="N15" s="597"/>
      <c r="O15" s="597"/>
      <c r="P15" s="597"/>
      <c r="Q15" s="597"/>
      <c r="R15" s="597"/>
      <c r="S15" s="597"/>
      <c r="T15" s="597"/>
      <c r="U15" s="597"/>
      <c r="V15" s="597"/>
      <c r="W15" s="597"/>
      <c r="X15" s="598"/>
      <c r="Y15" s="49"/>
      <c r="Z15" s="49"/>
    </row>
    <row r="16" spans="1:28" ht="18.75" customHeight="1" x14ac:dyDescent="0.4">
      <c r="A16" s="49"/>
      <c r="B16" s="49"/>
      <c r="C16" s="596"/>
      <c r="D16" s="597"/>
      <c r="E16" s="597"/>
      <c r="F16" s="597"/>
      <c r="G16" s="597"/>
      <c r="H16" s="597"/>
      <c r="I16" s="597"/>
      <c r="J16" s="597"/>
      <c r="K16" s="597"/>
      <c r="L16" s="597"/>
      <c r="M16" s="597"/>
      <c r="N16" s="597"/>
      <c r="O16" s="597"/>
      <c r="P16" s="597"/>
      <c r="Q16" s="597"/>
      <c r="R16" s="597"/>
      <c r="S16" s="597"/>
      <c r="T16" s="597"/>
      <c r="U16" s="597"/>
      <c r="V16" s="597"/>
      <c r="W16" s="597"/>
      <c r="X16" s="598"/>
      <c r="Y16" s="49"/>
      <c r="Z16" s="49"/>
    </row>
    <row r="17" spans="1:26" ht="18.75" customHeight="1" x14ac:dyDescent="0.4">
      <c r="A17" s="49"/>
      <c r="B17" s="49"/>
      <c r="C17" s="596"/>
      <c r="D17" s="597"/>
      <c r="E17" s="597"/>
      <c r="F17" s="597"/>
      <c r="G17" s="597"/>
      <c r="H17" s="597"/>
      <c r="I17" s="597"/>
      <c r="J17" s="597"/>
      <c r="K17" s="597"/>
      <c r="L17" s="597"/>
      <c r="M17" s="597"/>
      <c r="N17" s="597"/>
      <c r="O17" s="597"/>
      <c r="P17" s="597"/>
      <c r="Q17" s="597"/>
      <c r="R17" s="597"/>
      <c r="S17" s="597"/>
      <c r="T17" s="597"/>
      <c r="U17" s="597"/>
      <c r="V17" s="597"/>
      <c r="W17" s="597"/>
      <c r="X17" s="598"/>
      <c r="Y17" s="49"/>
      <c r="Z17" s="49"/>
    </row>
    <row r="18" spans="1:26" ht="18.75" customHeight="1" x14ac:dyDescent="0.4">
      <c r="A18" s="49"/>
      <c r="B18" s="49"/>
      <c r="C18" s="596"/>
      <c r="D18" s="597"/>
      <c r="E18" s="597"/>
      <c r="F18" s="597"/>
      <c r="G18" s="597"/>
      <c r="H18" s="597"/>
      <c r="I18" s="597"/>
      <c r="J18" s="597"/>
      <c r="K18" s="597"/>
      <c r="L18" s="597"/>
      <c r="M18" s="597"/>
      <c r="N18" s="597"/>
      <c r="O18" s="597"/>
      <c r="P18" s="597"/>
      <c r="Q18" s="597"/>
      <c r="R18" s="597"/>
      <c r="S18" s="597"/>
      <c r="T18" s="597"/>
      <c r="U18" s="597"/>
      <c r="V18" s="597"/>
      <c r="W18" s="597"/>
      <c r="X18" s="598"/>
      <c r="Y18" s="49"/>
      <c r="Z18" s="49"/>
    </row>
    <row r="19" spans="1:26" ht="18.75" customHeight="1" x14ac:dyDescent="0.4">
      <c r="A19" s="49"/>
      <c r="B19" s="49"/>
      <c r="C19" s="596"/>
      <c r="D19" s="597"/>
      <c r="E19" s="597"/>
      <c r="F19" s="597"/>
      <c r="G19" s="597"/>
      <c r="H19" s="597"/>
      <c r="I19" s="597"/>
      <c r="J19" s="597"/>
      <c r="K19" s="597"/>
      <c r="L19" s="597"/>
      <c r="M19" s="597"/>
      <c r="N19" s="597"/>
      <c r="O19" s="597"/>
      <c r="P19" s="597"/>
      <c r="Q19" s="597"/>
      <c r="R19" s="597"/>
      <c r="S19" s="597"/>
      <c r="T19" s="597"/>
      <c r="U19" s="597"/>
      <c r="V19" s="597"/>
      <c r="W19" s="597"/>
      <c r="X19" s="598"/>
      <c r="Y19" s="49"/>
      <c r="Z19" s="49"/>
    </row>
    <row r="20" spans="1:26" ht="18.75" customHeight="1" x14ac:dyDescent="0.4">
      <c r="A20" s="49"/>
      <c r="B20" s="49"/>
      <c r="C20" s="596"/>
      <c r="D20" s="597"/>
      <c r="E20" s="597"/>
      <c r="F20" s="597"/>
      <c r="G20" s="597"/>
      <c r="H20" s="597"/>
      <c r="I20" s="597"/>
      <c r="J20" s="597"/>
      <c r="K20" s="597"/>
      <c r="L20" s="597"/>
      <c r="M20" s="597"/>
      <c r="N20" s="597"/>
      <c r="O20" s="597"/>
      <c r="P20" s="597"/>
      <c r="Q20" s="597"/>
      <c r="R20" s="597"/>
      <c r="S20" s="597"/>
      <c r="T20" s="597"/>
      <c r="U20" s="597"/>
      <c r="V20" s="597"/>
      <c r="W20" s="597"/>
      <c r="X20" s="598"/>
      <c r="Y20" s="49"/>
      <c r="Z20" s="49"/>
    </row>
    <row r="21" spans="1:26" ht="18.75" customHeight="1" x14ac:dyDescent="0.4">
      <c r="A21" s="49"/>
      <c r="B21" s="49"/>
      <c r="C21" s="596"/>
      <c r="D21" s="597"/>
      <c r="E21" s="597"/>
      <c r="F21" s="597"/>
      <c r="G21" s="597"/>
      <c r="H21" s="597"/>
      <c r="I21" s="597"/>
      <c r="J21" s="597"/>
      <c r="K21" s="597"/>
      <c r="L21" s="597"/>
      <c r="M21" s="597"/>
      <c r="N21" s="597"/>
      <c r="O21" s="597"/>
      <c r="P21" s="597"/>
      <c r="Q21" s="597"/>
      <c r="R21" s="597"/>
      <c r="S21" s="597"/>
      <c r="T21" s="597"/>
      <c r="U21" s="597"/>
      <c r="V21" s="597"/>
      <c r="W21" s="597"/>
      <c r="X21" s="598"/>
      <c r="Y21" s="49"/>
      <c r="Z21" s="49"/>
    </row>
    <row r="22" spans="1:26" ht="18.75" customHeight="1" x14ac:dyDescent="0.4">
      <c r="A22" s="49"/>
      <c r="B22" s="49"/>
      <c r="C22" s="596"/>
      <c r="D22" s="597"/>
      <c r="E22" s="597"/>
      <c r="F22" s="597"/>
      <c r="G22" s="597"/>
      <c r="H22" s="597"/>
      <c r="I22" s="597"/>
      <c r="J22" s="597"/>
      <c r="K22" s="597"/>
      <c r="L22" s="597"/>
      <c r="M22" s="597"/>
      <c r="N22" s="597"/>
      <c r="O22" s="597"/>
      <c r="P22" s="597"/>
      <c r="Q22" s="597"/>
      <c r="R22" s="597"/>
      <c r="S22" s="597"/>
      <c r="T22" s="597"/>
      <c r="U22" s="597"/>
      <c r="V22" s="597"/>
      <c r="W22" s="597"/>
      <c r="X22" s="598"/>
      <c r="Y22" s="49"/>
      <c r="Z22" s="49"/>
    </row>
    <row r="23" spans="1:26" ht="18.75" customHeight="1" thickBot="1" x14ac:dyDescent="0.45">
      <c r="A23" s="49"/>
      <c r="B23" s="49"/>
      <c r="C23" s="599"/>
      <c r="D23" s="600"/>
      <c r="E23" s="600"/>
      <c r="F23" s="600"/>
      <c r="G23" s="600"/>
      <c r="H23" s="600"/>
      <c r="I23" s="600"/>
      <c r="J23" s="600"/>
      <c r="K23" s="600"/>
      <c r="L23" s="600"/>
      <c r="M23" s="600"/>
      <c r="N23" s="600"/>
      <c r="O23" s="600"/>
      <c r="P23" s="600"/>
      <c r="Q23" s="600"/>
      <c r="R23" s="600"/>
      <c r="S23" s="600"/>
      <c r="T23" s="600"/>
      <c r="U23" s="600"/>
      <c r="V23" s="600"/>
      <c r="W23" s="600"/>
      <c r="X23" s="601"/>
      <c r="Y23" s="49"/>
      <c r="Z23" s="49"/>
    </row>
    <row r="24" spans="1:26" ht="18.75" customHeight="1" x14ac:dyDescent="0.4">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8.75" customHeight="1" thickBot="1" x14ac:dyDescent="0.4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8.75" customHeight="1" x14ac:dyDescent="0.4">
      <c r="A26" s="49"/>
      <c r="B26" s="49"/>
      <c r="C26" s="593" t="s">
        <v>351</v>
      </c>
      <c r="D26" s="602"/>
      <c r="E26" s="602"/>
      <c r="F26" s="602"/>
      <c r="G26" s="602"/>
      <c r="H26" s="602"/>
      <c r="I26" s="602"/>
      <c r="J26" s="602"/>
      <c r="K26" s="602"/>
      <c r="L26" s="602"/>
      <c r="M26" s="602"/>
      <c r="N26" s="602"/>
      <c r="O26" s="602"/>
      <c r="P26" s="602"/>
      <c r="Q26" s="602"/>
      <c r="R26" s="602"/>
      <c r="S26" s="602"/>
      <c r="T26" s="602"/>
      <c r="U26" s="602"/>
      <c r="V26" s="602"/>
      <c r="W26" s="602"/>
      <c r="X26" s="603"/>
      <c r="Y26" s="49"/>
      <c r="Z26" s="49"/>
    </row>
    <row r="27" spans="1:26" ht="18.75" customHeight="1" x14ac:dyDescent="0.4">
      <c r="A27" s="49"/>
      <c r="B27" s="49"/>
      <c r="C27" s="604"/>
      <c r="D27" s="605"/>
      <c r="E27" s="605"/>
      <c r="F27" s="605"/>
      <c r="G27" s="605"/>
      <c r="H27" s="605"/>
      <c r="I27" s="605"/>
      <c r="J27" s="605"/>
      <c r="K27" s="605"/>
      <c r="L27" s="605"/>
      <c r="M27" s="605"/>
      <c r="N27" s="605"/>
      <c r="O27" s="605"/>
      <c r="P27" s="605"/>
      <c r="Q27" s="605"/>
      <c r="R27" s="605"/>
      <c r="S27" s="605"/>
      <c r="T27" s="605"/>
      <c r="U27" s="605"/>
      <c r="V27" s="605"/>
      <c r="W27" s="605"/>
      <c r="X27" s="606"/>
      <c r="Y27" s="49"/>
      <c r="Z27" s="49"/>
    </row>
    <row r="28" spans="1:26" ht="18.75" customHeight="1" x14ac:dyDescent="0.4">
      <c r="A28" s="49"/>
      <c r="B28" s="49"/>
      <c r="C28" s="604"/>
      <c r="D28" s="605"/>
      <c r="E28" s="605"/>
      <c r="F28" s="605"/>
      <c r="G28" s="605"/>
      <c r="H28" s="605"/>
      <c r="I28" s="605"/>
      <c r="J28" s="605"/>
      <c r="K28" s="605"/>
      <c r="L28" s="605"/>
      <c r="M28" s="605"/>
      <c r="N28" s="605"/>
      <c r="O28" s="605"/>
      <c r="P28" s="605"/>
      <c r="Q28" s="605"/>
      <c r="R28" s="605"/>
      <c r="S28" s="605"/>
      <c r="T28" s="605"/>
      <c r="U28" s="605"/>
      <c r="V28" s="605"/>
      <c r="W28" s="605"/>
      <c r="X28" s="606"/>
      <c r="Y28" s="49"/>
      <c r="Z28" s="49"/>
    </row>
    <row r="29" spans="1:26" ht="18.75" customHeight="1" x14ac:dyDescent="0.4">
      <c r="A29" s="49"/>
      <c r="B29" s="49"/>
      <c r="C29" s="604"/>
      <c r="D29" s="605"/>
      <c r="E29" s="605"/>
      <c r="F29" s="605"/>
      <c r="G29" s="605"/>
      <c r="H29" s="605"/>
      <c r="I29" s="605"/>
      <c r="J29" s="605"/>
      <c r="K29" s="605"/>
      <c r="L29" s="605"/>
      <c r="M29" s="605"/>
      <c r="N29" s="605"/>
      <c r="O29" s="605"/>
      <c r="P29" s="605"/>
      <c r="Q29" s="605"/>
      <c r="R29" s="605"/>
      <c r="S29" s="605"/>
      <c r="T29" s="605"/>
      <c r="U29" s="605"/>
      <c r="V29" s="605"/>
      <c r="W29" s="605"/>
      <c r="X29" s="606"/>
      <c r="Y29" s="49"/>
      <c r="Z29" s="49"/>
    </row>
    <row r="30" spans="1:26" ht="18.75" customHeight="1" x14ac:dyDescent="0.4">
      <c r="A30" s="49"/>
      <c r="B30" s="49"/>
      <c r="C30" s="604"/>
      <c r="D30" s="605"/>
      <c r="E30" s="605"/>
      <c r="F30" s="605"/>
      <c r="G30" s="605"/>
      <c r="H30" s="605"/>
      <c r="I30" s="605"/>
      <c r="J30" s="605"/>
      <c r="K30" s="605"/>
      <c r="L30" s="605"/>
      <c r="M30" s="605"/>
      <c r="N30" s="605"/>
      <c r="O30" s="605"/>
      <c r="P30" s="605"/>
      <c r="Q30" s="605"/>
      <c r="R30" s="605"/>
      <c r="S30" s="605"/>
      <c r="T30" s="605"/>
      <c r="U30" s="605"/>
      <c r="V30" s="605"/>
      <c r="W30" s="605"/>
      <c r="X30" s="606"/>
      <c r="Y30" s="49"/>
      <c r="Z30" s="49"/>
    </row>
    <row r="31" spans="1:26" ht="18.75" customHeight="1" x14ac:dyDescent="0.4">
      <c r="A31" s="49"/>
      <c r="B31" s="49"/>
      <c r="C31" s="604"/>
      <c r="D31" s="605"/>
      <c r="E31" s="605"/>
      <c r="F31" s="605"/>
      <c r="G31" s="605"/>
      <c r="H31" s="605"/>
      <c r="I31" s="605"/>
      <c r="J31" s="605"/>
      <c r="K31" s="605"/>
      <c r="L31" s="605"/>
      <c r="M31" s="605"/>
      <c r="N31" s="605"/>
      <c r="O31" s="605"/>
      <c r="P31" s="605"/>
      <c r="Q31" s="605"/>
      <c r="R31" s="605"/>
      <c r="S31" s="605"/>
      <c r="T31" s="605"/>
      <c r="U31" s="605"/>
      <c r="V31" s="605"/>
      <c r="W31" s="605"/>
      <c r="X31" s="606"/>
      <c r="Y31" s="49"/>
      <c r="Z31" s="49"/>
    </row>
    <row r="32" spans="1:26" ht="18.75" customHeight="1" x14ac:dyDescent="0.4">
      <c r="A32" s="49"/>
      <c r="B32" s="49"/>
      <c r="C32" s="604"/>
      <c r="D32" s="605"/>
      <c r="E32" s="605"/>
      <c r="F32" s="605"/>
      <c r="G32" s="605"/>
      <c r="H32" s="605"/>
      <c r="I32" s="605"/>
      <c r="J32" s="605"/>
      <c r="K32" s="605"/>
      <c r="L32" s="605"/>
      <c r="M32" s="605"/>
      <c r="N32" s="605"/>
      <c r="O32" s="605"/>
      <c r="P32" s="605"/>
      <c r="Q32" s="605"/>
      <c r="R32" s="605"/>
      <c r="S32" s="605"/>
      <c r="T32" s="605"/>
      <c r="U32" s="605"/>
      <c r="V32" s="605"/>
      <c r="W32" s="605"/>
      <c r="X32" s="606"/>
      <c r="Y32" s="49"/>
      <c r="Z32" s="49"/>
    </row>
    <row r="33" spans="1:28" ht="18.75" customHeight="1" x14ac:dyDescent="0.4">
      <c r="A33" s="49"/>
      <c r="B33" s="49"/>
      <c r="C33" s="604"/>
      <c r="D33" s="605"/>
      <c r="E33" s="605"/>
      <c r="F33" s="605"/>
      <c r="G33" s="605"/>
      <c r="H33" s="605"/>
      <c r="I33" s="605"/>
      <c r="J33" s="605"/>
      <c r="K33" s="605"/>
      <c r="L33" s="605"/>
      <c r="M33" s="605"/>
      <c r="N33" s="605"/>
      <c r="O33" s="605"/>
      <c r="P33" s="605"/>
      <c r="Q33" s="605"/>
      <c r="R33" s="605"/>
      <c r="S33" s="605"/>
      <c r="T33" s="605"/>
      <c r="U33" s="605"/>
      <c r="V33" s="605"/>
      <c r="W33" s="605"/>
      <c r="X33" s="606"/>
      <c r="Y33" s="49"/>
      <c r="Z33" s="49"/>
    </row>
    <row r="34" spans="1:28" ht="18.75" customHeight="1" x14ac:dyDescent="0.4">
      <c r="A34" s="49"/>
      <c r="B34" s="49"/>
      <c r="C34" s="604"/>
      <c r="D34" s="605"/>
      <c r="E34" s="605"/>
      <c r="F34" s="605"/>
      <c r="G34" s="605"/>
      <c r="H34" s="605"/>
      <c r="I34" s="605"/>
      <c r="J34" s="605"/>
      <c r="K34" s="605"/>
      <c r="L34" s="605"/>
      <c r="M34" s="605"/>
      <c r="N34" s="605"/>
      <c r="O34" s="605"/>
      <c r="P34" s="605"/>
      <c r="Q34" s="605"/>
      <c r="R34" s="605"/>
      <c r="S34" s="605"/>
      <c r="T34" s="605"/>
      <c r="U34" s="605"/>
      <c r="V34" s="605"/>
      <c r="W34" s="605"/>
      <c r="X34" s="606"/>
      <c r="Y34" s="49"/>
      <c r="Z34" s="49"/>
    </row>
    <row r="35" spans="1:28" ht="18.75" customHeight="1" x14ac:dyDescent="0.4">
      <c r="A35" s="49"/>
      <c r="B35" s="49"/>
      <c r="C35" s="604"/>
      <c r="D35" s="605"/>
      <c r="E35" s="605"/>
      <c r="F35" s="605"/>
      <c r="G35" s="605"/>
      <c r="H35" s="605"/>
      <c r="I35" s="605"/>
      <c r="J35" s="605"/>
      <c r="K35" s="605"/>
      <c r="L35" s="605"/>
      <c r="M35" s="605"/>
      <c r="N35" s="605"/>
      <c r="O35" s="605"/>
      <c r="P35" s="605"/>
      <c r="Q35" s="605"/>
      <c r="R35" s="605"/>
      <c r="S35" s="605"/>
      <c r="T35" s="605"/>
      <c r="U35" s="605"/>
      <c r="V35" s="605"/>
      <c r="W35" s="605"/>
      <c r="X35" s="606"/>
      <c r="Y35" s="49"/>
      <c r="Z35" s="49"/>
    </row>
    <row r="36" spans="1:28" ht="18.75" customHeight="1" x14ac:dyDescent="0.4">
      <c r="A36" s="49"/>
      <c r="B36" s="49"/>
      <c r="C36" s="604"/>
      <c r="D36" s="605"/>
      <c r="E36" s="605"/>
      <c r="F36" s="605"/>
      <c r="G36" s="605"/>
      <c r="H36" s="605"/>
      <c r="I36" s="605"/>
      <c r="J36" s="605"/>
      <c r="K36" s="605"/>
      <c r="L36" s="605"/>
      <c r="M36" s="605"/>
      <c r="N36" s="605"/>
      <c r="O36" s="605"/>
      <c r="P36" s="605"/>
      <c r="Q36" s="605"/>
      <c r="R36" s="605"/>
      <c r="S36" s="605"/>
      <c r="T36" s="605"/>
      <c r="U36" s="605"/>
      <c r="V36" s="605"/>
      <c r="W36" s="605"/>
      <c r="X36" s="606"/>
      <c r="Y36" s="49"/>
      <c r="Z36" s="49"/>
    </row>
    <row r="37" spans="1:28" ht="18.75" customHeight="1" x14ac:dyDescent="0.4">
      <c r="A37" s="49"/>
      <c r="B37" s="49"/>
      <c r="C37" s="604"/>
      <c r="D37" s="605"/>
      <c r="E37" s="605"/>
      <c r="F37" s="605"/>
      <c r="G37" s="605"/>
      <c r="H37" s="605"/>
      <c r="I37" s="605"/>
      <c r="J37" s="605"/>
      <c r="K37" s="605"/>
      <c r="L37" s="605"/>
      <c r="M37" s="605"/>
      <c r="N37" s="605"/>
      <c r="O37" s="605"/>
      <c r="P37" s="605"/>
      <c r="Q37" s="605"/>
      <c r="R37" s="605"/>
      <c r="S37" s="605"/>
      <c r="T37" s="605"/>
      <c r="U37" s="605"/>
      <c r="V37" s="605"/>
      <c r="W37" s="605"/>
      <c r="X37" s="606"/>
      <c r="Y37" s="49"/>
      <c r="Z37" s="49"/>
    </row>
    <row r="38" spans="1:28" ht="18.75" customHeight="1" x14ac:dyDescent="0.4">
      <c r="A38" s="49"/>
      <c r="B38" s="49"/>
      <c r="C38" s="604"/>
      <c r="D38" s="605"/>
      <c r="E38" s="605"/>
      <c r="F38" s="605"/>
      <c r="G38" s="605"/>
      <c r="H38" s="605"/>
      <c r="I38" s="605"/>
      <c r="J38" s="605"/>
      <c r="K38" s="605"/>
      <c r="L38" s="605"/>
      <c r="M38" s="605"/>
      <c r="N38" s="605"/>
      <c r="O38" s="605"/>
      <c r="P38" s="605"/>
      <c r="Q38" s="605"/>
      <c r="R38" s="605"/>
      <c r="S38" s="605"/>
      <c r="T38" s="605"/>
      <c r="U38" s="605"/>
      <c r="V38" s="605"/>
      <c r="W38" s="605"/>
      <c r="X38" s="606"/>
      <c r="Y38" s="49"/>
      <c r="Z38" s="49"/>
    </row>
    <row r="39" spans="1:28" ht="18.75" customHeight="1" x14ac:dyDescent="0.4">
      <c r="A39" s="49"/>
      <c r="B39" s="49"/>
      <c r="C39" s="604"/>
      <c r="D39" s="605"/>
      <c r="E39" s="605"/>
      <c r="F39" s="605"/>
      <c r="G39" s="605"/>
      <c r="H39" s="605"/>
      <c r="I39" s="605"/>
      <c r="J39" s="605"/>
      <c r="K39" s="605"/>
      <c r="L39" s="605"/>
      <c r="M39" s="605"/>
      <c r="N39" s="605"/>
      <c r="O39" s="605"/>
      <c r="P39" s="605"/>
      <c r="Q39" s="605"/>
      <c r="R39" s="605"/>
      <c r="S39" s="605"/>
      <c r="T39" s="605"/>
      <c r="U39" s="605"/>
      <c r="V39" s="605"/>
      <c r="W39" s="605"/>
      <c r="X39" s="606"/>
      <c r="Y39" s="49"/>
      <c r="Z39" s="49"/>
    </row>
    <row r="40" spans="1:28" ht="18.75" customHeight="1" x14ac:dyDescent="0.4">
      <c r="A40" s="49"/>
      <c r="B40" s="49"/>
      <c r="C40" s="604"/>
      <c r="D40" s="605"/>
      <c r="E40" s="605"/>
      <c r="F40" s="605"/>
      <c r="G40" s="605"/>
      <c r="H40" s="605"/>
      <c r="I40" s="605"/>
      <c r="J40" s="605"/>
      <c r="K40" s="605"/>
      <c r="L40" s="605"/>
      <c r="M40" s="605"/>
      <c r="N40" s="605"/>
      <c r="O40" s="605"/>
      <c r="P40" s="605"/>
      <c r="Q40" s="605"/>
      <c r="R40" s="605"/>
      <c r="S40" s="605"/>
      <c r="T40" s="605"/>
      <c r="U40" s="605"/>
      <c r="V40" s="605"/>
      <c r="W40" s="605"/>
      <c r="X40" s="606"/>
      <c r="Y40" s="49"/>
      <c r="Z40" s="49"/>
    </row>
    <row r="41" spans="1:28" ht="18.75" customHeight="1" thickBot="1" x14ac:dyDescent="0.45">
      <c r="A41" s="49"/>
      <c r="B41" s="49"/>
      <c r="C41" s="607"/>
      <c r="D41" s="608"/>
      <c r="E41" s="608"/>
      <c r="F41" s="608"/>
      <c r="G41" s="608"/>
      <c r="H41" s="608"/>
      <c r="I41" s="608"/>
      <c r="J41" s="608"/>
      <c r="K41" s="608"/>
      <c r="L41" s="608"/>
      <c r="M41" s="608"/>
      <c r="N41" s="608"/>
      <c r="O41" s="608"/>
      <c r="P41" s="608"/>
      <c r="Q41" s="608"/>
      <c r="R41" s="608"/>
      <c r="S41" s="608"/>
      <c r="T41" s="608"/>
      <c r="U41" s="608"/>
      <c r="V41" s="608"/>
      <c r="W41" s="608"/>
      <c r="X41" s="609"/>
      <c r="Y41" s="49"/>
      <c r="Z41" s="49"/>
    </row>
    <row r="42" spans="1:28" ht="18.75" customHeight="1" x14ac:dyDescent="0.4">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8" ht="18.75" customHeight="1" x14ac:dyDescent="0.4">
      <c r="A43" s="49" t="s">
        <v>140</v>
      </c>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8" ht="7.5" customHeight="1" x14ac:dyDescent="0.4">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8" ht="18.75" customHeight="1" x14ac:dyDescent="0.4">
      <c r="A45" s="610" t="s">
        <v>381</v>
      </c>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row>
    <row r="46" spans="1:28" ht="7.5" customHeight="1" thickBot="1" x14ac:dyDescent="0.4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8" ht="22.5" customHeight="1" x14ac:dyDescent="0.4">
      <c r="A47" s="49"/>
      <c r="B47" s="611" t="s">
        <v>6</v>
      </c>
      <c r="C47" s="612"/>
      <c r="D47" s="612"/>
      <c r="E47" s="615" t="s">
        <v>4</v>
      </c>
      <c r="F47" s="615"/>
      <c r="G47" s="615"/>
      <c r="H47" s="615"/>
      <c r="I47" s="616" t="str">
        <f>IF(第14号!$Q$12="","",第14号!$Q$12)</f>
        <v/>
      </c>
      <c r="J47" s="617"/>
      <c r="K47" s="617"/>
      <c r="L47" s="617"/>
      <c r="M47" s="617"/>
      <c r="N47" s="617"/>
      <c r="O47" s="617"/>
      <c r="P47" s="617"/>
      <c r="Q47" s="617"/>
      <c r="R47" s="617"/>
      <c r="S47" s="617"/>
      <c r="T47" s="617"/>
      <c r="U47" s="617"/>
      <c r="V47" s="617"/>
      <c r="W47" s="617"/>
      <c r="X47" s="617"/>
      <c r="Y47" s="618"/>
      <c r="Z47" s="49"/>
    </row>
    <row r="48" spans="1:28" ht="22.5" customHeight="1" thickBot="1" x14ac:dyDescent="0.45">
      <c r="A48" s="49"/>
      <c r="B48" s="613"/>
      <c r="C48" s="614"/>
      <c r="D48" s="614"/>
      <c r="E48" s="619" t="s">
        <v>5</v>
      </c>
      <c r="F48" s="619"/>
      <c r="G48" s="619"/>
      <c r="H48" s="619"/>
      <c r="I48" s="620" t="str">
        <f>IF(第14号!$Q$13="","",第14号!$Q$13)</f>
        <v/>
      </c>
      <c r="J48" s="621"/>
      <c r="K48" s="621"/>
      <c r="L48" s="621"/>
      <c r="M48" s="621"/>
      <c r="N48" s="621"/>
      <c r="O48" s="621"/>
      <c r="P48" s="621"/>
      <c r="Q48" s="621"/>
      <c r="R48" s="621"/>
      <c r="S48" s="621"/>
      <c r="T48" s="621"/>
      <c r="U48" s="621"/>
      <c r="V48" s="621"/>
      <c r="W48" s="621"/>
      <c r="X48" s="621"/>
      <c r="Y48" s="622"/>
      <c r="Z48" s="49"/>
      <c r="AB48" s="171"/>
    </row>
    <row r="49" spans="1:26" ht="7.5" customHeight="1" thickBot="1" x14ac:dyDescent="0.4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8.75" customHeight="1" x14ac:dyDescent="0.4">
      <c r="A50" s="49"/>
      <c r="B50" s="49"/>
      <c r="C50" s="593" t="s">
        <v>350</v>
      </c>
      <c r="D50" s="594"/>
      <c r="E50" s="594"/>
      <c r="F50" s="594"/>
      <c r="G50" s="594"/>
      <c r="H50" s="594"/>
      <c r="I50" s="594"/>
      <c r="J50" s="594"/>
      <c r="K50" s="594"/>
      <c r="L50" s="594"/>
      <c r="M50" s="594"/>
      <c r="N50" s="594"/>
      <c r="O50" s="594"/>
      <c r="P50" s="594"/>
      <c r="Q50" s="594"/>
      <c r="R50" s="594"/>
      <c r="S50" s="594"/>
      <c r="T50" s="594"/>
      <c r="U50" s="594"/>
      <c r="V50" s="594"/>
      <c r="W50" s="594"/>
      <c r="X50" s="595"/>
      <c r="Y50" s="49"/>
      <c r="Z50" s="49"/>
    </row>
    <row r="51" spans="1:26" ht="18.75" customHeight="1" x14ac:dyDescent="0.4">
      <c r="A51" s="49"/>
      <c r="B51" s="49"/>
      <c r="C51" s="596"/>
      <c r="D51" s="597"/>
      <c r="E51" s="597"/>
      <c r="F51" s="597"/>
      <c r="G51" s="597"/>
      <c r="H51" s="597"/>
      <c r="I51" s="597"/>
      <c r="J51" s="597"/>
      <c r="K51" s="597"/>
      <c r="L51" s="597"/>
      <c r="M51" s="597"/>
      <c r="N51" s="597"/>
      <c r="O51" s="597"/>
      <c r="P51" s="597"/>
      <c r="Q51" s="597"/>
      <c r="R51" s="597"/>
      <c r="S51" s="597"/>
      <c r="T51" s="597"/>
      <c r="U51" s="597"/>
      <c r="V51" s="597"/>
      <c r="W51" s="597"/>
      <c r="X51" s="598"/>
      <c r="Y51" s="49"/>
      <c r="Z51" s="49"/>
    </row>
    <row r="52" spans="1:26" ht="18.75" customHeight="1" x14ac:dyDescent="0.4">
      <c r="A52" s="49"/>
      <c r="B52" s="49"/>
      <c r="C52" s="596"/>
      <c r="D52" s="597"/>
      <c r="E52" s="597"/>
      <c r="F52" s="597"/>
      <c r="G52" s="597"/>
      <c r="H52" s="597"/>
      <c r="I52" s="597"/>
      <c r="J52" s="597"/>
      <c r="K52" s="597"/>
      <c r="L52" s="597"/>
      <c r="M52" s="597"/>
      <c r="N52" s="597"/>
      <c r="O52" s="597"/>
      <c r="P52" s="597"/>
      <c r="Q52" s="597"/>
      <c r="R52" s="597"/>
      <c r="S52" s="597"/>
      <c r="T52" s="597"/>
      <c r="U52" s="597"/>
      <c r="V52" s="597"/>
      <c r="W52" s="597"/>
      <c r="X52" s="598"/>
      <c r="Y52" s="49"/>
      <c r="Z52" s="49"/>
    </row>
    <row r="53" spans="1:26" ht="18.75" customHeight="1" x14ac:dyDescent="0.4">
      <c r="A53" s="49"/>
      <c r="B53" s="49"/>
      <c r="C53" s="596"/>
      <c r="D53" s="597"/>
      <c r="E53" s="597"/>
      <c r="F53" s="597"/>
      <c r="G53" s="597"/>
      <c r="H53" s="597"/>
      <c r="I53" s="597"/>
      <c r="J53" s="597"/>
      <c r="K53" s="597"/>
      <c r="L53" s="597"/>
      <c r="M53" s="597"/>
      <c r="N53" s="597"/>
      <c r="O53" s="597"/>
      <c r="P53" s="597"/>
      <c r="Q53" s="597"/>
      <c r="R53" s="597"/>
      <c r="S53" s="597"/>
      <c r="T53" s="597"/>
      <c r="U53" s="597"/>
      <c r="V53" s="597"/>
      <c r="W53" s="597"/>
      <c r="X53" s="598"/>
      <c r="Y53" s="49"/>
      <c r="Z53" s="49"/>
    </row>
    <row r="54" spans="1:26" ht="18.75" customHeight="1" x14ac:dyDescent="0.4">
      <c r="A54" s="49"/>
      <c r="B54" s="49"/>
      <c r="C54" s="596"/>
      <c r="D54" s="597"/>
      <c r="E54" s="597"/>
      <c r="F54" s="597"/>
      <c r="G54" s="597"/>
      <c r="H54" s="597"/>
      <c r="I54" s="597"/>
      <c r="J54" s="597"/>
      <c r="K54" s="597"/>
      <c r="L54" s="597"/>
      <c r="M54" s="597"/>
      <c r="N54" s="597"/>
      <c r="O54" s="597"/>
      <c r="P54" s="597"/>
      <c r="Q54" s="597"/>
      <c r="R54" s="597"/>
      <c r="S54" s="597"/>
      <c r="T54" s="597"/>
      <c r="U54" s="597"/>
      <c r="V54" s="597"/>
      <c r="W54" s="597"/>
      <c r="X54" s="598"/>
      <c r="Y54" s="49"/>
      <c r="Z54" s="49"/>
    </row>
    <row r="55" spans="1:26" ht="18.75" customHeight="1" x14ac:dyDescent="0.4">
      <c r="A55" s="49"/>
      <c r="B55" s="49"/>
      <c r="C55" s="596"/>
      <c r="D55" s="597"/>
      <c r="E55" s="597"/>
      <c r="F55" s="597"/>
      <c r="G55" s="597"/>
      <c r="H55" s="597"/>
      <c r="I55" s="597"/>
      <c r="J55" s="597"/>
      <c r="K55" s="597"/>
      <c r="L55" s="597"/>
      <c r="M55" s="597"/>
      <c r="N55" s="597"/>
      <c r="O55" s="597"/>
      <c r="P55" s="597"/>
      <c r="Q55" s="597"/>
      <c r="R55" s="597"/>
      <c r="S55" s="597"/>
      <c r="T55" s="597"/>
      <c r="U55" s="597"/>
      <c r="V55" s="597"/>
      <c r="W55" s="597"/>
      <c r="X55" s="598"/>
      <c r="Y55" s="49"/>
      <c r="Z55" s="49"/>
    </row>
    <row r="56" spans="1:26" ht="18.75" customHeight="1" x14ac:dyDescent="0.4">
      <c r="A56" s="49"/>
      <c r="B56" s="49"/>
      <c r="C56" s="596"/>
      <c r="D56" s="597"/>
      <c r="E56" s="597"/>
      <c r="F56" s="597"/>
      <c r="G56" s="597"/>
      <c r="H56" s="597"/>
      <c r="I56" s="597"/>
      <c r="J56" s="597"/>
      <c r="K56" s="597"/>
      <c r="L56" s="597"/>
      <c r="M56" s="597"/>
      <c r="N56" s="597"/>
      <c r="O56" s="597"/>
      <c r="P56" s="597"/>
      <c r="Q56" s="597"/>
      <c r="R56" s="597"/>
      <c r="S56" s="597"/>
      <c r="T56" s="597"/>
      <c r="U56" s="597"/>
      <c r="V56" s="597"/>
      <c r="W56" s="597"/>
      <c r="X56" s="598"/>
      <c r="Y56" s="49"/>
      <c r="Z56" s="49"/>
    </row>
    <row r="57" spans="1:26" ht="18.75" customHeight="1" x14ac:dyDescent="0.4">
      <c r="A57" s="49"/>
      <c r="B57" s="49"/>
      <c r="C57" s="596"/>
      <c r="D57" s="597"/>
      <c r="E57" s="597"/>
      <c r="F57" s="597"/>
      <c r="G57" s="597"/>
      <c r="H57" s="597"/>
      <c r="I57" s="597"/>
      <c r="J57" s="597"/>
      <c r="K57" s="597"/>
      <c r="L57" s="597"/>
      <c r="M57" s="597"/>
      <c r="N57" s="597"/>
      <c r="O57" s="597"/>
      <c r="P57" s="597"/>
      <c r="Q57" s="597"/>
      <c r="R57" s="597"/>
      <c r="S57" s="597"/>
      <c r="T57" s="597"/>
      <c r="U57" s="597"/>
      <c r="V57" s="597"/>
      <c r="W57" s="597"/>
      <c r="X57" s="598"/>
      <c r="Y57" s="49"/>
      <c r="Z57" s="49"/>
    </row>
    <row r="58" spans="1:26" ht="18.75" customHeight="1" x14ac:dyDescent="0.4">
      <c r="A58" s="49"/>
      <c r="B58" s="49"/>
      <c r="C58" s="596"/>
      <c r="D58" s="597"/>
      <c r="E58" s="597"/>
      <c r="F58" s="597"/>
      <c r="G58" s="597"/>
      <c r="H58" s="597"/>
      <c r="I58" s="597"/>
      <c r="J58" s="597"/>
      <c r="K58" s="597"/>
      <c r="L58" s="597"/>
      <c r="M58" s="597"/>
      <c r="N58" s="597"/>
      <c r="O58" s="597"/>
      <c r="P58" s="597"/>
      <c r="Q58" s="597"/>
      <c r="R58" s="597"/>
      <c r="S58" s="597"/>
      <c r="T58" s="597"/>
      <c r="U58" s="597"/>
      <c r="V58" s="597"/>
      <c r="W58" s="597"/>
      <c r="X58" s="598"/>
      <c r="Y58" s="49"/>
      <c r="Z58" s="49"/>
    </row>
    <row r="59" spans="1:26" ht="18.75" customHeight="1" x14ac:dyDescent="0.4">
      <c r="A59" s="49"/>
      <c r="B59" s="49"/>
      <c r="C59" s="596"/>
      <c r="D59" s="597"/>
      <c r="E59" s="597"/>
      <c r="F59" s="597"/>
      <c r="G59" s="597"/>
      <c r="H59" s="597"/>
      <c r="I59" s="597"/>
      <c r="J59" s="597"/>
      <c r="K59" s="597"/>
      <c r="L59" s="597"/>
      <c r="M59" s="597"/>
      <c r="N59" s="597"/>
      <c r="O59" s="597"/>
      <c r="P59" s="597"/>
      <c r="Q59" s="597"/>
      <c r="R59" s="597"/>
      <c r="S59" s="597"/>
      <c r="T59" s="597"/>
      <c r="U59" s="597"/>
      <c r="V59" s="597"/>
      <c r="W59" s="597"/>
      <c r="X59" s="598"/>
      <c r="Y59" s="49"/>
      <c r="Z59" s="49"/>
    </row>
    <row r="60" spans="1:26" ht="18.75" customHeight="1" x14ac:dyDescent="0.4">
      <c r="A60" s="49"/>
      <c r="B60" s="49"/>
      <c r="C60" s="596"/>
      <c r="D60" s="597"/>
      <c r="E60" s="597"/>
      <c r="F60" s="597"/>
      <c r="G60" s="597"/>
      <c r="H60" s="597"/>
      <c r="I60" s="597"/>
      <c r="J60" s="597"/>
      <c r="K60" s="597"/>
      <c r="L60" s="597"/>
      <c r="M60" s="597"/>
      <c r="N60" s="597"/>
      <c r="O60" s="597"/>
      <c r="P60" s="597"/>
      <c r="Q60" s="597"/>
      <c r="R60" s="597"/>
      <c r="S60" s="597"/>
      <c r="T60" s="597"/>
      <c r="U60" s="597"/>
      <c r="V60" s="597"/>
      <c r="W60" s="597"/>
      <c r="X60" s="598"/>
      <c r="Y60" s="49"/>
      <c r="Z60" s="49"/>
    </row>
    <row r="61" spans="1:26" ht="18.75" customHeight="1" x14ac:dyDescent="0.4">
      <c r="A61" s="49"/>
      <c r="B61" s="49"/>
      <c r="C61" s="596"/>
      <c r="D61" s="597"/>
      <c r="E61" s="597"/>
      <c r="F61" s="597"/>
      <c r="G61" s="597"/>
      <c r="H61" s="597"/>
      <c r="I61" s="597"/>
      <c r="J61" s="597"/>
      <c r="K61" s="597"/>
      <c r="L61" s="597"/>
      <c r="M61" s="597"/>
      <c r="N61" s="597"/>
      <c r="O61" s="597"/>
      <c r="P61" s="597"/>
      <c r="Q61" s="597"/>
      <c r="R61" s="597"/>
      <c r="S61" s="597"/>
      <c r="T61" s="597"/>
      <c r="U61" s="597"/>
      <c r="V61" s="597"/>
      <c r="W61" s="597"/>
      <c r="X61" s="598"/>
      <c r="Y61" s="49"/>
      <c r="Z61" s="49"/>
    </row>
    <row r="62" spans="1:26" ht="18.75" customHeight="1" x14ac:dyDescent="0.4">
      <c r="A62" s="49"/>
      <c r="B62" s="49"/>
      <c r="C62" s="596"/>
      <c r="D62" s="597"/>
      <c r="E62" s="597"/>
      <c r="F62" s="597"/>
      <c r="G62" s="597"/>
      <c r="H62" s="597"/>
      <c r="I62" s="597"/>
      <c r="J62" s="597"/>
      <c r="K62" s="597"/>
      <c r="L62" s="597"/>
      <c r="M62" s="597"/>
      <c r="N62" s="597"/>
      <c r="O62" s="597"/>
      <c r="P62" s="597"/>
      <c r="Q62" s="597"/>
      <c r="R62" s="597"/>
      <c r="S62" s="597"/>
      <c r="T62" s="597"/>
      <c r="U62" s="597"/>
      <c r="V62" s="597"/>
      <c r="W62" s="597"/>
      <c r="X62" s="598"/>
      <c r="Y62" s="49"/>
      <c r="Z62" s="49"/>
    </row>
    <row r="63" spans="1:26" ht="18.75" customHeight="1" x14ac:dyDescent="0.4">
      <c r="A63" s="49"/>
      <c r="B63" s="49"/>
      <c r="C63" s="596"/>
      <c r="D63" s="597"/>
      <c r="E63" s="597"/>
      <c r="F63" s="597"/>
      <c r="G63" s="597"/>
      <c r="H63" s="597"/>
      <c r="I63" s="597"/>
      <c r="J63" s="597"/>
      <c r="K63" s="597"/>
      <c r="L63" s="597"/>
      <c r="M63" s="597"/>
      <c r="N63" s="597"/>
      <c r="O63" s="597"/>
      <c r="P63" s="597"/>
      <c r="Q63" s="597"/>
      <c r="R63" s="597"/>
      <c r="S63" s="597"/>
      <c r="T63" s="597"/>
      <c r="U63" s="597"/>
      <c r="V63" s="597"/>
      <c r="W63" s="597"/>
      <c r="X63" s="598"/>
      <c r="Y63" s="49"/>
      <c r="Z63" s="49"/>
    </row>
    <row r="64" spans="1:26" ht="18.75" customHeight="1" x14ac:dyDescent="0.4">
      <c r="A64" s="49"/>
      <c r="B64" s="49"/>
      <c r="C64" s="596"/>
      <c r="D64" s="597"/>
      <c r="E64" s="597"/>
      <c r="F64" s="597"/>
      <c r="G64" s="597"/>
      <c r="H64" s="597"/>
      <c r="I64" s="597"/>
      <c r="J64" s="597"/>
      <c r="K64" s="597"/>
      <c r="L64" s="597"/>
      <c r="M64" s="597"/>
      <c r="N64" s="597"/>
      <c r="O64" s="597"/>
      <c r="P64" s="597"/>
      <c r="Q64" s="597"/>
      <c r="R64" s="597"/>
      <c r="S64" s="597"/>
      <c r="T64" s="597"/>
      <c r="U64" s="597"/>
      <c r="V64" s="597"/>
      <c r="W64" s="597"/>
      <c r="X64" s="598"/>
      <c r="Y64" s="49"/>
      <c r="Z64" s="49"/>
    </row>
    <row r="65" spans="1:26" ht="18.75" customHeight="1" thickBot="1" x14ac:dyDescent="0.45">
      <c r="A65" s="49"/>
      <c r="B65" s="49"/>
      <c r="C65" s="599"/>
      <c r="D65" s="600"/>
      <c r="E65" s="600"/>
      <c r="F65" s="600"/>
      <c r="G65" s="600"/>
      <c r="H65" s="600"/>
      <c r="I65" s="600"/>
      <c r="J65" s="600"/>
      <c r="K65" s="600"/>
      <c r="L65" s="600"/>
      <c r="M65" s="600"/>
      <c r="N65" s="600"/>
      <c r="O65" s="600"/>
      <c r="P65" s="600"/>
      <c r="Q65" s="600"/>
      <c r="R65" s="600"/>
      <c r="S65" s="600"/>
      <c r="T65" s="600"/>
      <c r="U65" s="600"/>
      <c r="V65" s="600"/>
      <c r="W65" s="600"/>
      <c r="X65" s="601"/>
      <c r="Y65" s="49"/>
      <c r="Z65" s="49"/>
    </row>
    <row r="66" spans="1:26" ht="18.75" customHeight="1" x14ac:dyDescent="0.4">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8.75" customHeight="1" thickBot="1" x14ac:dyDescent="0.4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8.75" customHeight="1" x14ac:dyDescent="0.4">
      <c r="A68" s="49"/>
      <c r="B68" s="49"/>
      <c r="C68" s="593" t="s">
        <v>351</v>
      </c>
      <c r="D68" s="602"/>
      <c r="E68" s="602"/>
      <c r="F68" s="602"/>
      <c r="G68" s="602"/>
      <c r="H68" s="602"/>
      <c r="I68" s="602"/>
      <c r="J68" s="602"/>
      <c r="K68" s="602"/>
      <c r="L68" s="602"/>
      <c r="M68" s="602"/>
      <c r="N68" s="602"/>
      <c r="O68" s="602"/>
      <c r="P68" s="602"/>
      <c r="Q68" s="602"/>
      <c r="R68" s="602"/>
      <c r="S68" s="602"/>
      <c r="T68" s="602"/>
      <c r="U68" s="602"/>
      <c r="V68" s="602"/>
      <c r="W68" s="602"/>
      <c r="X68" s="603"/>
      <c r="Y68" s="49"/>
      <c r="Z68" s="49"/>
    </row>
    <row r="69" spans="1:26" ht="18.75" customHeight="1" x14ac:dyDescent="0.4">
      <c r="A69" s="49"/>
      <c r="B69" s="49"/>
      <c r="C69" s="604"/>
      <c r="D69" s="605"/>
      <c r="E69" s="605"/>
      <c r="F69" s="605"/>
      <c r="G69" s="605"/>
      <c r="H69" s="605"/>
      <c r="I69" s="605"/>
      <c r="J69" s="605"/>
      <c r="K69" s="605"/>
      <c r="L69" s="605"/>
      <c r="M69" s="605"/>
      <c r="N69" s="605"/>
      <c r="O69" s="605"/>
      <c r="P69" s="605"/>
      <c r="Q69" s="605"/>
      <c r="R69" s="605"/>
      <c r="S69" s="605"/>
      <c r="T69" s="605"/>
      <c r="U69" s="605"/>
      <c r="V69" s="605"/>
      <c r="W69" s="605"/>
      <c r="X69" s="606"/>
      <c r="Y69" s="49"/>
      <c r="Z69" s="49"/>
    </row>
    <row r="70" spans="1:26" ht="18.75" customHeight="1" x14ac:dyDescent="0.4">
      <c r="A70" s="49"/>
      <c r="B70" s="49"/>
      <c r="C70" s="604"/>
      <c r="D70" s="605"/>
      <c r="E70" s="605"/>
      <c r="F70" s="605"/>
      <c r="G70" s="605"/>
      <c r="H70" s="605"/>
      <c r="I70" s="605"/>
      <c r="J70" s="605"/>
      <c r="K70" s="605"/>
      <c r="L70" s="605"/>
      <c r="M70" s="605"/>
      <c r="N70" s="605"/>
      <c r="O70" s="605"/>
      <c r="P70" s="605"/>
      <c r="Q70" s="605"/>
      <c r="R70" s="605"/>
      <c r="S70" s="605"/>
      <c r="T70" s="605"/>
      <c r="U70" s="605"/>
      <c r="V70" s="605"/>
      <c r="W70" s="605"/>
      <c r="X70" s="606"/>
      <c r="Y70" s="49"/>
      <c r="Z70" s="49"/>
    </row>
    <row r="71" spans="1:26" ht="18.75" customHeight="1" x14ac:dyDescent="0.4">
      <c r="A71" s="49"/>
      <c r="B71" s="49"/>
      <c r="C71" s="604"/>
      <c r="D71" s="605"/>
      <c r="E71" s="605"/>
      <c r="F71" s="605"/>
      <c r="G71" s="605"/>
      <c r="H71" s="605"/>
      <c r="I71" s="605"/>
      <c r="J71" s="605"/>
      <c r="K71" s="605"/>
      <c r="L71" s="605"/>
      <c r="M71" s="605"/>
      <c r="N71" s="605"/>
      <c r="O71" s="605"/>
      <c r="P71" s="605"/>
      <c r="Q71" s="605"/>
      <c r="R71" s="605"/>
      <c r="S71" s="605"/>
      <c r="T71" s="605"/>
      <c r="U71" s="605"/>
      <c r="V71" s="605"/>
      <c r="W71" s="605"/>
      <c r="X71" s="606"/>
      <c r="Y71" s="49"/>
      <c r="Z71" s="49"/>
    </row>
    <row r="72" spans="1:26" ht="18.75" customHeight="1" x14ac:dyDescent="0.4">
      <c r="A72" s="49"/>
      <c r="B72" s="49"/>
      <c r="C72" s="604"/>
      <c r="D72" s="605"/>
      <c r="E72" s="605"/>
      <c r="F72" s="605"/>
      <c r="G72" s="605"/>
      <c r="H72" s="605"/>
      <c r="I72" s="605"/>
      <c r="J72" s="605"/>
      <c r="K72" s="605"/>
      <c r="L72" s="605"/>
      <c r="M72" s="605"/>
      <c r="N72" s="605"/>
      <c r="O72" s="605"/>
      <c r="P72" s="605"/>
      <c r="Q72" s="605"/>
      <c r="R72" s="605"/>
      <c r="S72" s="605"/>
      <c r="T72" s="605"/>
      <c r="U72" s="605"/>
      <c r="V72" s="605"/>
      <c r="W72" s="605"/>
      <c r="X72" s="606"/>
      <c r="Y72" s="49"/>
      <c r="Z72" s="49"/>
    </row>
    <row r="73" spans="1:26" ht="18.75" customHeight="1" x14ac:dyDescent="0.4">
      <c r="A73" s="49"/>
      <c r="B73" s="49"/>
      <c r="C73" s="604"/>
      <c r="D73" s="605"/>
      <c r="E73" s="605"/>
      <c r="F73" s="605"/>
      <c r="G73" s="605"/>
      <c r="H73" s="605"/>
      <c r="I73" s="605"/>
      <c r="J73" s="605"/>
      <c r="K73" s="605"/>
      <c r="L73" s="605"/>
      <c r="M73" s="605"/>
      <c r="N73" s="605"/>
      <c r="O73" s="605"/>
      <c r="P73" s="605"/>
      <c r="Q73" s="605"/>
      <c r="R73" s="605"/>
      <c r="S73" s="605"/>
      <c r="T73" s="605"/>
      <c r="U73" s="605"/>
      <c r="V73" s="605"/>
      <c r="W73" s="605"/>
      <c r="X73" s="606"/>
      <c r="Y73" s="49"/>
      <c r="Z73" s="49"/>
    </row>
    <row r="74" spans="1:26" ht="18.75" customHeight="1" x14ac:dyDescent="0.4">
      <c r="A74" s="49"/>
      <c r="B74" s="49"/>
      <c r="C74" s="604"/>
      <c r="D74" s="605"/>
      <c r="E74" s="605"/>
      <c r="F74" s="605"/>
      <c r="G74" s="605"/>
      <c r="H74" s="605"/>
      <c r="I74" s="605"/>
      <c r="J74" s="605"/>
      <c r="K74" s="605"/>
      <c r="L74" s="605"/>
      <c r="M74" s="605"/>
      <c r="N74" s="605"/>
      <c r="O74" s="605"/>
      <c r="P74" s="605"/>
      <c r="Q74" s="605"/>
      <c r="R74" s="605"/>
      <c r="S74" s="605"/>
      <c r="T74" s="605"/>
      <c r="U74" s="605"/>
      <c r="V74" s="605"/>
      <c r="W74" s="605"/>
      <c r="X74" s="606"/>
      <c r="Y74" s="49"/>
      <c r="Z74" s="49"/>
    </row>
    <row r="75" spans="1:26" ht="18.75" customHeight="1" x14ac:dyDescent="0.4">
      <c r="A75" s="49"/>
      <c r="B75" s="49"/>
      <c r="C75" s="604"/>
      <c r="D75" s="605"/>
      <c r="E75" s="605"/>
      <c r="F75" s="605"/>
      <c r="G75" s="605"/>
      <c r="H75" s="605"/>
      <c r="I75" s="605"/>
      <c r="J75" s="605"/>
      <c r="K75" s="605"/>
      <c r="L75" s="605"/>
      <c r="M75" s="605"/>
      <c r="N75" s="605"/>
      <c r="O75" s="605"/>
      <c r="P75" s="605"/>
      <c r="Q75" s="605"/>
      <c r="R75" s="605"/>
      <c r="S75" s="605"/>
      <c r="T75" s="605"/>
      <c r="U75" s="605"/>
      <c r="V75" s="605"/>
      <c r="W75" s="605"/>
      <c r="X75" s="606"/>
      <c r="Y75" s="49"/>
      <c r="Z75" s="49"/>
    </row>
    <row r="76" spans="1:26" ht="18.75" customHeight="1" x14ac:dyDescent="0.4">
      <c r="A76" s="49"/>
      <c r="B76" s="49"/>
      <c r="C76" s="604"/>
      <c r="D76" s="605"/>
      <c r="E76" s="605"/>
      <c r="F76" s="605"/>
      <c r="G76" s="605"/>
      <c r="H76" s="605"/>
      <c r="I76" s="605"/>
      <c r="J76" s="605"/>
      <c r="K76" s="605"/>
      <c r="L76" s="605"/>
      <c r="M76" s="605"/>
      <c r="N76" s="605"/>
      <c r="O76" s="605"/>
      <c r="P76" s="605"/>
      <c r="Q76" s="605"/>
      <c r="R76" s="605"/>
      <c r="S76" s="605"/>
      <c r="T76" s="605"/>
      <c r="U76" s="605"/>
      <c r="V76" s="605"/>
      <c r="W76" s="605"/>
      <c r="X76" s="606"/>
      <c r="Y76" s="49"/>
      <c r="Z76" s="49"/>
    </row>
    <row r="77" spans="1:26" ht="18.75" customHeight="1" x14ac:dyDescent="0.4">
      <c r="A77" s="49"/>
      <c r="B77" s="49"/>
      <c r="C77" s="604"/>
      <c r="D77" s="605"/>
      <c r="E77" s="605"/>
      <c r="F77" s="605"/>
      <c r="G77" s="605"/>
      <c r="H77" s="605"/>
      <c r="I77" s="605"/>
      <c r="J77" s="605"/>
      <c r="K77" s="605"/>
      <c r="L77" s="605"/>
      <c r="M77" s="605"/>
      <c r="N77" s="605"/>
      <c r="O77" s="605"/>
      <c r="P77" s="605"/>
      <c r="Q77" s="605"/>
      <c r="R77" s="605"/>
      <c r="S77" s="605"/>
      <c r="T77" s="605"/>
      <c r="U77" s="605"/>
      <c r="V77" s="605"/>
      <c r="W77" s="605"/>
      <c r="X77" s="606"/>
      <c r="Y77" s="49"/>
      <c r="Z77" s="49"/>
    </row>
    <row r="78" spans="1:26" ht="18.75" customHeight="1" x14ac:dyDescent="0.4">
      <c r="A78" s="49"/>
      <c r="B78" s="49"/>
      <c r="C78" s="604"/>
      <c r="D78" s="605"/>
      <c r="E78" s="605"/>
      <c r="F78" s="605"/>
      <c r="G78" s="605"/>
      <c r="H78" s="605"/>
      <c r="I78" s="605"/>
      <c r="J78" s="605"/>
      <c r="K78" s="605"/>
      <c r="L78" s="605"/>
      <c r="M78" s="605"/>
      <c r="N78" s="605"/>
      <c r="O78" s="605"/>
      <c r="P78" s="605"/>
      <c r="Q78" s="605"/>
      <c r="R78" s="605"/>
      <c r="S78" s="605"/>
      <c r="T78" s="605"/>
      <c r="U78" s="605"/>
      <c r="V78" s="605"/>
      <c r="W78" s="605"/>
      <c r="X78" s="606"/>
      <c r="Y78" s="49"/>
      <c r="Z78" s="49"/>
    </row>
    <row r="79" spans="1:26" ht="18.75" customHeight="1" x14ac:dyDescent="0.4">
      <c r="A79" s="49"/>
      <c r="B79" s="49"/>
      <c r="C79" s="604"/>
      <c r="D79" s="605"/>
      <c r="E79" s="605"/>
      <c r="F79" s="605"/>
      <c r="G79" s="605"/>
      <c r="H79" s="605"/>
      <c r="I79" s="605"/>
      <c r="J79" s="605"/>
      <c r="K79" s="605"/>
      <c r="L79" s="605"/>
      <c r="M79" s="605"/>
      <c r="N79" s="605"/>
      <c r="O79" s="605"/>
      <c r="P79" s="605"/>
      <c r="Q79" s="605"/>
      <c r="R79" s="605"/>
      <c r="S79" s="605"/>
      <c r="T79" s="605"/>
      <c r="U79" s="605"/>
      <c r="V79" s="605"/>
      <c r="W79" s="605"/>
      <c r="X79" s="606"/>
      <c r="Y79" s="49"/>
      <c r="Z79" s="49"/>
    </row>
    <row r="80" spans="1:26" ht="18.75" customHeight="1" x14ac:dyDescent="0.4">
      <c r="A80" s="49"/>
      <c r="B80" s="49"/>
      <c r="C80" s="604"/>
      <c r="D80" s="605"/>
      <c r="E80" s="605"/>
      <c r="F80" s="605"/>
      <c r="G80" s="605"/>
      <c r="H80" s="605"/>
      <c r="I80" s="605"/>
      <c r="J80" s="605"/>
      <c r="K80" s="605"/>
      <c r="L80" s="605"/>
      <c r="M80" s="605"/>
      <c r="N80" s="605"/>
      <c r="O80" s="605"/>
      <c r="P80" s="605"/>
      <c r="Q80" s="605"/>
      <c r="R80" s="605"/>
      <c r="S80" s="605"/>
      <c r="T80" s="605"/>
      <c r="U80" s="605"/>
      <c r="V80" s="605"/>
      <c r="W80" s="605"/>
      <c r="X80" s="606"/>
      <c r="Y80" s="49"/>
      <c r="Z80" s="49"/>
    </row>
    <row r="81" spans="1:28" ht="18.75" customHeight="1" x14ac:dyDescent="0.4">
      <c r="A81" s="49"/>
      <c r="B81" s="49"/>
      <c r="C81" s="604"/>
      <c r="D81" s="605"/>
      <c r="E81" s="605"/>
      <c r="F81" s="605"/>
      <c r="G81" s="605"/>
      <c r="H81" s="605"/>
      <c r="I81" s="605"/>
      <c r="J81" s="605"/>
      <c r="K81" s="605"/>
      <c r="L81" s="605"/>
      <c r="M81" s="605"/>
      <c r="N81" s="605"/>
      <c r="O81" s="605"/>
      <c r="P81" s="605"/>
      <c r="Q81" s="605"/>
      <c r="R81" s="605"/>
      <c r="S81" s="605"/>
      <c r="T81" s="605"/>
      <c r="U81" s="605"/>
      <c r="V81" s="605"/>
      <c r="W81" s="605"/>
      <c r="X81" s="606"/>
      <c r="Y81" s="49"/>
      <c r="Z81" s="49"/>
    </row>
    <row r="82" spans="1:28" ht="18.75" customHeight="1" x14ac:dyDescent="0.4">
      <c r="A82" s="49"/>
      <c r="B82" s="49"/>
      <c r="C82" s="604"/>
      <c r="D82" s="605"/>
      <c r="E82" s="605"/>
      <c r="F82" s="605"/>
      <c r="G82" s="605"/>
      <c r="H82" s="605"/>
      <c r="I82" s="605"/>
      <c r="J82" s="605"/>
      <c r="K82" s="605"/>
      <c r="L82" s="605"/>
      <c r="M82" s="605"/>
      <c r="N82" s="605"/>
      <c r="O82" s="605"/>
      <c r="P82" s="605"/>
      <c r="Q82" s="605"/>
      <c r="R82" s="605"/>
      <c r="S82" s="605"/>
      <c r="T82" s="605"/>
      <c r="U82" s="605"/>
      <c r="V82" s="605"/>
      <c r="W82" s="605"/>
      <c r="X82" s="606"/>
      <c r="Y82" s="49"/>
      <c r="Z82" s="49"/>
    </row>
    <row r="83" spans="1:28" ht="18.75" customHeight="1" thickBot="1" x14ac:dyDescent="0.45">
      <c r="A83" s="49"/>
      <c r="B83" s="49"/>
      <c r="C83" s="607"/>
      <c r="D83" s="608"/>
      <c r="E83" s="608"/>
      <c r="F83" s="608"/>
      <c r="G83" s="608"/>
      <c r="H83" s="608"/>
      <c r="I83" s="608"/>
      <c r="J83" s="608"/>
      <c r="K83" s="608"/>
      <c r="L83" s="608"/>
      <c r="M83" s="608"/>
      <c r="N83" s="608"/>
      <c r="O83" s="608"/>
      <c r="P83" s="608"/>
      <c r="Q83" s="608"/>
      <c r="R83" s="608"/>
      <c r="S83" s="608"/>
      <c r="T83" s="608"/>
      <c r="U83" s="608"/>
      <c r="V83" s="608"/>
      <c r="W83" s="608"/>
      <c r="X83" s="609"/>
      <c r="Y83" s="49"/>
      <c r="Z83" s="49"/>
    </row>
    <row r="84" spans="1:28" ht="18.75" customHeight="1" x14ac:dyDescent="0.4">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8" ht="18.75" customHeight="1" x14ac:dyDescent="0.4">
      <c r="A85" s="49" t="s">
        <v>140</v>
      </c>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8" ht="7.5" customHeight="1" x14ac:dyDescent="0.4">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8" ht="18.75" customHeight="1" x14ac:dyDescent="0.4">
      <c r="A87" s="610" t="s">
        <v>381</v>
      </c>
      <c r="B87" s="610"/>
      <c r="C87" s="610"/>
      <c r="D87" s="610"/>
      <c r="E87" s="610"/>
      <c r="F87" s="610"/>
      <c r="G87" s="610"/>
      <c r="H87" s="610"/>
      <c r="I87" s="610"/>
      <c r="J87" s="610"/>
      <c r="K87" s="610"/>
      <c r="L87" s="610"/>
      <c r="M87" s="610"/>
      <c r="N87" s="610"/>
      <c r="O87" s="610"/>
      <c r="P87" s="610"/>
      <c r="Q87" s="610"/>
      <c r="R87" s="610"/>
      <c r="S87" s="610"/>
      <c r="T87" s="610"/>
      <c r="U87" s="610"/>
      <c r="V87" s="610"/>
      <c r="W87" s="610"/>
      <c r="X87" s="610"/>
      <c r="Y87" s="610"/>
      <c r="Z87" s="610"/>
    </row>
    <row r="88" spans="1:28" ht="7.5" customHeight="1" thickBot="1" x14ac:dyDescent="0.4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8" ht="22.5" customHeight="1" x14ac:dyDescent="0.4">
      <c r="A89" s="49"/>
      <c r="B89" s="611" t="s">
        <v>6</v>
      </c>
      <c r="C89" s="612"/>
      <c r="D89" s="612"/>
      <c r="E89" s="615" t="s">
        <v>4</v>
      </c>
      <c r="F89" s="615"/>
      <c r="G89" s="615"/>
      <c r="H89" s="615"/>
      <c r="I89" s="616" t="str">
        <f>IF(第14号!$Q$12="","",第14号!$Q$12)</f>
        <v/>
      </c>
      <c r="J89" s="617"/>
      <c r="K89" s="617"/>
      <c r="L89" s="617"/>
      <c r="M89" s="617"/>
      <c r="N89" s="617"/>
      <c r="O89" s="617"/>
      <c r="P89" s="617"/>
      <c r="Q89" s="617"/>
      <c r="R89" s="617"/>
      <c r="S89" s="617"/>
      <c r="T89" s="617"/>
      <c r="U89" s="617"/>
      <c r="V89" s="617"/>
      <c r="W89" s="617"/>
      <c r="X89" s="617"/>
      <c r="Y89" s="618"/>
      <c r="Z89" s="49"/>
    </row>
    <row r="90" spans="1:28" ht="22.5" customHeight="1" thickBot="1" x14ac:dyDescent="0.45">
      <c r="A90" s="49"/>
      <c r="B90" s="613"/>
      <c r="C90" s="614"/>
      <c r="D90" s="614"/>
      <c r="E90" s="619" t="s">
        <v>5</v>
      </c>
      <c r="F90" s="619"/>
      <c r="G90" s="619"/>
      <c r="H90" s="619"/>
      <c r="I90" s="620" t="str">
        <f>IF(第14号!$Q$13="","",第14号!$Q$13)</f>
        <v/>
      </c>
      <c r="J90" s="621"/>
      <c r="K90" s="621"/>
      <c r="L90" s="621"/>
      <c r="M90" s="621"/>
      <c r="N90" s="621"/>
      <c r="O90" s="621"/>
      <c r="P90" s="621"/>
      <c r="Q90" s="621"/>
      <c r="R90" s="621"/>
      <c r="S90" s="621"/>
      <c r="T90" s="621"/>
      <c r="U90" s="621"/>
      <c r="V90" s="621"/>
      <c r="W90" s="621"/>
      <c r="X90" s="621"/>
      <c r="Y90" s="622"/>
      <c r="Z90" s="49"/>
      <c r="AB90" s="171"/>
    </row>
    <row r="91" spans="1:28" ht="7.5" customHeight="1" thickBot="1" x14ac:dyDescent="0.4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8" ht="18.75" customHeight="1" x14ac:dyDescent="0.4">
      <c r="A92" s="49"/>
      <c r="B92" s="49"/>
      <c r="C92" s="593" t="s">
        <v>350</v>
      </c>
      <c r="D92" s="594"/>
      <c r="E92" s="594"/>
      <c r="F92" s="594"/>
      <c r="G92" s="594"/>
      <c r="H92" s="594"/>
      <c r="I92" s="594"/>
      <c r="J92" s="594"/>
      <c r="K92" s="594"/>
      <c r="L92" s="594"/>
      <c r="M92" s="594"/>
      <c r="N92" s="594"/>
      <c r="O92" s="594"/>
      <c r="P92" s="594"/>
      <c r="Q92" s="594"/>
      <c r="R92" s="594"/>
      <c r="S92" s="594"/>
      <c r="T92" s="594"/>
      <c r="U92" s="594"/>
      <c r="V92" s="594"/>
      <c r="W92" s="594"/>
      <c r="X92" s="595"/>
      <c r="Y92" s="49"/>
      <c r="Z92" s="49"/>
    </row>
    <row r="93" spans="1:28" ht="18.75" customHeight="1" x14ac:dyDescent="0.4">
      <c r="A93" s="49"/>
      <c r="B93" s="49"/>
      <c r="C93" s="596"/>
      <c r="D93" s="597"/>
      <c r="E93" s="597"/>
      <c r="F93" s="597"/>
      <c r="G93" s="597"/>
      <c r="H93" s="597"/>
      <c r="I93" s="597"/>
      <c r="J93" s="597"/>
      <c r="K93" s="597"/>
      <c r="L93" s="597"/>
      <c r="M93" s="597"/>
      <c r="N93" s="597"/>
      <c r="O93" s="597"/>
      <c r="P93" s="597"/>
      <c r="Q93" s="597"/>
      <c r="R93" s="597"/>
      <c r="S93" s="597"/>
      <c r="T93" s="597"/>
      <c r="U93" s="597"/>
      <c r="V93" s="597"/>
      <c r="W93" s="597"/>
      <c r="X93" s="598"/>
      <c r="Y93" s="49"/>
      <c r="Z93" s="49"/>
    </row>
    <row r="94" spans="1:28" ht="18.75" customHeight="1" x14ac:dyDescent="0.4">
      <c r="A94" s="49"/>
      <c r="B94" s="49"/>
      <c r="C94" s="596"/>
      <c r="D94" s="597"/>
      <c r="E94" s="597"/>
      <c r="F94" s="597"/>
      <c r="G94" s="597"/>
      <c r="H94" s="597"/>
      <c r="I94" s="597"/>
      <c r="J94" s="597"/>
      <c r="K94" s="597"/>
      <c r="L94" s="597"/>
      <c r="M94" s="597"/>
      <c r="N94" s="597"/>
      <c r="O94" s="597"/>
      <c r="P94" s="597"/>
      <c r="Q94" s="597"/>
      <c r="R94" s="597"/>
      <c r="S94" s="597"/>
      <c r="T94" s="597"/>
      <c r="U94" s="597"/>
      <c r="V94" s="597"/>
      <c r="W94" s="597"/>
      <c r="X94" s="598"/>
      <c r="Y94" s="49"/>
      <c r="Z94" s="49"/>
    </row>
    <row r="95" spans="1:28" ht="18.75" customHeight="1" x14ac:dyDescent="0.4">
      <c r="A95" s="49"/>
      <c r="B95" s="49"/>
      <c r="C95" s="596"/>
      <c r="D95" s="597"/>
      <c r="E95" s="597"/>
      <c r="F95" s="597"/>
      <c r="G95" s="597"/>
      <c r="H95" s="597"/>
      <c r="I95" s="597"/>
      <c r="J95" s="597"/>
      <c r="K95" s="597"/>
      <c r="L95" s="597"/>
      <c r="M95" s="597"/>
      <c r="N95" s="597"/>
      <c r="O95" s="597"/>
      <c r="P95" s="597"/>
      <c r="Q95" s="597"/>
      <c r="R95" s="597"/>
      <c r="S95" s="597"/>
      <c r="T95" s="597"/>
      <c r="U95" s="597"/>
      <c r="V95" s="597"/>
      <c r="W95" s="597"/>
      <c r="X95" s="598"/>
      <c r="Y95" s="49"/>
      <c r="Z95" s="49"/>
    </row>
    <row r="96" spans="1:28" ht="18.75" customHeight="1" x14ac:dyDescent="0.4">
      <c r="A96" s="49"/>
      <c r="B96" s="49"/>
      <c r="C96" s="596"/>
      <c r="D96" s="597"/>
      <c r="E96" s="597"/>
      <c r="F96" s="597"/>
      <c r="G96" s="597"/>
      <c r="H96" s="597"/>
      <c r="I96" s="597"/>
      <c r="J96" s="597"/>
      <c r="K96" s="597"/>
      <c r="L96" s="597"/>
      <c r="M96" s="597"/>
      <c r="N96" s="597"/>
      <c r="O96" s="597"/>
      <c r="P96" s="597"/>
      <c r="Q96" s="597"/>
      <c r="R96" s="597"/>
      <c r="S96" s="597"/>
      <c r="T96" s="597"/>
      <c r="U96" s="597"/>
      <c r="V96" s="597"/>
      <c r="W96" s="597"/>
      <c r="X96" s="598"/>
      <c r="Y96" s="49"/>
      <c r="Z96" s="49"/>
    </row>
    <row r="97" spans="1:26" ht="18.75" customHeight="1" x14ac:dyDescent="0.4">
      <c r="A97" s="49"/>
      <c r="B97" s="49"/>
      <c r="C97" s="596"/>
      <c r="D97" s="597"/>
      <c r="E97" s="597"/>
      <c r="F97" s="597"/>
      <c r="G97" s="597"/>
      <c r="H97" s="597"/>
      <c r="I97" s="597"/>
      <c r="J97" s="597"/>
      <c r="K97" s="597"/>
      <c r="L97" s="597"/>
      <c r="M97" s="597"/>
      <c r="N97" s="597"/>
      <c r="O97" s="597"/>
      <c r="P97" s="597"/>
      <c r="Q97" s="597"/>
      <c r="R97" s="597"/>
      <c r="S97" s="597"/>
      <c r="T97" s="597"/>
      <c r="U97" s="597"/>
      <c r="V97" s="597"/>
      <c r="W97" s="597"/>
      <c r="X97" s="598"/>
      <c r="Y97" s="49"/>
      <c r="Z97" s="49"/>
    </row>
    <row r="98" spans="1:26" ht="18.75" customHeight="1" x14ac:dyDescent="0.4">
      <c r="A98" s="49"/>
      <c r="B98" s="49"/>
      <c r="C98" s="596"/>
      <c r="D98" s="597"/>
      <c r="E98" s="597"/>
      <c r="F98" s="597"/>
      <c r="G98" s="597"/>
      <c r="H98" s="597"/>
      <c r="I98" s="597"/>
      <c r="J98" s="597"/>
      <c r="K98" s="597"/>
      <c r="L98" s="597"/>
      <c r="M98" s="597"/>
      <c r="N98" s="597"/>
      <c r="O98" s="597"/>
      <c r="P98" s="597"/>
      <c r="Q98" s="597"/>
      <c r="R98" s="597"/>
      <c r="S98" s="597"/>
      <c r="T98" s="597"/>
      <c r="U98" s="597"/>
      <c r="V98" s="597"/>
      <c r="W98" s="597"/>
      <c r="X98" s="598"/>
      <c r="Y98" s="49"/>
      <c r="Z98" s="49"/>
    </row>
    <row r="99" spans="1:26" ht="18.75" customHeight="1" x14ac:dyDescent="0.4">
      <c r="A99" s="49"/>
      <c r="B99" s="49"/>
      <c r="C99" s="596"/>
      <c r="D99" s="597"/>
      <c r="E99" s="597"/>
      <c r="F99" s="597"/>
      <c r="G99" s="597"/>
      <c r="H99" s="597"/>
      <c r="I99" s="597"/>
      <c r="J99" s="597"/>
      <c r="K99" s="597"/>
      <c r="L99" s="597"/>
      <c r="M99" s="597"/>
      <c r="N99" s="597"/>
      <c r="O99" s="597"/>
      <c r="P99" s="597"/>
      <c r="Q99" s="597"/>
      <c r="R99" s="597"/>
      <c r="S99" s="597"/>
      <c r="T99" s="597"/>
      <c r="U99" s="597"/>
      <c r="V99" s="597"/>
      <c r="W99" s="597"/>
      <c r="X99" s="598"/>
      <c r="Y99" s="49"/>
      <c r="Z99" s="49"/>
    </row>
    <row r="100" spans="1:26" ht="18.75" customHeight="1" x14ac:dyDescent="0.4">
      <c r="A100" s="49"/>
      <c r="B100" s="49"/>
      <c r="C100" s="596"/>
      <c r="D100" s="597"/>
      <c r="E100" s="597"/>
      <c r="F100" s="597"/>
      <c r="G100" s="597"/>
      <c r="H100" s="597"/>
      <c r="I100" s="597"/>
      <c r="J100" s="597"/>
      <c r="K100" s="597"/>
      <c r="L100" s="597"/>
      <c r="M100" s="597"/>
      <c r="N100" s="597"/>
      <c r="O100" s="597"/>
      <c r="P100" s="597"/>
      <c r="Q100" s="597"/>
      <c r="R100" s="597"/>
      <c r="S100" s="597"/>
      <c r="T100" s="597"/>
      <c r="U100" s="597"/>
      <c r="V100" s="597"/>
      <c r="W100" s="597"/>
      <c r="X100" s="598"/>
      <c r="Y100" s="49"/>
      <c r="Z100" s="49"/>
    </row>
    <row r="101" spans="1:26" ht="18.75" customHeight="1" x14ac:dyDescent="0.4">
      <c r="A101" s="49"/>
      <c r="B101" s="49"/>
      <c r="C101" s="596"/>
      <c r="D101" s="597"/>
      <c r="E101" s="597"/>
      <c r="F101" s="597"/>
      <c r="G101" s="597"/>
      <c r="H101" s="597"/>
      <c r="I101" s="597"/>
      <c r="J101" s="597"/>
      <c r="K101" s="597"/>
      <c r="L101" s="597"/>
      <c r="M101" s="597"/>
      <c r="N101" s="597"/>
      <c r="O101" s="597"/>
      <c r="P101" s="597"/>
      <c r="Q101" s="597"/>
      <c r="R101" s="597"/>
      <c r="S101" s="597"/>
      <c r="T101" s="597"/>
      <c r="U101" s="597"/>
      <c r="V101" s="597"/>
      <c r="W101" s="597"/>
      <c r="X101" s="598"/>
      <c r="Y101" s="49"/>
      <c r="Z101" s="49"/>
    </row>
    <row r="102" spans="1:26" ht="18.75" customHeight="1" x14ac:dyDescent="0.4">
      <c r="A102" s="49"/>
      <c r="B102" s="49"/>
      <c r="C102" s="596"/>
      <c r="D102" s="597"/>
      <c r="E102" s="597"/>
      <c r="F102" s="597"/>
      <c r="G102" s="597"/>
      <c r="H102" s="597"/>
      <c r="I102" s="597"/>
      <c r="J102" s="597"/>
      <c r="K102" s="597"/>
      <c r="L102" s="597"/>
      <c r="M102" s="597"/>
      <c r="N102" s="597"/>
      <c r="O102" s="597"/>
      <c r="P102" s="597"/>
      <c r="Q102" s="597"/>
      <c r="R102" s="597"/>
      <c r="S102" s="597"/>
      <c r="T102" s="597"/>
      <c r="U102" s="597"/>
      <c r="V102" s="597"/>
      <c r="W102" s="597"/>
      <c r="X102" s="598"/>
      <c r="Y102" s="49"/>
      <c r="Z102" s="49"/>
    </row>
    <row r="103" spans="1:26" ht="18.75" customHeight="1" x14ac:dyDescent="0.4">
      <c r="A103" s="49"/>
      <c r="B103" s="49"/>
      <c r="C103" s="596"/>
      <c r="D103" s="597"/>
      <c r="E103" s="597"/>
      <c r="F103" s="597"/>
      <c r="G103" s="597"/>
      <c r="H103" s="597"/>
      <c r="I103" s="597"/>
      <c r="J103" s="597"/>
      <c r="K103" s="597"/>
      <c r="L103" s="597"/>
      <c r="M103" s="597"/>
      <c r="N103" s="597"/>
      <c r="O103" s="597"/>
      <c r="P103" s="597"/>
      <c r="Q103" s="597"/>
      <c r="R103" s="597"/>
      <c r="S103" s="597"/>
      <c r="T103" s="597"/>
      <c r="U103" s="597"/>
      <c r="V103" s="597"/>
      <c r="W103" s="597"/>
      <c r="X103" s="598"/>
      <c r="Y103" s="49"/>
      <c r="Z103" s="49"/>
    </row>
    <row r="104" spans="1:26" ht="18.75" customHeight="1" x14ac:dyDescent="0.4">
      <c r="A104" s="49"/>
      <c r="B104" s="49"/>
      <c r="C104" s="596"/>
      <c r="D104" s="597"/>
      <c r="E104" s="597"/>
      <c r="F104" s="597"/>
      <c r="G104" s="597"/>
      <c r="H104" s="597"/>
      <c r="I104" s="597"/>
      <c r="J104" s="597"/>
      <c r="K104" s="597"/>
      <c r="L104" s="597"/>
      <c r="M104" s="597"/>
      <c r="N104" s="597"/>
      <c r="O104" s="597"/>
      <c r="P104" s="597"/>
      <c r="Q104" s="597"/>
      <c r="R104" s="597"/>
      <c r="S104" s="597"/>
      <c r="T104" s="597"/>
      <c r="U104" s="597"/>
      <c r="V104" s="597"/>
      <c r="W104" s="597"/>
      <c r="X104" s="598"/>
      <c r="Y104" s="49"/>
      <c r="Z104" s="49"/>
    </row>
    <row r="105" spans="1:26" ht="18.75" customHeight="1" x14ac:dyDescent="0.4">
      <c r="A105" s="49"/>
      <c r="B105" s="49"/>
      <c r="C105" s="596"/>
      <c r="D105" s="597"/>
      <c r="E105" s="597"/>
      <c r="F105" s="597"/>
      <c r="G105" s="597"/>
      <c r="H105" s="597"/>
      <c r="I105" s="597"/>
      <c r="J105" s="597"/>
      <c r="K105" s="597"/>
      <c r="L105" s="597"/>
      <c r="M105" s="597"/>
      <c r="N105" s="597"/>
      <c r="O105" s="597"/>
      <c r="P105" s="597"/>
      <c r="Q105" s="597"/>
      <c r="R105" s="597"/>
      <c r="S105" s="597"/>
      <c r="T105" s="597"/>
      <c r="U105" s="597"/>
      <c r="V105" s="597"/>
      <c r="W105" s="597"/>
      <c r="X105" s="598"/>
      <c r="Y105" s="49"/>
      <c r="Z105" s="49"/>
    </row>
    <row r="106" spans="1:26" ht="18.75" customHeight="1" x14ac:dyDescent="0.4">
      <c r="A106" s="49"/>
      <c r="B106" s="49"/>
      <c r="C106" s="596"/>
      <c r="D106" s="597"/>
      <c r="E106" s="597"/>
      <c r="F106" s="597"/>
      <c r="G106" s="597"/>
      <c r="H106" s="597"/>
      <c r="I106" s="597"/>
      <c r="J106" s="597"/>
      <c r="K106" s="597"/>
      <c r="L106" s="597"/>
      <c r="M106" s="597"/>
      <c r="N106" s="597"/>
      <c r="O106" s="597"/>
      <c r="P106" s="597"/>
      <c r="Q106" s="597"/>
      <c r="R106" s="597"/>
      <c r="S106" s="597"/>
      <c r="T106" s="597"/>
      <c r="U106" s="597"/>
      <c r="V106" s="597"/>
      <c r="W106" s="597"/>
      <c r="X106" s="598"/>
      <c r="Y106" s="49"/>
      <c r="Z106" s="49"/>
    </row>
    <row r="107" spans="1:26" ht="18.75" customHeight="1" thickBot="1" x14ac:dyDescent="0.45">
      <c r="A107" s="49"/>
      <c r="B107" s="49"/>
      <c r="C107" s="599"/>
      <c r="D107" s="600"/>
      <c r="E107" s="600"/>
      <c r="F107" s="600"/>
      <c r="G107" s="600"/>
      <c r="H107" s="600"/>
      <c r="I107" s="600"/>
      <c r="J107" s="600"/>
      <c r="K107" s="600"/>
      <c r="L107" s="600"/>
      <c r="M107" s="600"/>
      <c r="N107" s="600"/>
      <c r="O107" s="600"/>
      <c r="P107" s="600"/>
      <c r="Q107" s="600"/>
      <c r="R107" s="600"/>
      <c r="S107" s="600"/>
      <c r="T107" s="600"/>
      <c r="U107" s="600"/>
      <c r="V107" s="600"/>
      <c r="W107" s="600"/>
      <c r="X107" s="601"/>
      <c r="Y107" s="49"/>
      <c r="Z107" s="49"/>
    </row>
    <row r="108" spans="1:26" ht="18.75" customHeight="1" x14ac:dyDescent="0.4">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8.75" customHeight="1" thickBot="1" x14ac:dyDescent="0.4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8.75" customHeight="1" x14ac:dyDescent="0.4">
      <c r="A110" s="49"/>
      <c r="B110" s="49"/>
      <c r="C110" s="593" t="s">
        <v>351</v>
      </c>
      <c r="D110" s="602"/>
      <c r="E110" s="602"/>
      <c r="F110" s="602"/>
      <c r="G110" s="602"/>
      <c r="H110" s="602"/>
      <c r="I110" s="602"/>
      <c r="J110" s="602"/>
      <c r="K110" s="602"/>
      <c r="L110" s="602"/>
      <c r="M110" s="602"/>
      <c r="N110" s="602"/>
      <c r="O110" s="602"/>
      <c r="P110" s="602"/>
      <c r="Q110" s="602"/>
      <c r="R110" s="602"/>
      <c r="S110" s="602"/>
      <c r="T110" s="602"/>
      <c r="U110" s="602"/>
      <c r="V110" s="602"/>
      <c r="W110" s="602"/>
      <c r="X110" s="603"/>
      <c r="Y110" s="49"/>
      <c r="Z110" s="49"/>
    </row>
    <row r="111" spans="1:26" ht="18.75" customHeight="1" x14ac:dyDescent="0.4">
      <c r="A111" s="49"/>
      <c r="B111" s="49"/>
      <c r="C111" s="604"/>
      <c r="D111" s="605"/>
      <c r="E111" s="605"/>
      <c r="F111" s="605"/>
      <c r="G111" s="605"/>
      <c r="H111" s="605"/>
      <c r="I111" s="605"/>
      <c r="J111" s="605"/>
      <c r="K111" s="605"/>
      <c r="L111" s="605"/>
      <c r="M111" s="605"/>
      <c r="N111" s="605"/>
      <c r="O111" s="605"/>
      <c r="P111" s="605"/>
      <c r="Q111" s="605"/>
      <c r="R111" s="605"/>
      <c r="S111" s="605"/>
      <c r="T111" s="605"/>
      <c r="U111" s="605"/>
      <c r="V111" s="605"/>
      <c r="W111" s="605"/>
      <c r="X111" s="606"/>
      <c r="Y111" s="49"/>
      <c r="Z111" s="49"/>
    </row>
    <row r="112" spans="1:26" ht="18.75" customHeight="1" x14ac:dyDescent="0.4">
      <c r="A112" s="49"/>
      <c r="B112" s="49"/>
      <c r="C112" s="604"/>
      <c r="D112" s="605"/>
      <c r="E112" s="605"/>
      <c r="F112" s="605"/>
      <c r="G112" s="605"/>
      <c r="H112" s="605"/>
      <c r="I112" s="605"/>
      <c r="J112" s="605"/>
      <c r="K112" s="605"/>
      <c r="L112" s="605"/>
      <c r="M112" s="605"/>
      <c r="N112" s="605"/>
      <c r="O112" s="605"/>
      <c r="P112" s="605"/>
      <c r="Q112" s="605"/>
      <c r="R112" s="605"/>
      <c r="S112" s="605"/>
      <c r="T112" s="605"/>
      <c r="U112" s="605"/>
      <c r="V112" s="605"/>
      <c r="W112" s="605"/>
      <c r="X112" s="606"/>
      <c r="Y112" s="49"/>
      <c r="Z112" s="49"/>
    </row>
    <row r="113" spans="1:26" ht="18.75" customHeight="1" x14ac:dyDescent="0.4">
      <c r="A113" s="49"/>
      <c r="B113" s="49"/>
      <c r="C113" s="604"/>
      <c r="D113" s="605"/>
      <c r="E113" s="605"/>
      <c r="F113" s="605"/>
      <c r="G113" s="605"/>
      <c r="H113" s="605"/>
      <c r="I113" s="605"/>
      <c r="J113" s="605"/>
      <c r="K113" s="605"/>
      <c r="L113" s="605"/>
      <c r="M113" s="605"/>
      <c r="N113" s="605"/>
      <c r="O113" s="605"/>
      <c r="P113" s="605"/>
      <c r="Q113" s="605"/>
      <c r="R113" s="605"/>
      <c r="S113" s="605"/>
      <c r="T113" s="605"/>
      <c r="U113" s="605"/>
      <c r="V113" s="605"/>
      <c r="W113" s="605"/>
      <c r="X113" s="606"/>
      <c r="Y113" s="49"/>
      <c r="Z113" s="49"/>
    </row>
    <row r="114" spans="1:26" ht="18.75" customHeight="1" x14ac:dyDescent="0.4">
      <c r="A114" s="49"/>
      <c r="B114" s="49"/>
      <c r="C114" s="604"/>
      <c r="D114" s="605"/>
      <c r="E114" s="605"/>
      <c r="F114" s="605"/>
      <c r="G114" s="605"/>
      <c r="H114" s="605"/>
      <c r="I114" s="605"/>
      <c r="J114" s="605"/>
      <c r="K114" s="605"/>
      <c r="L114" s="605"/>
      <c r="M114" s="605"/>
      <c r="N114" s="605"/>
      <c r="O114" s="605"/>
      <c r="P114" s="605"/>
      <c r="Q114" s="605"/>
      <c r="R114" s="605"/>
      <c r="S114" s="605"/>
      <c r="T114" s="605"/>
      <c r="U114" s="605"/>
      <c r="V114" s="605"/>
      <c r="W114" s="605"/>
      <c r="X114" s="606"/>
      <c r="Y114" s="49"/>
      <c r="Z114" s="49"/>
    </row>
    <row r="115" spans="1:26" ht="18.75" customHeight="1" x14ac:dyDescent="0.4">
      <c r="A115" s="49"/>
      <c r="B115" s="49"/>
      <c r="C115" s="604"/>
      <c r="D115" s="605"/>
      <c r="E115" s="605"/>
      <c r="F115" s="605"/>
      <c r="G115" s="605"/>
      <c r="H115" s="605"/>
      <c r="I115" s="605"/>
      <c r="J115" s="605"/>
      <c r="K115" s="605"/>
      <c r="L115" s="605"/>
      <c r="M115" s="605"/>
      <c r="N115" s="605"/>
      <c r="O115" s="605"/>
      <c r="P115" s="605"/>
      <c r="Q115" s="605"/>
      <c r="R115" s="605"/>
      <c r="S115" s="605"/>
      <c r="T115" s="605"/>
      <c r="U115" s="605"/>
      <c r="V115" s="605"/>
      <c r="W115" s="605"/>
      <c r="X115" s="606"/>
      <c r="Y115" s="49"/>
      <c r="Z115" s="49"/>
    </row>
    <row r="116" spans="1:26" ht="18.75" customHeight="1" x14ac:dyDescent="0.4">
      <c r="A116" s="49"/>
      <c r="B116" s="49"/>
      <c r="C116" s="604"/>
      <c r="D116" s="605"/>
      <c r="E116" s="605"/>
      <c r="F116" s="605"/>
      <c r="G116" s="605"/>
      <c r="H116" s="605"/>
      <c r="I116" s="605"/>
      <c r="J116" s="605"/>
      <c r="K116" s="605"/>
      <c r="L116" s="605"/>
      <c r="M116" s="605"/>
      <c r="N116" s="605"/>
      <c r="O116" s="605"/>
      <c r="P116" s="605"/>
      <c r="Q116" s="605"/>
      <c r="R116" s="605"/>
      <c r="S116" s="605"/>
      <c r="T116" s="605"/>
      <c r="U116" s="605"/>
      <c r="V116" s="605"/>
      <c r="W116" s="605"/>
      <c r="X116" s="606"/>
      <c r="Y116" s="49"/>
      <c r="Z116" s="49"/>
    </row>
    <row r="117" spans="1:26" ht="18.75" customHeight="1" x14ac:dyDescent="0.4">
      <c r="A117" s="49"/>
      <c r="B117" s="49"/>
      <c r="C117" s="604"/>
      <c r="D117" s="605"/>
      <c r="E117" s="605"/>
      <c r="F117" s="605"/>
      <c r="G117" s="605"/>
      <c r="H117" s="605"/>
      <c r="I117" s="605"/>
      <c r="J117" s="605"/>
      <c r="K117" s="605"/>
      <c r="L117" s="605"/>
      <c r="M117" s="605"/>
      <c r="N117" s="605"/>
      <c r="O117" s="605"/>
      <c r="P117" s="605"/>
      <c r="Q117" s="605"/>
      <c r="R117" s="605"/>
      <c r="S117" s="605"/>
      <c r="T117" s="605"/>
      <c r="U117" s="605"/>
      <c r="V117" s="605"/>
      <c r="W117" s="605"/>
      <c r="X117" s="606"/>
      <c r="Y117" s="49"/>
      <c r="Z117" s="49"/>
    </row>
    <row r="118" spans="1:26" ht="18.75" customHeight="1" x14ac:dyDescent="0.4">
      <c r="A118" s="49"/>
      <c r="B118" s="49"/>
      <c r="C118" s="604"/>
      <c r="D118" s="605"/>
      <c r="E118" s="605"/>
      <c r="F118" s="605"/>
      <c r="G118" s="605"/>
      <c r="H118" s="605"/>
      <c r="I118" s="605"/>
      <c r="J118" s="605"/>
      <c r="K118" s="605"/>
      <c r="L118" s="605"/>
      <c r="M118" s="605"/>
      <c r="N118" s="605"/>
      <c r="O118" s="605"/>
      <c r="P118" s="605"/>
      <c r="Q118" s="605"/>
      <c r="R118" s="605"/>
      <c r="S118" s="605"/>
      <c r="T118" s="605"/>
      <c r="U118" s="605"/>
      <c r="V118" s="605"/>
      <c r="W118" s="605"/>
      <c r="X118" s="606"/>
      <c r="Y118" s="49"/>
      <c r="Z118" s="49"/>
    </row>
    <row r="119" spans="1:26" ht="18.75" customHeight="1" x14ac:dyDescent="0.4">
      <c r="A119" s="49"/>
      <c r="B119" s="49"/>
      <c r="C119" s="604"/>
      <c r="D119" s="605"/>
      <c r="E119" s="605"/>
      <c r="F119" s="605"/>
      <c r="G119" s="605"/>
      <c r="H119" s="605"/>
      <c r="I119" s="605"/>
      <c r="J119" s="605"/>
      <c r="K119" s="605"/>
      <c r="L119" s="605"/>
      <c r="M119" s="605"/>
      <c r="N119" s="605"/>
      <c r="O119" s="605"/>
      <c r="P119" s="605"/>
      <c r="Q119" s="605"/>
      <c r="R119" s="605"/>
      <c r="S119" s="605"/>
      <c r="T119" s="605"/>
      <c r="U119" s="605"/>
      <c r="V119" s="605"/>
      <c r="W119" s="605"/>
      <c r="X119" s="606"/>
      <c r="Y119" s="49"/>
      <c r="Z119" s="49"/>
    </row>
    <row r="120" spans="1:26" ht="18.75" customHeight="1" x14ac:dyDescent="0.4">
      <c r="A120" s="49"/>
      <c r="B120" s="49"/>
      <c r="C120" s="604"/>
      <c r="D120" s="605"/>
      <c r="E120" s="605"/>
      <c r="F120" s="605"/>
      <c r="G120" s="605"/>
      <c r="H120" s="605"/>
      <c r="I120" s="605"/>
      <c r="J120" s="605"/>
      <c r="K120" s="605"/>
      <c r="L120" s="605"/>
      <c r="M120" s="605"/>
      <c r="N120" s="605"/>
      <c r="O120" s="605"/>
      <c r="P120" s="605"/>
      <c r="Q120" s="605"/>
      <c r="R120" s="605"/>
      <c r="S120" s="605"/>
      <c r="T120" s="605"/>
      <c r="U120" s="605"/>
      <c r="V120" s="605"/>
      <c r="W120" s="605"/>
      <c r="X120" s="606"/>
      <c r="Y120" s="49"/>
      <c r="Z120" s="49"/>
    </row>
    <row r="121" spans="1:26" ht="18.75" customHeight="1" x14ac:dyDescent="0.4">
      <c r="A121" s="49"/>
      <c r="B121" s="49"/>
      <c r="C121" s="604"/>
      <c r="D121" s="605"/>
      <c r="E121" s="605"/>
      <c r="F121" s="605"/>
      <c r="G121" s="605"/>
      <c r="H121" s="605"/>
      <c r="I121" s="605"/>
      <c r="J121" s="605"/>
      <c r="K121" s="605"/>
      <c r="L121" s="605"/>
      <c r="M121" s="605"/>
      <c r="N121" s="605"/>
      <c r="O121" s="605"/>
      <c r="P121" s="605"/>
      <c r="Q121" s="605"/>
      <c r="R121" s="605"/>
      <c r="S121" s="605"/>
      <c r="T121" s="605"/>
      <c r="U121" s="605"/>
      <c r="V121" s="605"/>
      <c r="W121" s="605"/>
      <c r="X121" s="606"/>
      <c r="Y121" s="49"/>
      <c r="Z121" s="49"/>
    </row>
    <row r="122" spans="1:26" ht="18.75" customHeight="1" x14ac:dyDescent="0.4">
      <c r="A122" s="49"/>
      <c r="B122" s="49"/>
      <c r="C122" s="604"/>
      <c r="D122" s="605"/>
      <c r="E122" s="605"/>
      <c r="F122" s="605"/>
      <c r="G122" s="605"/>
      <c r="H122" s="605"/>
      <c r="I122" s="605"/>
      <c r="J122" s="605"/>
      <c r="K122" s="605"/>
      <c r="L122" s="605"/>
      <c r="M122" s="605"/>
      <c r="N122" s="605"/>
      <c r="O122" s="605"/>
      <c r="P122" s="605"/>
      <c r="Q122" s="605"/>
      <c r="R122" s="605"/>
      <c r="S122" s="605"/>
      <c r="T122" s="605"/>
      <c r="U122" s="605"/>
      <c r="V122" s="605"/>
      <c r="W122" s="605"/>
      <c r="X122" s="606"/>
      <c r="Y122" s="49"/>
      <c r="Z122" s="49"/>
    </row>
    <row r="123" spans="1:26" ht="18.75" customHeight="1" x14ac:dyDescent="0.4">
      <c r="A123" s="49"/>
      <c r="B123" s="49"/>
      <c r="C123" s="604"/>
      <c r="D123" s="605"/>
      <c r="E123" s="605"/>
      <c r="F123" s="605"/>
      <c r="G123" s="605"/>
      <c r="H123" s="605"/>
      <c r="I123" s="605"/>
      <c r="J123" s="605"/>
      <c r="K123" s="605"/>
      <c r="L123" s="605"/>
      <c r="M123" s="605"/>
      <c r="N123" s="605"/>
      <c r="O123" s="605"/>
      <c r="P123" s="605"/>
      <c r="Q123" s="605"/>
      <c r="R123" s="605"/>
      <c r="S123" s="605"/>
      <c r="T123" s="605"/>
      <c r="U123" s="605"/>
      <c r="V123" s="605"/>
      <c r="W123" s="605"/>
      <c r="X123" s="606"/>
      <c r="Y123" s="49"/>
      <c r="Z123" s="49"/>
    </row>
    <row r="124" spans="1:26" ht="18.75" customHeight="1" x14ac:dyDescent="0.4">
      <c r="A124" s="49"/>
      <c r="B124" s="49"/>
      <c r="C124" s="604"/>
      <c r="D124" s="605"/>
      <c r="E124" s="605"/>
      <c r="F124" s="605"/>
      <c r="G124" s="605"/>
      <c r="H124" s="605"/>
      <c r="I124" s="605"/>
      <c r="J124" s="605"/>
      <c r="K124" s="605"/>
      <c r="L124" s="605"/>
      <c r="M124" s="605"/>
      <c r="N124" s="605"/>
      <c r="O124" s="605"/>
      <c r="P124" s="605"/>
      <c r="Q124" s="605"/>
      <c r="R124" s="605"/>
      <c r="S124" s="605"/>
      <c r="T124" s="605"/>
      <c r="U124" s="605"/>
      <c r="V124" s="605"/>
      <c r="W124" s="605"/>
      <c r="X124" s="606"/>
      <c r="Y124" s="49"/>
      <c r="Z124" s="49"/>
    </row>
    <row r="125" spans="1:26" ht="18.75" customHeight="1" thickBot="1" x14ac:dyDescent="0.45">
      <c r="A125" s="49"/>
      <c r="B125" s="49"/>
      <c r="C125" s="607"/>
      <c r="D125" s="608"/>
      <c r="E125" s="608"/>
      <c r="F125" s="608"/>
      <c r="G125" s="608"/>
      <c r="H125" s="608"/>
      <c r="I125" s="608"/>
      <c r="J125" s="608"/>
      <c r="K125" s="608"/>
      <c r="L125" s="608"/>
      <c r="M125" s="608"/>
      <c r="N125" s="608"/>
      <c r="O125" s="608"/>
      <c r="P125" s="608"/>
      <c r="Q125" s="608"/>
      <c r="R125" s="608"/>
      <c r="S125" s="608"/>
      <c r="T125" s="608"/>
      <c r="U125" s="608"/>
      <c r="V125" s="608"/>
      <c r="W125" s="608"/>
      <c r="X125" s="609"/>
      <c r="Y125" s="49"/>
      <c r="Z125" s="49"/>
    </row>
    <row r="126" spans="1:26" ht="18.75" customHeight="1" x14ac:dyDescent="0.4">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8.75" customHeight="1" x14ac:dyDescent="0.4">
      <c r="A127" s="49" t="s">
        <v>140</v>
      </c>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7.5" customHeight="1" x14ac:dyDescent="0.4">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8" ht="18.75" customHeight="1" x14ac:dyDescent="0.4">
      <c r="A129" s="610" t="s">
        <v>381</v>
      </c>
      <c r="B129" s="610"/>
      <c r="C129" s="610"/>
      <c r="D129" s="610"/>
      <c r="E129" s="610"/>
      <c r="F129" s="610"/>
      <c r="G129" s="610"/>
      <c r="H129" s="610"/>
      <c r="I129" s="610"/>
      <c r="J129" s="610"/>
      <c r="K129" s="610"/>
      <c r="L129" s="610"/>
      <c r="M129" s="610"/>
      <c r="N129" s="610"/>
      <c r="O129" s="610"/>
      <c r="P129" s="610"/>
      <c r="Q129" s="610"/>
      <c r="R129" s="610"/>
      <c r="S129" s="610"/>
      <c r="T129" s="610"/>
      <c r="U129" s="610"/>
      <c r="V129" s="610"/>
      <c r="W129" s="610"/>
      <c r="X129" s="610"/>
      <c r="Y129" s="610"/>
      <c r="Z129" s="610"/>
    </row>
    <row r="130" spans="1:28" ht="7.5" customHeight="1" thickBot="1" x14ac:dyDescent="0.4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8" ht="22.5" customHeight="1" x14ac:dyDescent="0.4">
      <c r="A131" s="49"/>
      <c r="B131" s="611" t="s">
        <v>6</v>
      </c>
      <c r="C131" s="612"/>
      <c r="D131" s="612"/>
      <c r="E131" s="615" t="s">
        <v>4</v>
      </c>
      <c r="F131" s="615"/>
      <c r="G131" s="615"/>
      <c r="H131" s="615"/>
      <c r="I131" s="616" t="str">
        <f>IF(第14号!$Q$12="","",第14号!$Q$12)</f>
        <v/>
      </c>
      <c r="J131" s="617"/>
      <c r="K131" s="617"/>
      <c r="L131" s="617"/>
      <c r="M131" s="617"/>
      <c r="N131" s="617"/>
      <c r="O131" s="617"/>
      <c r="P131" s="617"/>
      <c r="Q131" s="617"/>
      <c r="R131" s="617"/>
      <c r="S131" s="617"/>
      <c r="T131" s="617"/>
      <c r="U131" s="617"/>
      <c r="V131" s="617"/>
      <c r="W131" s="617"/>
      <c r="X131" s="617"/>
      <c r="Y131" s="618"/>
      <c r="Z131" s="49"/>
    </row>
    <row r="132" spans="1:28" ht="22.5" customHeight="1" thickBot="1" x14ac:dyDescent="0.45">
      <c r="A132" s="49"/>
      <c r="B132" s="613"/>
      <c r="C132" s="614"/>
      <c r="D132" s="614"/>
      <c r="E132" s="619" t="s">
        <v>5</v>
      </c>
      <c r="F132" s="619"/>
      <c r="G132" s="619"/>
      <c r="H132" s="619"/>
      <c r="I132" s="620" t="str">
        <f>IF(第14号!$Q$13="","",第14号!$Q$13)</f>
        <v/>
      </c>
      <c r="J132" s="621"/>
      <c r="K132" s="621"/>
      <c r="L132" s="621"/>
      <c r="M132" s="621"/>
      <c r="N132" s="621"/>
      <c r="O132" s="621"/>
      <c r="P132" s="621"/>
      <c r="Q132" s="621"/>
      <c r="R132" s="621"/>
      <c r="S132" s="621"/>
      <c r="T132" s="621"/>
      <c r="U132" s="621"/>
      <c r="V132" s="621"/>
      <c r="W132" s="621"/>
      <c r="X132" s="621"/>
      <c r="Y132" s="622"/>
      <c r="Z132" s="49"/>
      <c r="AB132" s="171"/>
    </row>
    <row r="133" spans="1:28" ht="7.5" customHeight="1" thickBot="1" x14ac:dyDescent="0.4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8" ht="18.75" customHeight="1" x14ac:dyDescent="0.4">
      <c r="A134" s="49"/>
      <c r="B134" s="49"/>
      <c r="C134" s="593" t="s">
        <v>350</v>
      </c>
      <c r="D134" s="594"/>
      <c r="E134" s="594"/>
      <c r="F134" s="594"/>
      <c r="G134" s="594"/>
      <c r="H134" s="594"/>
      <c r="I134" s="594"/>
      <c r="J134" s="594"/>
      <c r="K134" s="594"/>
      <c r="L134" s="594"/>
      <c r="M134" s="594"/>
      <c r="N134" s="594"/>
      <c r="O134" s="594"/>
      <c r="P134" s="594"/>
      <c r="Q134" s="594"/>
      <c r="R134" s="594"/>
      <c r="S134" s="594"/>
      <c r="T134" s="594"/>
      <c r="U134" s="594"/>
      <c r="V134" s="594"/>
      <c r="W134" s="594"/>
      <c r="X134" s="595"/>
      <c r="Y134" s="49"/>
      <c r="Z134" s="49"/>
    </row>
    <row r="135" spans="1:28" ht="18.75" customHeight="1" x14ac:dyDescent="0.4">
      <c r="A135" s="49"/>
      <c r="B135" s="49"/>
      <c r="C135" s="596"/>
      <c r="D135" s="597"/>
      <c r="E135" s="597"/>
      <c r="F135" s="597"/>
      <c r="G135" s="597"/>
      <c r="H135" s="597"/>
      <c r="I135" s="597"/>
      <c r="J135" s="597"/>
      <c r="K135" s="597"/>
      <c r="L135" s="597"/>
      <c r="M135" s="597"/>
      <c r="N135" s="597"/>
      <c r="O135" s="597"/>
      <c r="P135" s="597"/>
      <c r="Q135" s="597"/>
      <c r="R135" s="597"/>
      <c r="S135" s="597"/>
      <c r="T135" s="597"/>
      <c r="U135" s="597"/>
      <c r="V135" s="597"/>
      <c r="W135" s="597"/>
      <c r="X135" s="598"/>
      <c r="Y135" s="49"/>
      <c r="Z135" s="49"/>
    </row>
    <row r="136" spans="1:28" ht="18.75" customHeight="1" x14ac:dyDescent="0.4">
      <c r="A136" s="49"/>
      <c r="B136" s="49"/>
      <c r="C136" s="596"/>
      <c r="D136" s="597"/>
      <c r="E136" s="597"/>
      <c r="F136" s="597"/>
      <c r="G136" s="597"/>
      <c r="H136" s="597"/>
      <c r="I136" s="597"/>
      <c r="J136" s="597"/>
      <c r="K136" s="597"/>
      <c r="L136" s="597"/>
      <c r="M136" s="597"/>
      <c r="N136" s="597"/>
      <c r="O136" s="597"/>
      <c r="P136" s="597"/>
      <c r="Q136" s="597"/>
      <c r="R136" s="597"/>
      <c r="S136" s="597"/>
      <c r="T136" s="597"/>
      <c r="U136" s="597"/>
      <c r="V136" s="597"/>
      <c r="W136" s="597"/>
      <c r="X136" s="598"/>
      <c r="Y136" s="49"/>
      <c r="Z136" s="49"/>
    </row>
    <row r="137" spans="1:28" ht="18.75" customHeight="1" x14ac:dyDescent="0.4">
      <c r="A137" s="49"/>
      <c r="B137" s="49"/>
      <c r="C137" s="596"/>
      <c r="D137" s="597"/>
      <c r="E137" s="597"/>
      <c r="F137" s="597"/>
      <c r="G137" s="597"/>
      <c r="H137" s="597"/>
      <c r="I137" s="597"/>
      <c r="J137" s="597"/>
      <c r="K137" s="597"/>
      <c r="L137" s="597"/>
      <c r="M137" s="597"/>
      <c r="N137" s="597"/>
      <c r="O137" s="597"/>
      <c r="P137" s="597"/>
      <c r="Q137" s="597"/>
      <c r="R137" s="597"/>
      <c r="S137" s="597"/>
      <c r="T137" s="597"/>
      <c r="U137" s="597"/>
      <c r="V137" s="597"/>
      <c r="W137" s="597"/>
      <c r="X137" s="598"/>
      <c r="Y137" s="49"/>
      <c r="Z137" s="49"/>
    </row>
    <row r="138" spans="1:28" ht="18.75" customHeight="1" x14ac:dyDescent="0.4">
      <c r="A138" s="49"/>
      <c r="B138" s="49"/>
      <c r="C138" s="596"/>
      <c r="D138" s="597"/>
      <c r="E138" s="597"/>
      <c r="F138" s="597"/>
      <c r="G138" s="597"/>
      <c r="H138" s="597"/>
      <c r="I138" s="597"/>
      <c r="J138" s="597"/>
      <c r="K138" s="597"/>
      <c r="L138" s="597"/>
      <c r="M138" s="597"/>
      <c r="N138" s="597"/>
      <c r="O138" s="597"/>
      <c r="P138" s="597"/>
      <c r="Q138" s="597"/>
      <c r="R138" s="597"/>
      <c r="S138" s="597"/>
      <c r="T138" s="597"/>
      <c r="U138" s="597"/>
      <c r="V138" s="597"/>
      <c r="W138" s="597"/>
      <c r="X138" s="598"/>
      <c r="Y138" s="49"/>
      <c r="Z138" s="49"/>
    </row>
    <row r="139" spans="1:28" ht="18.75" customHeight="1" x14ac:dyDescent="0.4">
      <c r="A139" s="49"/>
      <c r="B139" s="49"/>
      <c r="C139" s="596"/>
      <c r="D139" s="597"/>
      <c r="E139" s="597"/>
      <c r="F139" s="597"/>
      <c r="G139" s="597"/>
      <c r="H139" s="597"/>
      <c r="I139" s="597"/>
      <c r="J139" s="597"/>
      <c r="K139" s="597"/>
      <c r="L139" s="597"/>
      <c r="M139" s="597"/>
      <c r="N139" s="597"/>
      <c r="O139" s="597"/>
      <c r="P139" s="597"/>
      <c r="Q139" s="597"/>
      <c r="R139" s="597"/>
      <c r="S139" s="597"/>
      <c r="T139" s="597"/>
      <c r="U139" s="597"/>
      <c r="V139" s="597"/>
      <c r="W139" s="597"/>
      <c r="X139" s="598"/>
      <c r="Y139" s="49"/>
      <c r="Z139" s="49"/>
    </row>
    <row r="140" spans="1:28" ht="18.75" customHeight="1" x14ac:dyDescent="0.4">
      <c r="A140" s="49"/>
      <c r="B140" s="49"/>
      <c r="C140" s="596"/>
      <c r="D140" s="597"/>
      <c r="E140" s="597"/>
      <c r="F140" s="597"/>
      <c r="G140" s="597"/>
      <c r="H140" s="597"/>
      <c r="I140" s="597"/>
      <c r="J140" s="597"/>
      <c r="K140" s="597"/>
      <c r="L140" s="597"/>
      <c r="M140" s="597"/>
      <c r="N140" s="597"/>
      <c r="O140" s="597"/>
      <c r="P140" s="597"/>
      <c r="Q140" s="597"/>
      <c r="R140" s="597"/>
      <c r="S140" s="597"/>
      <c r="T140" s="597"/>
      <c r="U140" s="597"/>
      <c r="V140" s="597"/>
      <c r="W140" s="597"/>
      <c r="X140" s="598"/>
      <c r="Y140" s="49"/>
      <c r="Z140" s="49"/>
    </row>
    <row r="141" spans="1:28" ht="18.75" customHeight="1" x14ac:dyDescent="0.4">
      <c r="A141" s="49"/>
      <c r="B141" s="49"/>
      <c r="C141" s="596"/>
      <c r="D141" s="597"/>
      <c r="E141" s="597"/>
      <c r="F141" s="597"/>
      <c r="G141" s="597"/>
      <c r="H141" s="597"/>
      <c r="I141" s="597"/>
      <c r="J141" s="597"/>
      <c r="K141" s="597"/>
      <c r="L141" s="597"/>
      <c r="M141" s="597"/>
      <c r="N141" s="597"/>
      <c r="O141" s="597"/>
      <c r="P141" s="597"/>
      <c r="Q141" s="597"/>
      <c r="R141" s="597"/>
      <c r="S141" s="597"/>
      <c r="T141" s="597"/>
      <c r="U141" s="597"/>
      <c r="V141" s="597"/>
      <c r="W141" s="597"/>
      <c r="X141" s="598"/>
      <c r="Y141" s="49"/>
      <c r="Z141" s="49"/>
    </row>
    <row r="142" spans="1:28" ht="18.75" customHeight="1" x14ac:dyDescent="0.4">
      <c r="A142" s="49"/>
      <c r="B142" s="49"/>
      <c r="C142" s="596"/>
      <c r="D142" s="597"/>
      <c r="E142" s="597"/>
      <c r="F142" s="597"/>
      <c r="G142" s="597"/>
      <c r="H142" s="597"/>
      <c r="I142" s="597"/>
      <c r="J142" s="597"/>
      <c r="K142" s="597"/>
      <c r="L142" s="597"/>
      <c r="M142" s="597"/>
      <c r="N142" s="597"/>
      <c r="O142" s="597"/>
      <c r="P142" s="597"/>
      <c r="Q142" s="597"/>
      <c r="R142" s="597"/>
      <c r="S142" s="597"/>
      <c r="T142" s="597"/>
      <c r="U142" s="597"/>
      <c r="V142" s="597"/>
      <c r="W142" s="597"/>
      <c r="X142" s="598"/>
      <c r="Y142" s="49"/>
      <c r="Z142" s="49"/>
    </row>
    <row r="143" spans="1:28" ht="18.75" customHeight="1" x14ac:dyDescent="0.4">
      <c r="A143" s="49"/>
      <c r="B143" s="49"/>
      <c r="C143" s="596"/>
      <c r="D143" s="597"/>
      <c r="E143" s="597"/>
      <c r="F143" s="597"/>
      <c r="G143" s="597"/>
      <c r="H143" s="597"/>
      <c r="I143" s="597"/>
      <c r="J143" s="597"/>
      <c r="K143" s="597"/>
      <c r="L143" s="597"/>
      <c r="M143" s="597"/>
      <c r="N143" s="597"/>
      <c r="O143" s="597"/>
      <c r="P143" s="597"/>
      <c r="Q143" s="597"/>
      <c r="R143" s="597"/>
      <c r="S143" s="597"/>
      <c r="T143" s="597"/>
      <c r="U143" s="597"/>
      <c r="V143" s="597"/>
      <c r="W143" s="597"/>
      <c r="X143" s="598"/>
      <c r="Y143" s="49"/>
      <c r="Z143" s="49"/>
    </row>
    <row r="144" spans="1:28" ht="18.75" customHeight="1" x14ac:dyDescent="0.4">
      <c r="A144" s="49"/>
      <c r="B144" s="49"/>
      <c r="C144" s="596"/>
      <c r="D144" s="597"/>
      <c r="E144" s="597"/>
      <c r="F144" s="597"/>
      <c r="G144" s="597"/>
      <c r="H144" s="597"/>
      <c r="I144" s="597"/>
      <c r="J144" s="597"/>
      <c r="K144" s="597"/>
      <c r="L144" s="597"/>
      <c r="M144" s="597"/>
      <c r="N144" s="597"/>
      <c r="O144" s="597"/>
      <c r="P144" s="597"/>
      <c r="Q144" s="597"/>
      <c r="R144" s="597"/>
      <c r="S144" s="597"/>
      <c r="T144" s="597"/>
      <c r="U144" s="597"/>
      <c r="V144" s="597"/>
      <c r="W144" s="597"/>
      <c r="X144" s="598"/>
      <c r="Y144" s="49"/>
      <c r="Z144" s="49"/>
    </row>
    <row r="145" spans="1:26" ht="18.75" customHeight="1" x14ac:dyDescent="0.4">
      <c r="A145" s="49"/>
      <c r="B145" s="49"/>
      <c r="C145" s="596"/>
      <c r="D145" s="597"/>
      <c r="E145" s="597"/>
      <c r="F145" s="597"/>
      <c r="G145" s="597"/>
      <c r="H145" s="597"/>
      <c r="I145" s="597"/>
      <c r="J145" s="597"/>
      <c r="K145" s="597"/>
      <c r="L145" s="597"/>
      <c r="M145" s="597"/>
      <c r="N145" s="597"/>
      <c r="O145" s="597"/>
      <c r="P145" s="597"/>
      <c r="Q145" s="597"/>
      <c r="R145" s="597"/>
      <c r="S145" s="597"/>
      <c r="T145" s="597"/>
      <c r="U145" s="597"/>
      <c r="V145" s="597"/>
      <c r="W145" s="597"/>
      <c r="X145" s="598"/>
      <c r="Y145" s="49"/>
      <c r="Z145" s="49"/>
    </row>
    <row r="146" spans="1:26" ht="18.75" customHeight="1" x14ac:dyDescent="0.4">
      <c r="A146" s="49"/>
      <c r="B146" s="49"/>
      <c r="C146" s="596"/>
      <c r="D146" s="597"/>
      <c r="E146" s="597"/>
      <c r="F146" s="597"/>
      <c r="G146" s="597"/>
      <c r="H146" s="597"/>
      <c r="I146" s="597"/>
      <c r="J146" s="597"/>
      <c r="K146" s="597"/>
      <c r="L146" s="597"/>
      <c r="M146" s="597"/>
      <c r="N146" s="597"/>
      <c r="O146" s="597"/>
      <c r="P146" s="597"/>
      <c r="Q146" s="597"/>
      <c r="R146" s="597"/>
      <c r="S146" s="597"/>
      <c r="T146" s="597"/>
      <c r="U146" s="597"/>
      <c r="V146" s="597"/>
      <c r="W146" s="597"/>
      <c r="X146" s="598"/>
      <c r="Y146" s="49"/>
      <c r="Z146" s="49"/>
    </row>
    <row r="147" spans="1:26" ht="18.75" customHeight="1" x14ac:dyDescent="0.4">
      <c r="A147" s="49"/>
      <c r="B147" s="49"/>
      <c r="C147" s="596"/>
      <c r="D147" s="597"/>
      <c r="E147" s="597"/>
      <c r="F147" s="597"/>
      <c r="G147" s="597"/>
      <c r="H147" s="597"/>
      <c r="I147" s="597"/>
      <c r="J147" s="597"/>
      <c r="K147" s="597"/>
      <c r="L147" s="597"/>
      <c r="M147" s="597"/>
      <c r="N147" s="597"/>
      <c r="O147" s="597"/>
      <c r="P147" s="597"/>
      <c r="Q147" s="597"/>
      <c r="R147" s="597"/>
      <c r="S147" s="597"/>
      <c r="T147" s="597"/>
      <c r="U147" s="597"/>
      <c r="V147" s="597"/>
      <c r="W147" s="597"/>
      <c r="X147" s="598"/>
      <c r="Y147" s="49"/>
      <c r="Z147" s="49"/>
    </row>
    <row r="148" spans="1:26" ht="18.75" customHeight="1" x14ac:dyDescent="0.4">
      <c r="A148" s="49"/>
      <c r="B148" s="49"/>
      <c r="C148" s="596"/>
      <c r="D148" s="597"/>
      <c r="E148" s="597"/>
      <c r="F148" s="597"/>
      <c r="G148" s="597"/>
      <c r="H148" s="597"/>
      <c r="I148" s="597"/>
      <c r="J148" s="597"/>
      <c r="K148" s="597"/>
      <c r="L148" s="597"/>
      <c r="M148" s="597"/>
      <c r="N148" s="597"/>
      <c r="O148" s="597"/>
      <c r="P148" s="597"/>
      <c r="Q148" s="597"/>
      <c r="R148" s="597"/>
      <c r="S148" s="597"/>
      <c r="T148" s="597"/>
      <c r="U148" s="597"/>
      <c r="V148" s="597"/>
      <c r="W148" s="597"/>
      <c r="X148" s="598"/>
      <c r="Y148" s="49"/>
      <c r="Z148" s="49"/>
    </row>
    <row r="149" spans="1:26" ht="18.75" customHeight="1" thickBot="1" x14ac:dyDescent="0.45">
      <c r="A149" s="49"/>
      <c r="B149" s="49"/>
      <c r="C149" s="599"/>
      <c r="D149" s="600"/>
      <c r="E149" s="600"/>
      <c r="F149" s="600"/>
      <c r="G149" s="600"/>
      <c r="H149" s="600"/>
      <c r="I149" s="600"/>
      <c r="J149" s="600"/>
      <c r="K149" s="600"/>
      <c r="L149" s="600"/>
      <c r="M149" s="600"/>
      <c r="N149" s="600"/>
      <c r="O149" s="600"/>
      <c r="P149" s="600"/>
      <c r="Q149" s="600"/>
      <c r="R149" s="600"/>
      <c r="S149" s="600"/>
      <c r="T149" s="600"/>
      <c r="U149" s="600"/>
      <c r="V149" s="600"/>
      <c r="W149" s="600"/>
      <c r="X149" s="601"/>
      <c r="Y149" s="49"/>
      <c r="Z149" s="49"/>
    </row>
    <row r="150" spans="1:26" ht="18.75" customHeight="1" x14ac:dyDescent="0.4">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8.75" customHeight="1" thickBot="1" x14ac:dyDescent="0.4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8.75" customHeight="1" x14ac:dyDescent="0.4">
      <c r="A152" s="49"/>
      <c r="B152" s="49"/>
      <c r="C152" s="593" t="s">
        <v>351</v>
      </c>
      <c r="D152" s="602"/>
      <c r="E152" s="602"/>
      <c r="F152" s="602"/>
      <c r="G152" s="602"/>
      <c r="H152" s="602"/>
      <c r="I152" s="602"/>
      <c r="J152" s="602"/>
      <c r="K152" s="602"/>
      <c r="L152" s="602"/>
      <c r="M152" s="602"/>
      <c r="N152" s="602"/>
      <c r="O152" s="602"/>
      <c r="P152" s="602"/>
      <c r="Q152" s="602"/>
      <c r="R152" s="602"/>
      <c r="S152" s="602"/>
      <c r="T152" s="602"/>
      <c r="U152" s="602"/>
      <c r="V152" s="602"/>
      <c r="W152" s="602"/>
      <c r="X152" s="603"/>
      <c r="Y152" s="49"/>
      <c r="Z152" s="49"/>
    </row>
    <row r="153" spans="1:26" ht="18.75" customHeight="1" x14ac:dyDescent="0.4">
      <c r="A153" s="49"/>
      <c r="B153" s="49"/>
      <c r="C153" s="604"/>
      <c r="D153" s="605"/>
      <c r="E153" s="605"/>
      <c r="F153" s="605"/>
      <c r="G153" s="605"/>
      <c r="H153" s="605"/>
      <c r="I153" s="605"/>
      <c r="J153" s="605"/>
      <c r="K153" s="605"/>
      <c r="L153" s="605"/>
      <c r="M153" s="605"/>
      <c r="N153" s="605"/>
      <c r="O153" s="605"/>
      <c r="P153" s="605"/>
      <c r="Q153" s="605"/>
      <c r="R153" s="605"/>
      <c r="S153" s="605"/>
      <c r="T153" s="605"/>
      <c r="U153" s="605"/>
      <c r="V153" s="605"/>
      <c r="W153" s="605"/>
      <c r="X153" s="606"/>
      <c r="Y153" s="49"/>
      <c r="Z153" s="49"/>
    </row>
    <row r="154" spans="1:26" ht="18.75" customHeight="1" x14ac:dyDescent="0.4">
      <c r="A154" s="49"/>
      <c r="B154" s="49"/>
      <c r="C154" s="604"/>
      <c r="D154" s="605"/>
      <c r="E154" s="605"/>
      <c r="F154" s="605"/>
      <c r="G154" s="605"/>
      <c r="H154" s="605"/>
      <c r="I154" s="605"/>
      <c r="J154" s="605"/>
      <c r="K154" s="605"/>
      <c r="L154" s="605"/>
      <c r="M154" s="605"/>
      <c r="N154" s="605"/>
      <c r="O154" s="605"/>
      <c r="P154" s="605"/>
      <c r="Q154" s="605"/>
      <c r="R154" s="605"/>
      <c r="S154" s="605"/>
      <c r="T154" s="605"/>
      <c r="U154" s="605"/>
      <c r="V154" s="605"/>
      <c r="W154" s="605"/>
      <c r="X154" s="606"/>
      <c r="Y154" s="49"/>
      <c r="Z154" s="49"/>
    </row>
    <row r="155" spans="1:26" ht="18.75" customHeight="1" x14ac:dyDescent="0.4">
      <c r="A155" s="49"/>
      <c r="B155" s="49"/>
      <c r="C155" s="604"/>
      <c r="D155" s="605"/>
      <c r="E155" s="605"/>
      <c r="F155" s="605"/>
      <c r="G155" s="605"/>
      <c r="H155" s="605"/>
      <c r="I155" s="605"/>
      <c r="J155" s="605"/>
      <c r="K155" s="605"/>
      <c r="L155" s="605"/>
      <c r="M155" s="605"/>
      <c r="N155" s="605"/>
      <c r="O155" s="605"/>
      <c r="P155" s="605"/>
      <c r="Q155" s="605"/>
      <c r="R155" s="605"/>
      <c r="S155" s="605"/>
      <c r="T155" s="605"/>
      <c r="U155" s="605"/>
      <c r="V155" s="605"/>
      <c r="W155" s="605"/>
      <c r="X155" s="606"/>
      <c r="Y155" s="49"/>
      <c r="Z155" s="49"/>
    </row>
    <row r="156" spans="1:26" ht="18.75" customHeight="1" x14ac:dyDescent="0.4">
      <c r="A156" s="49"/>
      <c r="B156" s="49"/>
      <c r="C156" s="604"/>
      <c r="D156" s="605"/>
      <c r="E156" s="605"/>
      <c r="F156" s="605"/>
      <c r="G156" s="605"/>
      <c r="H156" s="605"/>
      <c r="I156" s="605"/>
      <c r="J156" s="605"/>
      <c r="K156" s="605"/>
      <c r="L156" s="605"/>
      <c r="M156" s="605"/>
      <c r="N156" s="605"/>
      <c r="O156" s="605"/>
      <c r="P156" s="605"/>
      <c r="Q156" s="605"/>
      <c r="R156" s="605"/>
      <c r="S156" s="605"/>
      <c r="T156" s="605"/>
      <c r="U156" s="605"/>
      <c r="V156" s="605"/>
      <c r="W156" s="605"/>
      <c r="X156" s="606"/>
      <c r="Y156" s="49"/>
      <c r="Z156" s="49"/>
    </row>
    <row r="157" spans="1:26" ht="18.75" customHeight="1" x14ac:dyDescent="0.4">
      <c r="A157" s="49"/>
      <c r="B157" s="49"/>
      <c r="C157" s="604"/>
      <c r="D157" s="605"/>
      <c r="E157" s="605"/>
      <c r="F157" s="605"/>
      <c r="G157" s="605"/>
      <c r="H157" s="605"/>
      <c r="I157" s="605"/>
      <c r="J157" s="605"/>
      <c r="K157" s="605"/>
      <c r="L157" s="605"/>
      <c r="M157" s="605"/>
      <c r="N157" s="605"/>
      <c r="O157" s="605"/>
      <c r="P157" s="605"/>
      <c r="Q157" s="605"/>
      <c r="R157" s="605"/>
      <c r="S157" s="605"/>
      <c r="T157" s="605"/>
      <c r="U157" s="605"/>
      <c r="V157" s="605"/>
      <c r="W157" s="605"/>
      <c r="X157" s="606"/>
      <c r="Y157" s="49"/>
      <c r="Z157" s="49"/>
    </row>
    <row r="158" spans="1:26" ht="18.75" customHeight="1" x14ac:dyDescent="0.4">
      <c r="A158" s="49"/>
      <c r="B158" s="49"/>
      <c r="C158" s="604"/>
      <c r="D158" s="605"/>
      <c r="E158" s="605"/>
      <c r="F158" s="605"/>
      <c r="G158" s="605"/>
      <c r="H158" s="605"/>
      <c r="I158" s="605"/>
      <c r="J158" s="605"/>
      <c r="K158" s="605"/>
      <c r="L158" s="605"/>
      <c r="M158" s="605"/>
      <c r="N158" s="605"/>
      <c r="O158" s="605"/>
      <c r="P158" s="605"/>
      <c r="Q158" s="605"/>
      <c r="R158" s="605"/>
      <c r="S158" s="605"/>
      <c r="T158" s="605"/>
      <c r="U158" s="605"/>
      <c r="V158" s="605"/>
      <c r="W158" s="605"/>
      <c r="X158" s="606"/>
      <c r="Y158" s="49"/>
      <c r="Z158" s="49"/>
    </row>
    <row r="159" spans="1:26" ht="18.75" customHeight="1" x14ac:dyDescent="0.4">
      <c r="A159" s="49"/>
      <c r="B159" s="49"/>
      <c r="C159" s="604"/>
      <c r="D159" s="605"/>
      <c r="E159" s="605"/>
      <c r="F159" s="605"/>
      <c r="G159" s="605"/>
      <c r="H159" s="605"/>
      <c r="I159" s="605"/>
      <c r="J159" s="605"/>
      <c r="K159" s="605"/>
      <c r="L159" s="605"/>
      <c r="M159" s="605"/>
      <c r="N159" s="605"/>
      <c r="O159" s="605"/>
      <c r="P159" s="605"/>
      <c r="Q159" s="605"/>
      <c r="R159" s="605"/>
      <c r="S159" s="605"/>
      <c r="T159" s="605"/>
      <c r="U159" s="605"/>
      <c r="V159" s="605"/>
      <c r="W159" s="605"/>
      <c r="X159" s="606"/>
      <c r="Y159" s="49"/>
      <c r="Z159" s="49"/>
    </row>
    <row r="160" spans="1:26" ht="18.75" customHeight="1" x14ac:dyDescent="0.4">
      <c r="A160" s="49"/>
      <c r="B160" s="49"/>
      <c r="C160" s="604"/>
      <c r="D160" s="605"/>
      <c r="E160" s="605"/>
      <c r="F160" s="605"/>
      <c r="G160" s="605"/>
      <c r="H160" s="605"/>
      <c r="I160" s="605"/>
      <c r="J160" s="605"/>
      <c r="K160" s="605"/>
      <c r="L160" s="605"/>
      <c r="M160" s="605"/>
      <c r="N160" s="605"/>
      <c r="O160" s="605"/>
      <c r="P160" s="605"/>
      <c r="Q160" s="605"/>
      <c r="R160" s="605"/>
      <c r="S160" s="605"/>
      <c r="T160" s="605"/>
      <c r="U160" s="605"/>
      <c r="V160" s="605"/>
      <c r="W160" s="605"/>
      <c r="X160" s="606"/>
      <c r="Y160" s="49"/>
      <c r="Z160" s="49"/>
    </row>
    <row r="161" spans="1:28" ht="18.75" customHeight="1" x14ac:dyDescent="0.4">
      <c r="A161" s="49"/>
      <c r="B161" s="49"/>
      <c r="C161" s="604"/>
      <c r="D161" s="605"/>
      <c r="E161" s="605"/>
      <c r="F161" s="605"/>
      <c r="G161" s="605"/>
      <c r="H161" s="605"/>
      <c r="I161" s="605"/>
      <c r="J161" s="605"/>
      <c r="K161" s="605"/>
      <c r="L161" s="605"/>
      <c r="M161" s="605"/>
      <c r="N161" s="605"/>
      <c r="O161" s="605"/>
      <c r="P161" s="605"/>
      <c r="Q161" s="605"/>
      <c r="R161" s="605"/>
      <c r="S161" s="605"/>
      <c r="T161" s="605"/>
      <c r="U161" s="605"/>
      <c r="V161" s="605"/>
      <c r="W161" s="605"/>
      <c r="X161" s="606"/>
      <c r="Y161" s="49"/>
      <c r="Z161" s="49"/>
    </row>
    <row r="162" spans="1:28" ht="18.75" customHeight="1" x14ac:dyDescent="0.4">
      <c r="A162" s="49"/>
      <c r="B162" s="49"/>
      <c r="C162" s="604"/>
      <c r="D162" s="605"/>
      <c r="E162" s="605"/>
      <c r="F162" s="605"/>
      <c r="G162" s="605"/>
      <c r="H162" s="605"/>
      <c r="I162" s="605"/>
      <c r="J162" s="605"/>
      <c r="K162" s="605"/>
      <c r="L162" s="605"/>
      <c r="M162" s="605"/>
      <c r="N162" s="605"/>
      <c r="O162" s="605"/>
      <c r="P162" s="605"/>
      <c r="Q162" s="605"/>
      <c r="R162" s="605"/>
      <c r="S162" s="605"/>
      <c r="T162" s="605"/>
      <c r="U162" s="605"/>
      <c r="V162" s="605"/>
      <c r="W162" s="605"/>
      <c r="X162" s="606"/>
      <c r="Y162" s="49"/>
      <c r="Z162" s="49"/>
    </row>
    <row r="163" spans="1:28" ht="18.75" customHeight="1" x14ac:dyDescent="0.4">
      <c r="A163" s="49"/>
      <c r="B163" s="49"/>
      <c r="C163" s="604"/>
      <c r="D163" s="605"/>
      <c r="E163" s="605"/>
      <c r="F163" s="605"/>
      <c r="G163" s="605"/>
      <c r="H163" s="605"/>
      <c r="I163" s="605"/>
      <c r="J163" s="605"/>
      <c r="K163" s="605"/>
      <c r="L163" s="605"/>
      <c r="M163" s="605"/>
      <c r="N163" s="605"/>
      <c r="O163" s="605"/>
      <c r="P163" s="605"/>
      <c r="Q163" s="605"/>
      <c r="R163" s="605"/>
      <c r="S163" s="605"/>
      <c r="T163" s="605"/>
      <c r="U163" s="605"/>
      <c r="V163" s="605"/>
      <c r="W163" s="605"/>
      <c r="X163" s="606"/>
      <c r="Y163" s="49"/>
      <c r="Z163" s="49"/>
    </row>
    <row r="164" spans="1:28" ht="18.75" customHeight="1" x14ac:dyDescent="0.4">
      <c r="A164" s="49"/>
      <c r="B164" s="49"/>
      <c r="C164" s="604"/>
      <c r="D164" s="605"/>
      <c r="E164" s="605"/>
      <c r="F164" s="605"/>
      <c r="G164" s="605"/>
      <c r="H164" s="605"/>
      <c r="I164" s="605"/>
      <c r="J164" s="605"/>
      <c r="K164" s="605"/>
      <c r="L164" s="605"/>
      <c r="M164" s="605"/>
      <c r="N164" s="605"/>
      <c r="O164" s="605"/>
      <c r="P164" s="605"/>
      <c r="Q164" s="605"/>
      <c r="R164" s="605"/>
      <c r="S164" s="605"/>
      <c r="T164" s="605"/>
      <c r="U164" s="605"/>
      <c r="V164" s="605"/>
      <c r="W164" s="605"/>
      <c r="X164" s="606"/>
      <c r="Y164" s="49"/>
      <c r="Z164" s="49"/>
    </row>
    <row r="165" spans="1:28" ht="18.75" customHeight="1" x14ac:dyDescent="0.4">
      <c r="A165" s="49"/>
      <c r="B165" s="49"/>
      <c r="C165" s="604"/>
      <c r="D165" s="605"/>
      <c r="E165" s="605"/>
      <c r="F165" s="605"/>
      <c r="G165" s="605"/>
      <c r="H165" s="605"/>
      <c r="I165" s="605"/>
      <c r="J165" s="605"/>
      <c r="K165" s="605"/>
      <c r="L165" s="605"/>
      <c r="M165" s="605"/>
      <c r="N165" s="605"/>
      <c r="O165" s="605"/>
      <c r="P165" s="605"/>
      <c r="Q165" s="605"/>
      <c r="R165" s="605"/>
      <c r="S165" s="605"/>
      <c r="T165" s="605"/>
      <c r="U165" s="605"/>
      <c r="V165" s="605"/>
      <c r="W165" s="605"/>
      <c r="X165" s="606"/>
      <c r="Y165" s="49"/>
      <c r="Z165" s="49"/>
    </row>
    <row r="166" spans="1:28" ht="18.75" customHeight="1" x14ac:dyDescent="0.4">
      <c r="A166" s="49"/>
      <c r="B166" s="49"/>
      <c r="C166" s="604"/>
      <c r="D166" s="605"/>
      <c r="E166" s="605"/>
      <c r="F166" s="605"/>
      <c r="G166" s="605"/>
      <c r="H166" s="605"/>
      <c r="I166" s="605"/>
      <c r="J166" s="605"/>
      <c r="K166" s="605"/>
      <c r="L166" s="605"/>
      <c r="M166" s="605"/>
      <c r="N166" s="605"/>
      <c r="O166" s="605"/>
      <c r="P166" s="605"/>
      <c r="Q166" s="605"/>
      <c r="R166" s="605"/>
      <c r="S166" s="605"/>
      <c r="T166" s="605"/>
      <c r="U166" s="605"/>
      <c r="V166" s="605"/>
      <c r="W166" s="605"/>
      <c r="X166" s="606"/>
      <c r="Y166" s="49"/>
      <c r="Z166" s="49"/>
    </row>
    <row r="167" spans="1:28" ht="18.75" customHeight="1" thickBot="1" x14ac:dyDescent="0.45">
      <c r="A167" s="49"/>
      <c r="B167" s="49"/>
      <c r="C167" s="607"/>
      <c r="D167" s="608"/>
      <c r="E167" s="608"/>
      <c r="F167" s="608"/>
      <c r="G167" s="608"/>
      <c r="H167" s="608"/>
      <c r="I167" s="608"/>
      <c r="J167" s="608"/>
      <c r="K167" s="608"/>
      <c r="L167" s="608"/>
      <c r="M167" s="608"/>
      <c r="N167" s="608"/>
      <c r="O167" s="608"/>
      <c r="P167" s="608"/>
      <c r="Q167" s="608"/>
      <c r="R167" s="608"/>
      <c r="S167" s="608"/>
      <c r="T167" s="608"/>
      <c r="U167" s="608"/>
      <c r="V167" s="608"/>
      <c r="W167" s="608"/>
      <c r="X167" s="609"/>
      <c r="Y167" s="49"/>
      <c r="Z167" s="49"/>
    </row>
    <row r="168" spans="1:28" ht="18.75" customHeight="1" x14ac:dyDescent="0.4">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8" ht="18.75" customHeight="1" x14ac:dyDescent="0.4">
      <c r="A169" s="49" t="s">
        <v>140</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8" ht="7.5" customHeight="1" x14ac:dyDescent="0.4">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8" ht="18.75" customHeight="1" x14ac:dyDescent="0.4">
      <c r="A171" s="610" t="s">
        <v>381</v>
      </c>
      <c r="B171" s="610"/>
      <c r="C171" s="610"/>
      <c r="D171" s="610"/>
      <c r="E171" s="610"/>
      <c r="F171" s="610"/>
      <c r="G171" s="610"/>
      <c r="H171" s="610"/>
      <c r="I171" s="610"/>
      <c r="J171" s="610"/>
      <c r="K171" s="610"/>
      <c r="L171" s="610"/>
      <c r="M171" s="610"/>
      <c r="N171" s="610"/>
      <c r="O171" s="610"/>
      <c r="P171" s="610"/>
      <c r="Q171" s="610"/>
      <c r="R171" s="610"/>
      <c r="S171" s="610"/>
      <c r="T171" s="610"/>
      <c r="U171" s="610"/>
      <c r="V171" s="610"/>
      <c r="W171" s="610"/>
      <c r="X171" s="610"/>
      <c r="Y171" s="610"/>
      <c r="Z171" s="610"/>
    </row>
    <row r="172" spans="1:28" ht="7.5" customHeight="1" thickBot="1" x14ac:dyDescent="0.4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8" ht="22.5" customHeight="1" x14ac:dyDescent="0.4">
      <c r="A173" s="49"/>
      <c r="B173" s="611" t="s">
        <v>6</v>
      </c>
      <c r="C173" s="612"/>
      <c r="D173" s="612"/>
      <c r="E173" s="615" t="s">
        <v>4</v>
      </c>
      <c r="F173" s="615"/>
      <c r="G173" s="615"/>
      <c r="H173" s="615"/>
      <c r="I173" s="616" t="str">
        <f>IF(第14号!$Q$12="","",第14号!$Q$12)</f>
        <v/>
      </c>
      <c r="J173" s="617"/>
      <c r="K173" s="617"/>
      <c r="L173" s="617"/>
      <c r="M173" s="617"/>
      <c r="N173" s="617"/>
      <c r="O173" s="617"/>
      <c r="P173" s="617"/>
      <c r="Q173" s="617"/>
      <c r="R173" s="617"/>
      <c r="S173" s="617"/>
      <c r="T173" s="617"/>
      <c r="U173" s="617"/>
      <c r="V173" s="617"/>
      <c r="W173" s="617"/>
      <c r="X173" s="617"/>
      <c r="Y173" s="618"/>
      <c r="Z173" s="49"/>
    </row>
    <row r="174" spans="1:28" ht="22.5" customHeight="1" thickBot="1" x14ac:dyDescent="0.45">
      <c r="A174" s="49"/>
      <c r="B174" s="613"/>
      <c r="C174" s="614"/>
      <c r="D174" s="614"/>
      <c r="E174" s="619" t="s">
        <v>5</v>
      </c>
      <c r="F174" s="619"/>
      <c r="G174" s="619"/>
      <c r="H174" s="619"/>
      <c r="I174" s="620" t="str">
        <f>IF(第14号!$Q$13="","",第14号!$Q$13)</f>
        <v/>
      </c>
      <c r="J174" s="621"/>
      <c r="K174" s="621"/>
      <c r="L174" s="621"/>
      <c r="M174" s="621"/>
      <c r="N174" s="621"/>
      <c r="O174" s="621"/>
      <c r="P174" s="621"/>
      <c r="Q174" s="621"/>
      <c r="R174" s="621"/>
      <c r="S174" s="621"/>
      <c r="T174" s="621"/>
      <c r="U174" s="621"/>
      <c r="V174" s="621"/>
      <c r="W174" s="621"/>
      <c r="X174" s="621"/>
      <c r="Y174" s="622"/>
      <c r="Z174" s="49"/>
      <c r="AB174" s="171"/>
    </row>
    <row r="175" spans="1:28" ht="7.5" customHeight="1" thickBot="1" x14ac:dyDescent="0.4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8" ht="18.75" customHeight="1" x14ac:dyDescent="0.4">
      <c r="A176" s="49"/>
      <c r="B176" s="49"/>
      <c r="C176" s="593" t="s">
        <v>350</v>
      </c>
      <c r="D176" s="594"/>
      <c r="E176" s="594"/>
      <c r="F176" s="594"/>
      <c r="G176" s="594"/>
      <c r="H176" s="594"/>
      <c r="I176" s="594"/>
      <c r="J176" s="594"/>
      <c r="K176" s="594"/>
      <c r="L176" s="594"/>
      <c r="M176" s="594"/>
      <c r="N176" s="594"/>
      <c r="O176" s="594"/>
      <c r="P176" s="594"/>
      <c r="Q176" s="594"/>
      <c r="R176" s="594"/>
      <c r="S176" s="594"/>
      <c r="T176" s="594"/>
      <c r="U176" s="594"/>
      <c r="V176" s="594"/>
      <c r="W176" s="594"/>
      <c r="X176" s="595"/>
      <c r="Y176" s="49"/>
      <c r="Z176" s="49"/>
    </row>
    <row r="177" spans="1:26" ht="18.75" customHeight="1" x14ac:dyDescent="0.4">
      <c r="A177" s="49"/>
      <c r="B177" s="49"/>
      <c r="C177" s="596"/>
      <c r="D177" s="597"/>
      <c r="E177" s="597"/>
      <c r="F177" s="597"/>
      <c r="G177" s="597"/>
      <c r="H177" s="597"/>
      <c r="I177" s="597"/>
      <c r="J177" s="597"/>
      <c r="K177" s="597"/>
      <c r="L177" s="597"/>
      <c r="M177" s="597"/>
      <c r="N177" s="597"/>
      <c r="O177" s="597"/>
      <c r="P177" s="597"/>
      <c r="Q177" s="597"/>
      <c r="R177" s="597"/>
      <c r="S177" s="597"/>
      <c r="T177" s="597"/>
      <c r="U177" s="597"/>
      <c r="V177" s="597"/>
      <c r="W177" s="597"/>
      <c r="X177" s="598"/>
      <c r="Y177" s="49"/>
      <c r="Z177" s="49"/>
    </row>
    <row r="178" spans="1:26" ht="18.75" customHeight="1" x14ac:dyDescent="0.4">
      <c r="A178" s="49"/>
      <c r="B178" s="49"/>
      <c r="C178" s="596"/>
      <c r="D178" s="597"/>
      <c r="E178" s="597"/>
      <c r="F178" s="597"/>
      <c r="G178" s="597"/>
      <c r="H178" s="597"/>
      <c r="I178" s="597"/>
      <c r="J178" s="597"/>
      <c r="K178" s="597"/>
      <c r="L178" s="597"/>
      <c r="M178" s="597"/>
      <c r="N178" s="597"/>
      <c r="O178" s="597"/>
      <c r="P178" s="597"/>
      <c r="Q178" s="597"/>
      <c r="R178" s="597"/>
      <c r="S178" s="597"/>
      <c r="T178" s="597"/>
      <c r="U178" s="597"/>
      <c r="V178" s="597"/>
      <c r="W178" s="597"/>
      <c r="X178" s="598"/>
      <c r="Y178" s="49"/>
      <c r="Z178" s="49"/>
    </row>
    <row r="179" spans="1:26" ht="18.75" customHeight="1" x14ac:dyDescent="0.4">
      <c r="A179" s="49"/>
      <c r="B179" s="49"/>
      <c r="C179" s="596"/>
      <c r="D179" s="597"/>
      <c r="E179" s="597"/>
      <c r="F179" s="597"/>
      <c r="G179" s="597"/>
      <c r="H179" s="597"/>
      <c r="I179" s="597"/>
      <c r="J179" s="597"/>
      <c r="K179" s="597"/>
      <c r="L179" s="597"/>
      <c r="M179" s="597"/>
      <c r="N179" s="597"/>
      <c r="O179" s="597"/>
      <c r="P179" s="597"/>
      <c r="Q179" s="597"/>
      <c r="R179" s="597"/>
      <c r="S179" s="597"/>
      <c r="T179" s="597"/>
      <c r="U179" s="597"/>
      <c r="V179" s="597"/>
      <c r="W179" s="597"/>
      <c r="X179" s="598"/>
      <c r="Y179" s="49"/>
      <c r="Z179" s="49"/>
    </row>
    <row r="180" spans="1:26" ht="18.75" customHeight="1" x14ac:dyDescent="0.4">
      <c r="A180" s="49"/>
      <c r="B180" s="49"/>
      <c r="C180" s="596"/>
      <c r="D180" s="597"/>
      <c r="E180" s="597"/>
      <c r="F180" s="597"/>
      <c r="G180" s="597"/>
      <c r="H180" s="597"/>
      <c r="I180" s="597"/>
      <c r="J180" s="597"/>
      <c r="K180" s="597"/>
      <c r="L180" s="597"/>
      <c r="M180" s="597"/>
      <c r="N180" s="597"/>
      <c r="O180" s="597"/>
      <c r="P180" s="597"/>
      <c r="Q180" s="597"/>
      <c r="R180" s="597"/>
      <c r="S180" s="597"/>
      <c r="T180" s="597"/>
      <c r="U180" s="597"/>
      <c r="V180" s="597"/>
      <c r="W180" s="597"/>
      <c r="X180" s="598"/>
      <c r="Y180" s="49"/>
      <c r="Z180" s="49"/>
    </row>
    <row r="181" spans="1:26" ht="18.75" customHeight="1" x14ac:dyDescent="0.4">
      <c r="A181" s="49"/>
      <c r="B181" s="49"/>
      <c r="C181" s="596"/>
      <c r="D181" s="597"/>
      <c r="E181" s="597"/>
      <c r="F181" s="597"/>
      <c r="G181" s="597"/>
      <c r="H181" s="597"/>
      <c r="I181" s="597"/>
      <c r="J181" s="597"/>
      <c r="K181" s="597"/>
      <c r="L181" s="597"/>
      <c r="M181" s="597"/>
      <c r="N181" s="597"/>
      <c r="O181" s="597"/>
      <c r="P181" s="597"/>
      <c r="Q181" s="597"/>
      <c r="R181" s="597"/>
      <c r="S181" s="597"/>
      <c r="T181" s="597"/>
      <c r="U181" s="597"/>
      <c r="V181" s="597"/>
      <c r="W181" s="597"/>
      <c r="X181" s="598"/>
      <c r="Y181" s="49"/>
      <c r="Z181" s="49"/>
    </row>
    <row r="182" spans="1:26" ht="18.75" customHeight="1" x14ac:dyDescent="0.4">
      <c r="A182" s="49"/>
      <c r="B182" s="49"/>
      <c r="C182" s="596"/>
      <c r="D182" s="597"/>
      <c r="E182" s="597"/>
      <c r="F182" s="597"/>
      <c r="G182" s="597"/>
      <c r="H182" s="597"/>
      <c r="I182" s="597"/>
      <c r="J182" s="597"/>
      <c r="K182" s="597"/>
      <c r="L182" s="597"/>
      <c r="M182" s="597"/>
      <c r="N182" s="597"/>
      <c r="O182" s="597"/>
      <c r="P182" s="597"/>
      <c r="Q182" s="597"/>
      <c r="R182" s="597"/>
      <c r="S182" s="597"/>
      <c r="T182" s="597"/>
      <c r="U182" s="597"/>
      <c r="V182" s="597"/>
      <c r="W182" s="597"/>
      <c r="X182" s="598"/>
      <c r="Y182" s="49"/>
      <c r="Z182" s="49"/>
    </row>
    <row r="183" spans="1:26" ht="18.75" customHeight="1" x14ac:dyDescent="0.4">
      <c r="A183" s="49"/>
      <c r="B183" s="49"/>
      <c r="C183" s="596"/>
      <c r="D183" s="597"/>
      <c r="E183" s="597"/>
      <c r="F183" s="597"/>
      <c r="G183" s="597"/>
      <c r="H183" s="597"/>
      <c r="I183" s="597"/>
      <c r="J183" s="597"/>
      <c r="K183" s="597"/>
      <c r="L183" s="597"/>
      <c r="M183" s="597"/>
      <c r="N183" s="597"/>
      <c r="O183" s="597"/>
      <c r="P183" s="597"/>
      <c r="Q183" s="597"/>
      <c r="R183" s="597"/>
      <c r="S183" s="597"/>
      <c r="T183" s="597"/>
      <c r="U183" s="597"/>
      <c r="V183" s="597"/>
      <c r="W183" s="597"/>
      <c r="X183" s="598"/>
      <c r="Y183" s="49"/>
      <c r="Z183" s="49"/>
    </row>
    <row r="184" spans="1:26" ht="18.75" customHeight="1" x14ac:dyDescent="0.4">
      <c r="A184" s="49"/>
      <c r="B184" s="49"/>
      <c r="C184" s="596"/>
      <c r="D184" s="597"/>
      <c r="E184" s="597"/>
      <c r="F184" s="597"/>
      <c r="G184" s="597"/>
      <c r="H184" s="597"/>
      <c r="I184" s="597"/>
      <c r="J184" s="597"/>
      <c r="K184" s="597"/>
      <c r="L184" s="597"/>
      <c r="M184" s="597"/>
      <c r="N184" s="597"/>
      <c r="O184" s="597"/>
      <c r="P184" s="597"/>
      <c r="Q184" s="597"/>
      <c r="R184" s="597"/>
      <c r="S184" s="597"/>
      <c r="T184" s="597"/>
      <c r="U184" s="597"/>
      <c r="V184" s="597"/>
      <c r="W184" s="597"/>
      <c r="X184" s="598"/>
      <c r="Y184" s="49"/>
      <c r="Z184" s="49"/>
    </row>
    <row r="185" spans="1:26" ht="18.75" customHeight="1" x14ac:dyDescent="0.4">
      <c r="A185" s="49"/>
      <c r="B185" s="49"/>
      <c r="C185" s="596"/>
      <c r="D185" s="597"/>
      <c r="E185" s="597"/>
      <c r="F185" s="597"/>
      <c r="G185" s="597"/>
      <c r="H185" s="597"/>
      <c r="I185" s="597"/>
      <c r="J185" s="597"/>
      <c r="K185" s="597"/>
      <c r="L185" s="597"/>
      <c r="M185" s="597"/>
      <c r="N185" s="597"/>
      <c r="O185" s="597"/>
      <c r="P185" s="597"/>
      <c r="Q185" s="597"/>
      <c r="R185" s="597"/>
      <c r="S185" s="597"/>
      <c r="T185" s="597"/>
      <c r="U185" s="597"/>
      <c r="V185" s="597"/>
      <c r="W185" s="597"/>
      <c r="X185" s="598"/>
      <c r="Y185" s="49"/>
      <c r="Z185" s="49"/>
    </row>
    <row r="186" spans="1:26" ht="18.75" customHeight="1" x14ac:dyDescent="0.4">
      <c r="A186" s="49"/>
      <c r="B186" s="49"/>
      <c r="C186" s="596"/>
      <c r="D186" s="597"/>
      <c r="E186" s="597"/>
      <c r="F186" s="597"/>
      <c r="G186" s="597"/>
      <c r="H186" s="597"/>
      <c r="I186" s="597"/>
      <c r="J186" s="597"/>
      <c r="K186" s="597"/>
      <c r="L186" s="597"/>
      <c r="M186" s="597"/>
      <c r="N186" s="597"/>
      <c r="O186" s="597"/>
      <c r="P186" s="597"/>
      <c r="Q186" s="597"/>
      <c r="R186" s="597"/>
      <c r="S186" s="597"/>
      <c r="T186" s="597"/>
      <c r="U186" s="597"/>
      <c r="V186" s="597"/>
      <c r="W186" s="597"/>
      <c r="X186" s="598"/>
      <c r="Y186" s="49"/>
      <c r="Z186" s="49"/>
    </row>
    <row r="187" spans="1:26" ht="18.75" customHeight="1" x14ac:dyDescent="0.4">
      <c r="A187" s="49"/>
      <c r="B187" s="49"/>
      <c r="C187" s="596"/>
      <c r="D187" s="597"/>
      <c r="E187" s="597"/>
      <c r="F187" s="597"/>
      <c r="G187" s="597"/>
      <c r="H187" s="597"/>
      <c r="I187" s="597"/>
      <c r="J187" s="597"/>
      <c r="K187" s="597"/>
      <c r="L187" s="597"/>
      <c r="M187" s="597"/>
      <c r="N187" s="597"/>
      <c r="O187" s="597"/>
      <c r="P187" s="597"/>
      <c r="Q187" s="597"/>
      <c r="R187" s="597"/>
      <c r="S187" s="597"/>
      <c r="T187" s="597"/>
      <c r="U187" s="597"/>
      <c r="V187" s="597"/>
      <c r="W187" s="597"/>
      <c r="X187" s="598"/>
      <c r="Y187" s="49"/>
      <c r="Z187" s="49"/>
    </row>
    <row r="188" spans="1:26" ht="18.75" customHeight="1" x14ac:dyDescent="0.4">
      <c r="A188" s="49"/>
      <c r="B188" s="49"/>
      <c r="C188" s="596"/>
      <c r="D188" s="597"/>
      <c r="E188" s="597"/>
      <c r="F188" s="597"/>
      <c r="G188" s="597"/>
      <c r="H188" s="597"/>
      <c r="I188" s="597"/>
      <c r="J188" s="597"/>
      <c r="K188" s="597"/>
      <c r="L188" s="597"/>
      <c r="M188" s="597"/>
      <c r="N188" s="597"/>
      <c r="O188" s="597"/>
      <c r="P188" s="597"/>
      <c r="Q188" s="597"/>
      <c r="R188" s="597"/>
      <c r="S188" s="597"/>
      <c r="T188" s="597"/>
      <c r="U188" s="597"/>
      <c r="V188" s="597"/>
      <c r="W188" s="597"/>
      <c r="X188" s="598"/>
      <c r="Y188" s="49"/>
      <c r="Z188" s="49"/>
    </row>
    <row r="189" spans="1:26" ht="18.75" customHeight="1" x14ac:dyDescent="0.4">
      <c r="A189" s="49"/>
      <c r="B189" s="49"/>
      <c r="C189" s="596"/>
      <c r="D189" s="597"/>
      <c r="E189" s="597"/>
      <c r="F189" s="597"/>
      <c r="G189" s="597"/>
      <c r="H189" s="597"/>
      <c r="I189" s="597"/>
      <c r="J189" s="597"/>
      <c r="K189" s="597"/>
      <c r="L189" s="597"/>
      <c r="M189" s="597"/>
      <c r="N189" s="597"/>
      <c r="O189" s="597"/>
      <c r="P189" s="597"/>
      <c r="Q189" s="597"/>
      <c r="R189" s="597"/>
      <c r="S189" s="597"/>
      <c r="T189" s="597"/>
      <c r="U189" s="597"/>
      <c r="V189" s="597"/>
      <c r="W189" s="597"/>
      <c r="X189" s="598"/>
      <c r="Y189" s="49"/>
      <c r="Z189" s="49"/>
    </row>
    <row r="190" spans="1:26" ht="18.75" customHeight="1" x14ac:dyDescent="0.4">
      <c r="A190" s="49"/>
      <c r="B190" s="49"/>
      <c r="C190" s="596"/>
      <c r="D190" s="597"/>
      <c r="E190" s="597"/>
      <c r="F190" s="597"/>
      <c r="G190" s="597"/>
      <c r="H190" s="597"/>
      <c r="I190" s="597"/>
      <c r="J190" s="597"/>
      <c r="K190" s="597"/>
      <c r="L190" s="597"/>
      <c r="M190" s="597"/>
      <c r="N190" s="597"/>
      <c r="O190" s="597"/>
      <c r="P190" s="597"/>
      <c r="Q190" s="597"/>
      <c r="R190" s="597"/>
      <c r="S190" s="597"/>
      <c r="T190" s="597"/>
      <c r="U190" s="597"/>
      <c r="V190" s="597"/>
      <c r="W190" s="597"/>
      <c r="X190" s="598"/>
      <c r="Y190" s="49"/>
      <c r="Z190" s="49"/>
    </row>
    <row r="191" spans="1:26" ht="18.75" customHeight="1" thickBot="1" x14ac:dyDescent="0.45">
      <c r="A191" s="49"/>
      <c r="B191" s="49"/>
      <c r="C191" s="599"/>
      <c r="D191" s="600"/>
      <c r="E191" s="600"/>
      <c r="F191" s="600"/>
      <c r="G191" s="600"/>
      <c r="H191" s="600"/>
      <c r="I191" s="600"/>
      <c r="J191" s="600"/>
      <c r="K191" s="600"/>
      <c r="L191" s="600"/>
      <c r="M191" s="600"/>
      <c r="N191" s="600"/>
      <c r="O191" s="600"/>
      <c r="P191" s="600"/>
      <c r="Q191" s="600"/>
      <c r="R191" s="600"/>
      <c r="S191" s="600"/>
      <c r="T191" s="600"/>
      <c r="U191" s="600"/>
      <c r="V191" s="600"/>
      <c r="W191" s="600"/>
      <c r="X191" s="601"/>
      <c r="Y191" s="49"/>
      <c r="Z191" s="49"/>
    </row>
    <row r="192" spans="1:26" ht="18.75" customHeight="1" x14ac:dyDescent="0.4">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8.75" customHeight="1" thickBot="1" x14ac:dyDescent="0.4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8.75" customHeight="1" x14ac:dyDescent="0.4">
      <c r="A194" s="49"/>
      <c r="B194" s="49"/>
      <c r="C194" s="593" t="s">
        <v>351</v>
      </c>
      <c r="D194" s="602"/>
      <c r="E194" s="602"/>
      <c r="F194" s="602"/>
      <c r="G194" s="602"/>
      <c r="H194" s="602"/>
      <c r="I194" s="602"/>
      <c r="J194" s="602"/>
      <c r="K194" s="602"/>
      <c r="L194" s="602"/>
      <c r="M194" s="602"/>
      <c r="N194" s="602"/>
      <c r="O194" s="602"/>
      <c r="P194" s="602"/>
      <c r="Q194" s="602"/>
      <c r="R194" s="602"/>
      <c r="S194" s="602"/>
      <c r="T194" s="602"/>
      <c r="U194" s="602"/>
      <c r="V194" s="602"/>
      <c r="W194" s="602"/>
      <c r="X194" s="603"/>
      <c r="Y194" s="49"/>
      <c r="Z194" s="49"/>
    </row>
    <row r="195" spans="1:26" ht="18.75" customHeight="1" x14ac:dyDescent="0.4">
      <c r="A195" s="49"/>
      <c r="B195" s="49"/>
      <c r="C195" s="604"/>
      <c r="D195" s="605"/>
      <c r="E195" s="605"/>
      <c r="F195" s="605"/>
      <c r="G195" s="605"/>
      <c r="H195" s="605"/>
      <c r="I195" s="605"/>
      <c r="J195" s="605"/>
      <c r="K195" s="605"/>
      <c r="L195" s="605"/>
      <c r="M195" s="605"/>
      <c r="N195" s="605"/>
      <c r="O195" s="605"/>
      <c r="P195" s="605"/>
      <c r="Q195" s="605"/>
      <c r="R195" s="605"/>
      <c r="S195" s="605"/>
      <c r="T195" s="605"/>
      <c r="U195" s="605"/>
      <c r="V195" s="605"/>
      <c r="W195" s="605"/>
      <c r="X195" s="606"/>
      <c r="Y195" s="49"/>
      <c r="Z195" s="49"/>
    </row>
    <row r="196" spans="1:26" ht="18.75" customHeight="1" x14ac:dyDescent="0.4">
      <c r="A196" s="49"/>
      <c r="B196" s="49"/>
      <c r="C196" s="604"/>
      <c r="D196" s="605"/>
      <c r="E196" s="605"/>
      <c r="F196" s="605"/>
      <c r="G196" s="605"/>
      <c r="H196" s="605"/>
      <c r="I196" s="605"/>
      <c r="J196" s="605"/>
      <c r="K196" s="605"/>
      <c r="L196" s="605"/>
      <c r="M196" s="605"/>
      <c r="N196" s="605"/>
      <c r="O196" s="605"/>
      <c r="P196" s="605"/>
      <c r="Q196" s="605"/>
      <c r="R196" s="605"/>
      <c r="S196" s="605"/>
      <c r="T196" s="605"/>
      <c r="U196" s="605"/>
      <c r="V196" s="605"/>
      <c r="W196" s="605"/>
      <c r="X196" s="606"/>
      <c r="Y196" s="49"/>
      <c r="Z196" s="49"/>
    </row>
    <row r="197" spans="1:26" ht="18.75" customHeight="1" x14ac:dyDescent="0.4">
      <c r="A197" s="49"/>
      <c r="B197" s="49"/>
      <c r="C197" s="604"/>
      <c r="D197" s="605"/>
      <c r="E197" s="605"/>
      <c r="F197" s="605"/>
      <c r="G197" s="605"/>
      <c r="H197" s="605"/>
      <c r="I197" s="605"/>
      <c r="J197" s="605"/>
      <c r="K197" s="605"/>
      <c r="L197" s="605"/>
      <c r="M197" s="605"/>
      <c r="N197" s="605"/>
      <c r="O197" s="605"/>
      <c r="P197" s="605"/>
      <c r="Q197" s="605"/>
      <c r="R197" s="605"/>
      <c r="S197" s="605"/>
      <c r="T197" s="605"/>
      <c r="U197" s="605"/>
      <c r="V197" s="605"/>
      <c r="W197" s="605"/>
      <c r="X197" s="606"/>
      <c r="Y197" s="49"/>
      <c r="Z197" s="49"/>
    </row>
    <row r="198" spans="1:26" ht="18.75" customHeight="1" x14ac:dyDescent="0.4">
      <c r="A198" s="49"/>
      <c r="B198" s="49"/>
      <c r="C198" s="604"/>
      <c r="D198" s="605"/>
      <c r="E198" s="605"/>
      <c r="F198" s="605"/>
      <c r="G198" s="605"/>
      <c r="H198" s="605"/>
      <c r="I198" s="605"/>
      <c r="J198" s="605"/>
      <c r="K198" s="605"/>
      <c r="L198" s="605"/>
      <c r="M198" s="605"/>
      <c r="N198" s="605"/>
      <c r="O198" s="605"/>
      <c r="P198" s="605"/>
      <c r="Q198" s="605"/>
      <c r="R198" s="605"/>
      <c r="S198" s="605"/>
      <c r="T198" s="605"/>
      <c r="U198" s="605"/>
      <c r="V198" s="605"/>
      <c r="W198" s="605"/>
      <c r="X198" s="606"/>
      <c r="Y198" s="49"/>
      <c r="Z198" s="49"/>
    </row>
    <row r="199" spans="1:26" ht="18.75" customHeight="1" x14ac:dyDescent="0.4">
      <c r="A199" s="49"/>
      <c r="B199" s="49"/>
      <c r="C199" s="604"/>
      <c r="D199" s="605"/>
      <c r="E199" s="605"/>
      <c r="F199" s="605"/>
      <c r="G199" s="605"/>
      <c r="H199" s="605"/>
      <c r="I199" s="605"/>
      <c r="J199" s="605"/>
      <c r="K199" s="605"/>
      <c r="L199" s="605"/>
      <c r="M199" s="605"/>
      <c r="N199" s="605"/>
      <c r="O199" s="605"/>
      <c r="P199" s="605"/>
      <c r="Q199" s="605"/>
      <c r="R199" s="605"/>
      <c r="S199" s="605"/>
      <c r="T199" s="605"/>
      <c r="U199" s="605"/>
      <c r="V199" s="605"/>
      <c r="W199" s="605"/>
      <c r="X199" s="606"/>
      <c r="Y199" s="49"/>
      <c r="Z199" s="49"/>
    </row>
    <row r="200" spans="1:26" ht="18.75" customHeight="1" x14ac:dyDescent="0.4">
      <c r="A200" s="49"/>
      <c r="B200" s="49"/>
      <c r="C200" s="604"/>
      <c r="D200" s="605"/>
      <c r="E200" s="605"/>
      <c r="F200" s="605"/>
      <c r="G200" s="605"/>
      <c r="H200" s="605"/>
      <c r="I200" s="605"/>
      <c r="J200" s="605"/>
      <c r="K200" s="605"/>
      <c r="L200" s="605"/>
      <c r="M200" s="605"/>
      <c r="N200" s="605"/>
      <c r="O200" s="605"/>
      <c r="P200" s="605"/>
      <c r="Q200" s="605"/>
      <c r="R200" s="605"/>
      <c r="S200" s="605"/>
      <c r="T200" s="605"/>
      <c r="U200" s="605"/>
      <c r="V200" s="605"/>
      <c r="W200" s="605"/>
      <c r="X200" s="606"/>
      <c r="Y200" s="49"/>
      <c r="Z200" s="49"/>
    </row>
    <row r="201" spans="1:26" ht="18.75" customHeight="1" x14ac:dyDescent="0.4">
      <c r="A201" s="49"/>
      <c r="B201" s="49"/>
      <c r="C201" s="604"/>
      <c r="D201" s="605"/>
      <c r="E201" s="605"/>
      <c r="F201" s="605"/>
      <c r="G201" s="605"/>
      <c r="H201" s="605"/>
      <c r="I201" s="605"/>
      <c r="J201" s="605"/>
      <c r="K201" s="605"/>
      <c r="L201" s="605"/>
      <c r="M201" s="605"/>
      <c r="N201" s="605"/>
      <c r="O201" s="605"/>
      <c r="P201" s="605"/>
      <c r="Q201" s="605"/>
      <c r="R201" s="605"/>
      <c r="S201" s="605"/>
      <c r="T201" s="605"/>
      <c r="U201" s="605"/>
      <c r="V201" s="605"/>
      <c r="W201" s="605"/>
      <c r="X201" s="606"/>
      <c r="Y201" s="49"/>
      <c r="Z201" s="49"/>
    </row>
    <row r="202" spans="1:26" ht="18.75" customHeight="1" x14ac:dyDescent="0.4">
      <c r="A202" s="49"/>
      <c r="B202" s="49"/>
      <c r="C202" s="604"/>
      <c r="D202" s="605"/>
      <c r="E202" s="605"/>
      <c r="F202" s="605"/>
      <c r="G202" s="605"/>
      <c r="H202" s="605"/>
      <c r="I202" s="605"/>
      <c r="J202" s="605"/>
      <c r="K202" s="605"/>
      <c r="L202" s="605"/>
      <c r="M202" s="605"/>
      <c r="N202" s="605"/>
      <c r="O202" s="605"/>
      <c r="P202" s="605"/>
      <c r="Q202" s="605"/>
      <c r="R202" s="605"/>
      <c r="S202" s="605"/>
      <c r="T202" s="605"/>
      <c r="U202" s="605"/>
      <c r="V202" s="605"/>
      <c r="W202" s="605"/>
      <c r="X202" s="606"/>
      <c r="Y202" s="49"/>
      <c r="Z202" s="49"/>
    </row>
    <row r="203" spans="1:26" ht="18.75" customHeight="1" x14ac:dyDescent="0.4">
      <c r="A203" s="49"/>
      <c r="B203" s="49"/>
      <c r="C203" s="604"/>
      <c r="D203" s="605"/>
      <c r="E203" s="605"/>
      <c r="F203" s="605"/>
      <c r="G203" s="605"/>
      <c r="H203" s="605"/>
      <c r="I203" s="605"/>
      <c r="J203" s="605"/>
      <c r="K203" s="605"/>
      <c r="L203" s="605"/>
      <c r="M203" s="605"/>
      <c r="N203" s="605"/>
      <c r="O203" s="605"/>
      <c r="P203" s="605"/>
      <c r="Q203" s="605"/>
      <c r="R203" s="605"/>
      <c r="S203" s="605"/>
      <c r="T203" s="605"/>
      <c r="U203" s="605"/>
      <c r="V203" s="605"/>
      <c r="W203" s="605"/>
      <c r="X203" s="606"/>
      <c r="Y203" s="49"/>
      <c r="Z203" s="49"/>
    </row>
    <row r="204" spans="1:26" ht="18.75" customHeight="1" x14ac:dyDescent="0.4">
      <c r="A204" s="49"/>
      <c r="B204" s="49"/>
      <c r="C204" s="604"/>
      <c r="D204" s="605"/>
      <c r="E204" s="605"/>
      <c r="F204" s="605"/>
      <c r="G204" s="605"/>
      <c r="H204" s="605"/>
      <c r="I204" s="605"/>
      <c r="J204" s="605"/>
      <c r="K204" s="605"/>
      <c r="L204" s="605"/>
      <c r="M204" s="605"/>
      <c r="N204" s="605"/>
      <c r="O204" s="605"/>
      <c r="P204" s="605"/>
      <c r="Q204" s="605"/>
      <c r="R204" s="605"/>
      <c r="S204" s="605"/>
      <c r="T204" s="605"/>
      <c r="U204" s="605"/>
      <c r="V204" s="605"/>
      <c r="W204" s="605"/>
      <c r="X204" s="606"/>
      <c r="Y204" s="49"/>
      <c r="Z204" s="49"/>
    </row>
    <row r="205" spans="1:26" ht="18.75" customHeight="1" x14ac:dyDescent="0.4">
      <c r="A205" s="49"/>
      <c r="B205" s="49"/>
      <c r="C205" s="604"/>
      <c r="D205" s="605"/>
      <c r="E205" s="605"/>
      <c r="F205" s="605"/>
      <c r="G205" s="605"/>
      <c r="H205" s="605"/>
      <c r="I205" s="605"/>
      <c r="J205" s="605"/>
      <c r="K205" s="605"/>
      <c r="L205" s="605"/>
      <c r="M205" s="605"/>
      <c r="N205" s="605"/>
      <c r="O205" s="605"/>
      <c r="P205" s="605"/>
      <c r="Q205" s="605"/>
      <c r="R205" s="605"/>
      <c r="S205" s="605"/>
      <c r="T205" s="605"/>
      <c r="U205" s="605"/>
      <c r="V205" s="605"/>
      <c r="W205" s="605"/>
      <c r="X205" s="606"/>
      <c r="Y205" s="49"/>
      <c r="Z205" s="49"/>
    </row>
    <row r="206" spans="1:26" ht="18.75" customHeight="1" x14ac:dyDescent="0.4">
      <c r="A206" s="49"/>
      <c r="B206" s="49"/>
      <c r="C206" s="604"/>
      <c r="D206" s="605"/>
      <c r="E206" s="605"/>
      <c r="F206" s="605"/>
      <c r="G206" s="605"/>
      <c r="H206" s="605"/>
      <c r="I206" s="605"/>
      <c r="J206" s="605"/>
      <c r="K206" s="605"/>
      <c r="L206" s="605"/>
      <c r="M206" s="605"/>
      <c r="N206" s="605"/>
      <c r="O206" s="605"/>
      <c r="P206" s="605"/>
      <c r="Q206" s="605"/>
      <c r="R206" s="605"/>
      <c r="S206" s="605"/>
      <c r="T206" s="605"/>
      <c r="U206" s="605"/>
      <c r="V206" s="605"/>
      <c r="W206" s="605"/>
      <c r="X206" s="606"/>
      <c r="Y206" s="49"/>
      <c r="Z206" s="49"/>
    </row>
    <row r="207" spans="1:26" ht="18.75" customHeight="1" x14ac:dyDescent="0.4">
      <c r="A207" s="49"/>
      <c r="B207" s="49"/>
      <c r="C207" s="604"/>
      <c r="D207" s="605"/>
      <c r="E207" s="605"/>
      <c r="F207" s="605"/>
      <c r="G207" s="605"/>
      <c r="H207" s="605"/>
      <c r="I207" s="605"/>
      <c r="J207" s="605"/>
      <c r="K207" s="605"/>
      <c r="L207" s="605"/>
      <c r="M207" s="605"/>
      <c r="N207" s="605"/>
      <c r="O207" s="605"/>
      <c r="P207" s="605"/>
      <c r="Q207" s="605"/>
      <c r="R207" s="605"/>
      <c r="S207" s="605"/>
      <c r="T207" s="605"/>
      <c r="U207" s="605"/>
      <c r="V207" s="605"/>
      <c r="W207" s="605"/>
      <c r="X207" s="606"/>
      <c r="Y207" s="49"/>
      <c r="Z207" s="49"/>
    </row>
    <row r="208" spans="1:26" ht="18.75" customHeight="1" x14ac:dyDescent="0.4">
      <c r="A208" s="49"/>
      <c r="B208" s="49"/>
      <c r="C208" s="604"/>
      <c r="D208" s="605"/>
      <c r="E208" s="605"/>
      <c r="F208" s="605"/>
      <c r="G208" s="605"/>
      <c r="H208" s="605"/>
      <c r="I208" s="605"/>
      <c r="J208" s="605"/>
      <c r="K208" s="605"/>
      <c r="L208" s="605"/>
      <c r="M208" s="605"/>
      <c r="N208" s="605"/>
      <c r="O208" s="605"/>
      <c r="P208" s="605"/>
      <c r="Q208" s="605"/>
      <c r="R208" s="605"/>
      <c r="S208" s="605"/>
      <c r="T208" s="605"/>
      <c r="U208" s="605"/>
      <c r="V208" s="605"/>
      <c r="W208" s="605"/>
      <c r="X208" s="606"/>
      <c r="Y208" s="49"/>
      <c r="Z208" s="49"/>
    </row>
    <row r="209" spans="1:26" ht="18.75" customHeight="1" thickBot="1" x14ac:dyDescent="0.45">
      <c r="A209" s="49"/>
      <c r="B209" s="49"/>
      <c r="C209" s="607"/>
      <c r="D209" s="608"/>
      <c r="E209" s="608"/>
      <c r="F209" s="608"/>
      <c r="G209" s="608"/>
      <c r="H209" s="608"/>
      <c r="I209" s="608"/>
      <c r="J209" s="608"/>
      <c r="K209" s="608"/>
      <c r="L209" s="608"/>
      <c r="M209" s="608"/>
      <c r="N209" s="608"/>
      <c r="O209" s="608"/>
      <c r="P209" s="608"/>
      <c r="Q209" s="608"/>
      <c r="R209" s="608"/>
      <c r="S209" s="608"/>
      <c r="T209" s="608"/>
      <c r="U209" s="608"/>
      <c r="V209" s="608"/>
      <c r="W209" s="608"/>
      <c r="X209" s="609"/>
      <c r="Y209" s="49"/>
      <c r="Z209" s="49"/>
    </row>
    <row r="210" spans="1:26" ht="18.75" customHeight="1" x14ac:dyDescent="0.4">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sheetData>
  <sheetProtection password="CC6D" sheet="1" selectLockedCells="1"/>
  <mergeCells count="40">
    <mergeCell ref="C8:X23"/>
    <mergeCell ref="C26:X41"/>
    <mergeCell ref="A3:Z3"/>
    <mergeCell ref="E5:H5"/>
    <mergeCell ref="E6:H6"/>
    <mergeCell ref="B5:D6"/>
    <mergeCell ref="I5:Y5"/>
    <mergeCell ref="I6:Y6"/>
    <mergeCell ref="A45:Z45"/>
    <mergeCell ref="B47:D48"/>
    <mergeCell ref="E47:H47"/>
    <mergeCell ref="I47:Y47"/>
    <mergeCell ref="E48:H48"/>
    <mergeCell ref="I48:Y48"/>
    <mergeCell ref="C50:X65"/>
    <mergeCell ref="C68:X83"/>
    <mergeCell ref="A87:Z87"/>
    <mergeCell ref="B89:D90"/>
    <mergeCell ref="E89:H89"/>
    <mergeCell ref="I89:Y89"/>
    <mergeCell ref="E90:H90"/>
    <mergeCell ref="I90:Y90"/>
    <mergeCell ref="C92:X107"/>
    <mergeCell ref="C110:X125"/>
    <mergeCell ref="A129:Z129"/>
    <mergeCell ref="B131:D132"/>
    <mergeCell ref="E131:H131"/>
    <mergeCell ref="I131:Y131"/>
    <mergeCell ref="E132:H132"/>
    <mergeCell ref="I132:Y132"/>
    <mergeCell ref="C176:X191"/>
    <mergeCell ref="C194:X209"/>
    <mergeCell ref="C134:X149"/>
    <mergeCell ref="C152:X167"/>
    <mergeCell ref="A171:Z171"/>
    <mergeCell ref="B173:D174"/>
    <mergeCell ref="E173:H173"/>
    <mergeCell ref="I173:Y173"/>
    <mergeCell ref="E174:H174"/>
    <mergeCell ref="I174:Y174"/>
  </mergeCells>
  <phoneticPr fontId="3"/>
  <pageMargins left="0.78740157480314965" right="0.39370078740157483" top="0.59055118110236227" bottom="0.59055118110236227"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99"/>
  </sheetPr>
  <dimension ref="A1:AO45"/>
  <sheetViews>
    <sheetView view="pageBreakPreview" zoomScaleNormal="100" zoomScaleSheetLayoutView="100" workbookViewId="0">
      <pane ySplit="6" topLeftCell="A7" activePane="bottomLeft" state="frozen"/>
      <selection activeCell="I46" sqref="I46"/>
      <selection pane="bottomLeft" activeCell="I2" sqref="I2"/>
    </sheetView>
  </sheetViews>
  <sheetFormatPr defaultColWidth="3.125" defaultRowHeight="18.75" customHeight="1" x14ac:dyDescent="0.4"/>
  <cols>
    <col min="1" max="16384" width="3.125" style="1"/>
  </cols>
  <sheetData>
    <row r="1" spans="1:35" ht="7.5" customHeight="1" thickBot="1" x14ac:dyDescent="0.45"/>
    <row r="2" spans="1:35" ht="18.75" customHeight="1" thickBot="1" x14ac:dyDescent="0.45">
      <c r="A2" s="395" t="s">
        <v>495</v>
      </c>
      <c r="B2" s="396"/>
      <c r="C2" s="396"/>
      <c r="D2" s="396"/>
      <c r="E2" s="396"/>
      <c r="F2" s="396"/>
      <c r="G2" s="680" t="s">
        <v>486</v>
      </c>
      <c r="H2" s="681"/>
      <c r="I2" s="168"/>
      <c r="J2" s="166" t="s">
        <v>485</v>
      </c>
      <c r="K2" s="168"/>
      <c r="L2" s="166" t="s">
        <v>491</v>
      </c>
      <c r="M2" s="168"/>
      <c r="N2" s="167" t="s">
        <v>484</v>
      </c>
      <c r="O2" s="396" t="s">
        <v>496</v>
      </c>
      <c r="P2" s="396"/>
      <c r="Q2" s="396"/>
      <c r="R2" s="396"/>
      <c r="S2" s="396"/>
      <c r="T2" s="396"/>
      <c r="U2" s="678" t="s">
        <v>555</v>
      </c>
      <c r="V2" s="678"/>
      <c r="W2" s="678"/>
      <c r="X2" s="678"/>
      <c r="Y2" s="678"/>
      <c r="Z2" s="679"/>
      <c r="AB2" s="171" t="s">
        <v>483</v>
      </c>
    </row>
    <row r="3" spans="1:35" ht="7.5" customHeight="1" x14ac:dyDescent="0.4"/>
    <row r="4" spans="1:35" ht="18.75" customHeight="1" x14ac:dyDescent="0.4">
      <c r="A4" s="61" t="s">
        <v>423</v>
      </c>
      <c r="B4" s="61"/>
      <c r="C4" s="61"/>
      <c r="D4" s="61"/>
      <c r="E4" s="61"/>
      <c r="F4" s="61"/>
      <c r="G4" s="61"/>
      <c r="H4" s="61"/>
      <c r="I4" s="61"/>
      <c r="J4" s="61"/>
      <c r="K4" s="61"/>
      <c r="L4" s="61"/>
      <c r="M4" s="61"/>
      <c r="N4" s="61"/>
      <c r="O4" s="61"/>
      <c r="P4" s="61"/>
      <c r="Q4" s="61"/>
      <c r="R4" s="61"/>
      <c r="S4" s="61"/>
      <c r="T4" s="61"/>
      <c r="U4" s="61"/>
      <c r="V4" s="61"/>
      <c r="W4" s="61"/>
      <c r="X4" s="61"/>
      <c r="Y4" s="61"/>
      <c r="Z4" s="61"/>
      <c r="AB4" s="682" t="str">
        <f>IF(M2="","令和  年  月  日",DATE(I2+2018,K2,M2))</f>
        <v>令和  年  月  日</v>
      </c>
      <c r="AC4" s="682"/>
      <c r="AD4" s="682"/>
      <c r="AE4" s="682"/>
      <c r="AF4" s="682"/>
      <c r="AG4" s="682"/>
      <c r="AH4" s="682"/>
      <c r="AI4" s="682"/>
    </row>
    <row r="5" spans="1:35" ht="7.5" customHeight="1" x14ac:dyDescent="0.4">
      <c r="A5" s="61"/>
      <c r="B5" s="61"/>
      <c r="C5" s="61"/>
      <c r="D5" s="61"/>
      <c r="E5" s="61"/>
      <c r="F5" s="61"/>
      <c r="G5" s="61"/>
      <c r="H5" s="61"/>
      <c r="I5" s="61"/>
      <c r="J5" s="61"/>
      <c r="K5" s="61"/>
      <c r="L5" s="61"/>
      <c r="M5" s="61"/>
      <c r="N5" s="61"/>
      <c r="O5" s="61"/>
      <c r="P5" s="61"/>
      <c r="Q5" s="61"/>
      <c r="R5" s="61"/>
      <c r="S5" s="61"/>
      <c r="T5" s="61"/>
      <c r="U5" s="61"/>
      <c r="V5" s="61"/>
      <c r="W5" s="61"/>
      <c r="X5" s="61"/>
      <c r="Y5" s="61"/>
      <c r="Z5" s="61"/>
    </row>
    <row r="6" spans="1:35" ht="18.75" customHeight="1" x14ac:dyDescent="0.4">
      <c r="A6" s="305" t="s">
        <v>422</v>
      </c>
      <c r="B6" s="305"/>
      <c r="C6" s="305"/>
      <c r="D6" s="305"/>
      <c r="E6" s="305"/>
      <c r="F6" s="305"/>
      <c r="G6" s="305"/>
      <c r="H6" s="305"/>
      <c r="I6" s="305"/>
      <c r="J6" s="305"/>
      <c r="K6" s="305"/>
      <c r="L6" s="305"/>
      <c r="M6" s="305"/>
      <c r="N6" s="305"/>
      <c r="O6" s="305"/>
      <c r="P6" s="305"/>
      <c r="Q6" s="305"/>
      <c r="R6" s="305"/>
      <c r="S6" s="305"/>
      <c r="T6" s="305"/>
      <c r="U6" s="305"/>
      <c r="V6" s="305"/>
      <c r="W6" s="305"/>
      <c r="X6" s="305"/>
      <c r="Y6" s="305"/>
      <c r="Z6" s="305"/>
    </row>
    <row r="7" spans="1:35" ht="7.5" customHeight="1" x14ac:dyDescent="0.4">
      <c r="A7" s="66"/>
      <c r="B7" s="66"/>
      <c r="C7" s="66"/>
      <c r="D7" s="66"/>
      <c r="E7" s="66"/>
      <c r="F7" s="66"/>
      <c r="G7" s="66"/>
      <c r="H7" s="66"/>
      <c r="I7" s="66"/>
      <c r="J7" s="66"/>
      <c r="K7" s="66"/>
      <c r="L7" s="66"/>
      <c r="M7" s="66"/>
      <c r="N7" s="66"/>
      <c r="O7" s="66"/>
      <c r="P7" s="66"/>
      <c r="Q7" s="66"/>
      <c r="R7" s="66"/>
      <c r="S7" s="66"/>
      <c r="T7" s="66"/>
      <c r="U7" s="66"/>
      <c r="V7" s="66"/>
      <c r="W7" s="66"/>
      <c r="X7" s="66"/>
      <c r="Y7" s="66"/>
      <c r="Z7" s="66"/>
    </row>
    <row r="8" spans="1:35" ht="22.5" customHeight="1" x14ac:dyDescent="0.4">
      <c r="A8" s="66"/>
      <c r="B8" s="66"/>
      <c r="C8" s="66"/>
      <c r="D8" s="66"/>
      <c r="E8" s="66"/>
      <c r="F8" s="66"/>
      <c r="G8" s="66"/>
      <c r="H8" s="66"/>
      <c r="I8" s="66"/>
      <c r="J8" s="66"/>
      <c r="K8" s="66"/>
      <c r="L8" s="66"/>
      <c r="M8" s="66"/>
      <c r="N8" s="66"/>
      <c r="O8" s="66"/>
      <c r="P8" s="66"/>
      <c r="Q8" s="66"/>
      <c r="R8" s="66"/>
      <c r="S8" s="176"/>
      <c r="T8" s="177" t="s">
        <v>500</v>
      </c>
      <c r="U8" s="170"/>
      <c r="V8" s="176" t="s">
        <v>499</v>
      </c>
      <c r="W8" s="170"/>
      <c r="X8" s="176" t="s">
        <v>498</v>
      </c>
      <c r="Y8" s="170"/>
      <c r="Z8" s="176" t="s">
        <v>497</v>
      </c>
    </row>
    <row r="9" spans="1:35" ht="18.75" customHeight="1" x14ac:dyDescent="0.4">
      <c r="A9" s="66" t="s">
        <v>1</v>
      </c>
      <c r="B9" s="66"/>
      <c r="C9" s="66"/>
      <c r="D9" s="66"/>
      <c r="E9" s="66"/>
      <c r="F9" s="66"/>
      <c r="G9" s="66"/>
      <c r="H9" s="66"/>
      <c r="I9" s="66"/>
      <c r="J9" s="66"/>
      <c r="K9" s="66"/>
      <c r="L9" s="66"/>
      <c r="M9" s="66"/>
      <c r="N9" s="66"/>
      <c r="O9" s="66"/>
      <c r="P9" s="66"/>
      <c r="Q9" s="66"/>
      <c r="R9" s="66"/>
      <c r="S9" s="66"/>
      <c r="T9" s="66"/>
      <c r="U9" s="66"/>
      <c r="V9" s="66"/>
      <c r="W9" s="66"/>
      <c r="X9" s="66"/>
      <c r="Y9" s="66"/>
      <c r="Z9" s="66"/>
    </row>
    <row r="10" spans="1:35" ht="22.5" customHeight="1" x14ac:dyDescent="0.4">
      <c r="A10" s="66"/>
      <c r="B10" s="66"/>
      <c r="C10" s="66"/>
      <c r="D10" s="66"/>
      <c r="E10" s="66"/>
      <c r="F10" s="66"/>
      <c r="G10" s="66"/>
      <c r="H10" s="66"/>
      <c r="I10" s="66"/>
      <c r="J10" s="66"/>
      <c r="K10" s="66"/>
      <c r="L10" s="66"/>
      <c r="M10" s="309" t="s">
        <v>2</v>
      </c>
      <c r="N10" s="309"/>
      <c r="O10" s="309"/>
      <c r="P10" s="309"/>
      <c r="Q10" s="150" t="s">
        <v>9</v>
      </c>
      <c r="R10" s="311" t="str">
        <f>IF(第１号!R7="","",第１号!R7)</f>
        <v/>
      </c>
      <c r="S10" s="311"/>
      <c r="T10" s="311"/>
      <c r="U10" s="150" t="s">
        <v>10</v>
      </c>
      <c r="V10" s="312" t="str">
        <f>IF(第１号!V7="","",第１号!V7)</f>
        <v/>
      </c>
      <c r="W10" s="312"/>
      <c r="X10" s="312"/>
      <c r="Y10" s="312"/>
      <c r="Z10" s="84"/>
    </row>
    <row r="11" spans="1:35" ht="26.25" customHeight="1" x14ac:dyDescent="0.4">
      <c r="A11" s="66"/>
      <c r="B11" s="66"/>
      <c r="C11" s="66"/>
      <c r="D11" s="66"/>
      <c r="E11" s="66"/>
      <c r="F11" s="66"/>
      <c r="G11" s="66"/>
      <c r="H11" s="66"/>
      <c r="I11" s="66"/>
      <c r="J11" s="66"/>
      <c r="K11" s="66"/>
      <c r="L11" s="66"/>
      <c r="M11" s="309" t="s">
        <v>3</v>
      </c>
      <c r="N11" s="309"/>
      <c r="O11" s="309"/>
      <c r="P11" s="309"/>
      <c r="Q11" s="723" t="str">
        <f>IF(第１号!Q8="","",第１号!Q8)</f>
        <v/>
      </c>
      <c r="R11" s="723"/>
      <c r="S11" s="723"/>
      <c r="T11" s="723"/>
      <c r="U11" s="723"/>
      <c r="V11" s="723"/>
      <c r="W11" s="723"/>
      <c r="X11" s="723"/>
      <c r="Y11" s="723"/>
      <c r="Z11" s="723"/>
    </row>
    <row r="12" spans="1:35" ht="26.25" customHeight="1" x14ac:dyDescent="0.4">
      <c r="A12" s="66"/>
      <c r="B12" s="66"/>
      <c r="C12" s="66"/>
      <c r="D12" s="66"/>
      <c r="E12" s="66"/>
      <c r="F12" s="66"/>
      <c r="G12" s="66"/>
      <c r="H12" s="66"/>
      <c r="I12" s="66"/>
      <c r="J12" s="66"/>
      <c r="K12" s="66"/>
      <c r="L12" s="67" t="s">
        <v>6</v>
      </c>
      <c r="M12" s="309" t="s">
        <v>4</v>
      </c>
      <c r="N12" s="309"/>
      <c r="O12" s="309"/>
      <c r="P12" s="309"/>
      <c r="Q12" s="723" t="str">
        <f>IF(第１号!Q9="","",第１号!Q9)</f>
        <v/>
      </c>
      <c r="R12" s="723"/>
      <c r="S12" s="723"/>
      <c r="T12" s="723"/>
      <c r="U12" s="723"/>
      <c r="V12" s="723"/>
      <c r="W12" s="723"/>
      <c r="X12" s="723"/>
      <c r="Y12" s="723"/>
      <c r="Z12" s="723"/>
    </row>
    <row r="13" spans="1:35" ht="26.25" customHeight="1" x14ac:dyDescent="0.4">
      <c r="A13" s="66"/>
      <c r="B13" s="66"/>
      <c r="C13" s="66"/>
      <c r="D13" s="66"/>
      <c r="E13" s="66"/>
      <c r="F13" s="66"/>
      <c r="G13" s="66"/>
      <c r="H13" s="66"/>
      <c r="I13" s="66"/>
      <c r="J13" s="66"/>
      <c r="K13" s="66"/>
      <c r="L13" s="66"/>
      <c r="M13" s="309" t="s">
        <v>5</v>
      </c>
      <c r="N13" s="309"/>
      <c r="O13" s="309"/>
      <c r="P13" s="309"/>
      <c r="Q13" s="723" t="str">
        <f>IF(第１号!Q10="","",第１号!Q10)</f>
        <v/>
      </c>
      <c r="R13" s="723"/>
      <c r="S13" s="723"/>
      <c r="T13" s="723"/>
      <c r="U13" s="723"/>
      <c r="V13" s="723"/>
      <c r="W13" s="723"/>
      <c r="X13" s="723"/>
      <c r="Y13" s="723"/>
      <c r="Z13" s="84"/>
    </row>
    <row r="14" spans="1:35" ht="26.25" customHeight="1" x14ac:dyDescent="0.4">
      <c r="A14" s="84"/>
      <c r="B14" s="84"/>
      <c r="C14" s="84"/>
      <c r="D14" s="84"/>
      <c r="E14" s="84"/>
      <c r="F14" s="84"/>
      <c r="G14" s="84"/>
      <c r="H14" s="84"/>
      <c r="I14" s="84"/>
      <c r="J14" s="84"/>
      <c r="K14" s="84"/>
      <c r="L14" s="84"/>
      <c r="M14" s="145"/>
      <c r="N14" s="145"/>
      <c r="O14" s="145"/>
      <c r="P14" s="145"/>
      <c r="Q14" s="84"/>
      <c r="R14" s="84" t="s">
        <v>480</v>
      </c>
      <c r="S14" s="84"/>
      <c r="T14" s="84"/>
      <c r="U14" s="84"/>
      <c r="V14" s="84" t="s">
        <v>481</v>
      </c>
      <c r="W14" s="84"/>
      <c r="X14" s="84"/>
      <c r="Y14" s="84"/>
      <c r="Z14" s="84"/>
    </row>
    <row r="15" spans="1:35" ht="7.5" customHeight="1" x14ac:dyDescent="0.4">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row>
    <row r="16" spans="1:35" ht="18.75" customHeight="1" x14ac:dyDescent="0.4">
      <c r="A16" s="308" t="str">
        <f ca="1">CONCATENATE("　",DBCS(TEXT(AB4,"ggge年m月d日")),"付け仙台市（",DBCS("R"&amp;IF(M2="",DB!D5,DB!L6)),"環脱経）指令第",DBCS(TEXT(U2,"0000")),"号で交付額確定通知がありました標記の補助金について、仙台市温室効果ガス削減設備導入支援補助金交付要綱"&amp;DBCS(DB!L17)&amp;"の規定により、下記のとおり請求します。")</f>
        <v>　令和　　年　　月　　日付け仙台市（Ｒ７環脱経）指令第　　　　号で交付額確定通知がありました標記の補助金について、仙台市温室効果ガス削減設備導入支援補助金交付要綱第１７条第２項の規定により、下記のとおり請求します。</v>
      </c>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I16" s="65"/>
    </row>
    <row r="17" spans="1:41" ht="18.75" customHeight="1" x14ac:dyDescent="0.4">
      <c r="A17" s="308"/>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H17" s="131"/>
      <c r="AI17" s="677"/>
      <c r="AJ17" s="677"/>
      <c r="AK17" s="677"/>
      <c r="AL17" s="677"/>
      <c r="AM17" s="677"/>
      <c r="AN17" s="677"/>
      <c r="AO17" s="677"/>
    </row>
    <row r="18" spans="1:41" ht="18.75" customHeight="1" x14ac:dyDescent="0.4">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H18" s="132"/>
    </row>
    <row r="19" spans="1:41" ht="7.5" customHeight="1" x14ac:dyDescent="0.4">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row>
    <row r="20" spans="1:41" ht="18.75" customHeight="1" x14ac:dyDescent="0.4">
      <c r="A20" s="305" t="s">
        <v>8</v>
      </c>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row>
    <row r="21" spans="1:41" ht="7.5" customHeight="1" thickBot="1" x14ac:dyDescent="0.45">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row>
    <row r="22" spans="1:41" ht="52.5" customHeight="1" x14ac:dyDescent="0.4">
      <c r="A22" s="61"/>
      <c r="B22" s="61"/>
      <c r="C22" s="383" t="s">
        <v>141</v>
      </c>
      <c r="D22" s="384"/>
      <c r="E22" s="384"/>
      <c r="F22" s="384"/>
      <c r="G22" s="691" t="str">
        <f>IFERROR(DBCS(LEFT(RIGHT(" "&amp;AB22&amp;第14号!P121,8),1)),"")</f>
        <v>　</v>
      </c>
      <c r="H22" s="689"/>
      <c r="I22" s="689" t="str">
        <f>IFERROR(DBCS(LEFT(RIGHT(" "&amp;AB22&amp;第14号!P121,7),1)),"")</f>
        <v>　</v>
      </c>
      <c r="J22" s="689"/>
      <c r="K22" s="689" t="str">
        <f>IFERROR(DBCS(LEFT(RIGHT(" "&amp;AB22&amp;第14号!P121,6),1)),"")</f>
        <v>　</v>
      </c>
      <c r="L22" s="689"/>
      <c r="M22" s="689" t="str">
        <f>IFERROR(DBCS(LEFT(RIGHT(" "&amp;AB22&amp;第14号!P121,5),1)),"")</f>
        <v>　</v>
      </c>
      <c r="N22" s="689"/>
      <c r="O22" s="689" t="str">
        <f>IFERROR(DBCS(LEFT(RIGHT(" "&amp;AB22&amp;第14号!P121,4),1)),"")</f>
        <v>　</v>
      </c>
      <c r="P22" s="689"/>
      <c r="Q22" s="690">
        <v>0</v>
      </c>
      <c r="R22" s="690"/>
      <c r="S22" s="690">
        <v>0</v>
      </c>
      <c r="T22" s="690"/>
      <c r="U22" s="705">
        <v>0</v>
      </c>
      <c r="V22" s="706"/>
      <c r="W22" s="384" t="s">
        <v>146</v>
      </c>
      <c r="X22" s="419"/>
      <c r="Y22" s="61"/>
      <c r="Z22" s="61"/>
      <c r="AB22" s="128" t="s">
        <v>447</v>
      </c>
      <c r="AC22" s="72"/>
      <c r="AD22" s="72"/>
      <c r="AE22" s="72"/>
      <c r="AF22" s="72"/>
      <c r="AG22" s="72"/>
      <c r="AH22" s="72"/>
      <c r="AI22" s="72"/>
    </row>
    <row r="23" spans="1:41" ht="26.45" customHeight="1" x14ac:dyDescent="0.4">
      <c r="A23" s="61"/>
      <c r="B23" s="61"/>
      <c r="C23" s="696" t="s">
        <v>142</v>
      </c>
      <c r="D23" s="697"/>
      <c r="E23" s="697"/>
      <c r="F23" s="698"/>
      <c r="G23" s="338" t="s">
        <v>143</v>
      </c>
      <c r="H23" s="338"/>
      <c r="I23" s="338"/>
      <c r="J23" s="338"/>
      <c r="K23" s="6"/>
      <c r="L23" s="686" t="s">
        <v>477</v>
      </c>
      <c r="M23" s="686"/>
      <c r="N23" s="686"/>
      <c r="O23" s="686"/>
      <c r="P23" s="686"/>
      <c r="Q23" s="68" t="s">
        <v>149</v>
      </c>
      <c r="R23" s="68"/>
      <c r="S23" s="694" t="s">
        <v>478</v>
      </c>
      <c r="T23" s="694"/>
      <c r="U23" s="694"/>
      <c r="V23" s="694"/>
      <c r="W23" s="694"/>
      <c r="X23" s="695"/>
      <c r="Y23" s="61"/>
      <c r="Z23" s="61"/>
    </row>
    <row r="24" spans="1:41" ht="26.45" customHeight="1" x14ac:dyDescent="0.4">
      <c r="A24" s="61"/>
      <c r="B24" s="61"/>
      <c r="C24" s="699"/>
      <c r="D24" s="700"/>
      <c r="E24" s="700"/>
      <c r="F24" s="701"/>
      <c r="G24" s="338" t="s">
        <v>144</v>
      </c>
      <c r="H24" s="338"/>
      <c r="I24" s="338"/>
      <c r="J24" s="338"/>
      <c r="K24" s="6"/>
      <c r="L24" s="68"/>
      <c r="M24" s="68" t="s">
        <v>147</v>
      </c>
      <c r="N24" s="68"/>
      <c r="O24" s="68"/>
      <c r="P24" s="68"/>
      <c r="Q24" s="68"/>
      <c r="R24" s="68"/>
      <c r="S24" s="68" t="s">
        <v>148</v>
      </c>
      <c r="T24" s="68"/>
      <c r="U24" s="68"/>
      <c r="V24" s="68"/>
      <c r="W24" s="68"/>
      <c r="X24" s="7"/>
      <c r="Y24" s="61"/>
      <c r="Z24" s="61"/>
    </row>
    <row r="25" spans="1:41" ht="52.5" customHeight="1" x14ac:dyDescent="0.4">
      <c r="A25" s="61"/>
      <c r="B25" s="61"/>
      <c r="C25" s="699"/>
      <c r="D25" s="700"/>
      <c r="E25" s="700"/>
      <c r="F25" s="701"/>
      <c r="G25" s="685" t="s">
        <v>150</v>
      </c>
      <c r="H25" s="338"/>
      <c r="I25" s="338"/>
      <c r="J25" s="338"/>
      <c r="K25" s="707"/>
      <c r="L25" s="687"/>
      <c r="M25" s="687"/>
      <c r="N25" s="687"/>
      <c r="O25" s="687"/>
      <c r="P25" s="687"/>
      <c r="Q25" s="687"/>
      <c r="R25" s="687"/>
      <c r="S25" s="687"/>
      <c r="T25" s="687"/>
      <c r="U25" s="687"/>
      <c r="V25" s="687"/>
      <c r="W25" s="687"/>
      <c r="X25" s="688"/>
      <c r="Y25" s="61"/>
      <c r="Z25" s="61"/>
    </row>
    <row r="26" spans="1:41" ht="26.45" customHeight="1" x14ac:dyDescent="0.4">
      <c r="A26" s="61"/>
      <c r="B26" s="61"/>
      <c r="C26" s="699"/>
      <c r="D26" s="700"/>
      <c r="E26" s="700"/>
      <c r="F26" s="701"/>
      <c r="G26" s="338" t="s">
        <v>145</v>
      </c>
      <c r="H26" s="338"/>
      <c r="I26" s="338"/>
      <c r="J26" s="338"/>
      <c r="K26" s="708" t="s">
        <v>151</v>
      </c>
      <c r="L26" s="708"/>
      <c r="M26" s="708"/>
      <c r="N26" s="708"/>
      <c r="O26" s="708"/>
      <c r="P26" s="708"/>
      <c r="Q26" s="708"/>
      <c r="R26" s="708"/>
      <c r="S26" s="708"/>
      <c r="T26" s="708"/>
      <c r="U26" s="708"/>
      <c r="V26" s="708"/>
      <c r="W26" s="708"/>
      <c r="X26" s="709"/>
      <c r="Y26" s="61"/>
      <c r="Z26" s="61"/>
    </row>
    <row r="27" spans="1:41" ht="52.5" customHeight="1" thickBot="1" x14ac:dyDescent="0.45">
      <c r="A27" s="61"/>
      <c r="B27" s="61"/>
      <c r="C27" s="702"/>
      <c r="D27" s="703"/>
      <c r="E27" s="703"/>
      <c r="F27" s="704"/>
      <c r="G27" s="341"/>
      <c r="H27" s="341"/>
      <c r="I27" s="341"/>
      <c r="J27" s="341"/>
      <c r="K27" s="692"/>
      <c r="L27" s="692"/>
      <c r="M27" s="692"/>
      <c r="N27" s="692"/>
      <c r="O27" s="692"/>
      <c r="P27" s="692"/>
      <c r="Q27" s="692"/>
      <c r="R27" s="692"/>
      <c r="S27" s="692"/>
      <c r="T27" s="692"/>
      <c r="U27" s="692"/>
      <c r="V27" s="692"/>
      <c r="W27" s="692"/>
      <c r="X27" s="693"/>
      <c r="Y27" s="61"/>
      <c r="Z27" s="61"/>
    </row>
    <row r="28" spans="1:41" ht="18.75" customHeight="1" x14ac:dyDescent="0.4">
      <c r="A28" s="61"/>
      <c r="B28" s="61"/>
      <c r="C28" s="70" t="s">
        <v>152</v>
      </c>
      <c r="D28" s="61"/>
      <c r="E28" s="61"/>
      <c r="F28" s="61"/>
      <c r="G28" s="61"/>
      <c r="H28" s="61"/>
      <c r="I28" s="61"/>
      <c r="J28" s="61"/>
      <c r="K28" s="61"/>
      <c r="L28" s="61"/>
      <c r="M28" s="61"/>
      <c r="N28" s="61"/>
      <c r="O28" s="61"/>
      <c r="P28" s="61"/>
      <c r="Q28" s="61"/>
      <c r="R28" s="61"/>
      <c r="S28" s="61"/>
      <c r="T28" s="61"/>
      <c r="U28" s="61"/>
      <c r="V28" s="61"/>
      <c r="W28" s="61"/>
      <c r="X28" s="61"/>
      <c r="Y28" s="61"/>
      <c r="Z28" s="61"/>
    </row>
    <row r="29" spans="1:41" ht="18.75" customHeight="1" x14ac:dyDescent="0.4">
      <c r="A29" s="61"/>
      <c r="B29" s="61"/>
      <c r="C29" s="70" t="s">
        <v>153</v>
      </c>
      <c r="D29" s="61"/>
      <c r="E29" s="61"/>
      <c r="F29" s="61"/>
      <c r="G29" s="61"/>
      <c r="H29" s="61"/>
      <c r="I29" s="61"/>
      <c r="J29" s="61"/>
      <c r="K29" s="61"/>
      <c r="L29" s="61"/>
      <c r="M29" s="61"/>
      <c r="N29" s="61"/>
      <c r="O29" s="61"/>
      <c r="P29" s="61"/>
      <c r="Q29" s="61"/>
      <c r="R29" s="61"/>
      <c r="S29" s="61"/>
      <c r="T29" s="61"/>
      <c r="U29" s="61"/>
      <c r="V29" s="61"/>
      <c r="W29" s="61"/>
      <c r="X29" s="61"/>
      <c r="Y29" s="61"/>
      <c r="Z29" s="61"/>
    </row>
    <row r="30" spans="1:41" ht="18.75" customHeight="1" x14ac:dyDescent="0.4">
      <c r="A30" s="61"/>
      <c r="B30" s="61"/>
      <c r="C30" s="85" t="s">
        <v>558</v>
      </c>
      <c r="D30" s="61"/>
      <c r="E30" s="61"/>
      <c r="F30" s="61"/>
      <c r="G30" s="61"/>
      <c r="H30" s="61"/>
      <c r="I30" s="61"/>
      <c r="J30" s="61"/>
      <c r="K30" s="61"/>
      <c r="L30" s="61"/>
      <c r="M30" s="61"/>
      <c r="N30" s="61"/>
      <c r="O30" s="61"/>
      <c r="P30" s="61"/>
      <c r="Q30" s="61"/>
      <c r="R30" s="61"/>
      <c r="S30" s="61"/>
      <c r="T30" s="61"/>
      <c r="U30" s="61"/>
      <c r="V30" s="61"/>
      <c r="W30" s="61"/>
      <c r="X30" s="61"/>
      <c r="Y30" s="61"/>
      <c r="Z30" s="61"/>
    </row>
    <row r="31" spans="1:41" ht="18.75" customHeight="1" x14ac:dyDescent="0.4">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41" ht="18.75" customHeight="1" x14ac:dyDescent="0.4">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8.75" customHeight="1" x14ac:dyDescent="0.4">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8.75" customHeight="1" x14ac:dyDescent="0.4">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8.75" customHeight="1" x14ac:dyDescent="0.4">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8.75" customHeight="1" x14ac:dyDescent="0.4">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8.75" customHeight="1" x14ac:dyDescent="0.4">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8.75" customHeight="1" x14ac:dyDescent="0.4">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8.75" customHeight="1" x14ac:dyDescent="0.4">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row>
    <row r="40" spans="1:26" ht="18.75" customHeight="1" x14ac:dyDescent="0.4">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row>
    <row r="41" spans="1:26" ht="18.75" customHeight="1" x14ac:dyDescent="0.4">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row>
    <row r="42" spans="1:26" ht="18.75" customHeight="1" x14ac:dyDescent="0.4">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row>
    <row r="43" spans="1:26" ht="18.75" customHeight="1" x14ac:dyDescent="0.4">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row>
    <row r="44" spans="1:26" ht="18.75" customHeight="1" x14ac:dyDescent="0.4">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row>
    <row r="45" spans="1:26" ht="18.75" customHeight="1" x14ac:dyDescent="0.4">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row>
  </sheetData>
  <sheetProtection password="CC6D" sheet="1" objects="1" scenarios="1" selectLockedCells="1"/>
  <mergeCells count="44">
    <mergeCell ref="A2:F2"/>
    <mergeCell ref="G2:H2"/>
    <mergeCell ref="O2:T2"/>
    <mergeCell ref="U2:Z2"/>
    <mergeCell ref="M10:P10"/>
    <mergeCell ref="R10:T10"/>
    <mergeCell ref="V10:Y10"/>
    <mergeCell ref="K27:X27"/>
    <mergeCell ref="S23:X23"/>
    <mergeCell ref="C23:F27"/>
    <mergeCell ref="G26:J27"/>
    <mergeCell ref="M11:P11"/>
    <mergeCell ref="Q11:Z11"/>
    <mergeCell ref="M12:P12"/>
    <mergeCell ref="Q12:Z12"/>
    <mergeCell ref="M13:P13"/>
    <mergeCell ref="Q13:Y13"/>
    <mergeCell ref="S22:T22"/>
    <mergeCell ref="U22:V22"/>
    <mergeCell ref="A16:Z18"/>
    <mergeCell ref="K25:L25"/>
    <mergeCell ref="K26:X26"/>
    <mergeCell ref="I22:J22"/>
    <mergeCell ref="K22:L22"/>
    <mergeCell ref="M22:N22"/>
    <mergeCell ref="O22:P22"/>
    <mergeCell ref="Q22:R22"/>
    <mergeCell ref="AB4:AI4"/>
    <mergeCell ref="W22:X22"/>
    <mergeCell ref="AI17:AO17"/>
    <mergeCell ref="A20:Z20"/>
    <mergeCell ref="C22:F22"/>
    <mergeCell ref="G22:H22"/>
    <mergeCell ref="A6:Z6"/>
    <mergeCell ref="G23:J23"/>
    <mergeCell ref="G24:J24"/>
    <mergeCell ref="G25:J25"/>
    <mergeCell ref="L23:P23"/>
    <mergeCell ref="W25:X25"/>
    <mergeCell ref="U25:V25"/>
    <mergeCell ref="S25:T25"/>
    <mergeCell ref="Q25:R25"/>
    <mergeCell ref="O25:P25"/>
    <mergeCell ref="M25:N25"/>
  </mergeCells>
  <phoneticPr fontId="3"/>
  <dataValidations count="1">
    <dataValidation allowBlank="1" showInputMessage="1" sqref="G22:P22"/>
  </dataValidations>
  <pageMargins left="0.78740157480314965" right="0.39370078740157483"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11</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17</xdr:col>
                    <xdr:colOff>0</xdr:colOff>
                    <xdr:row>23</xdr:row>
                    <xdr:rowOff>0</xdr:rowOff>
                  </from>
                  <to>
                    <xdr:col>18</xdr:col>
                    <xdr:colOff>0</xdr:colOff>
                    <xdr:row>24</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16</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20</xdr:col>
                    <xdr:colOff>0</xdr:colOff>
                    <xdr:row>13</xdr:row>
                    <xdr:rowOff>0</xdr:rowOff>
                  </from>
                  <to>
                    <xdr:col>21</xdr:col>
                    <xdr:colOff>0</xdr:colOff>
                    <xdr:row>14</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sheetPr>
  <dimension ref="A1:Z15"/>
  <sheetViews>
    <sheetView view="pageBreakPreview" zoomScaleNormal="100" zoomScaleSheetLayoutView="100" workbookViewId="0">
      <selection activeCell="M5" sqref="M5:Z5"/>
    </sheetView>
  </sheetViews>
  <sheetFormatPr defaultColWidth="3.125" defaultRowHeight="18.75" customHeight="1" x14ac:dyDescent="0.4"/>
  <cols>
    <col min="1" max="2" width="3.125" style="62"/>
    <col min="3" max="13" width="3.125" style="1" customWidth="1"/>
    <col min="14" max="16384" width="3.125" style="1"/>
  </cols>
  <sheetData>
    <row r="1" spans="1:26" ht="18.75" customHeight="1" x14ac:dyDescent="0.4">
      <c r="A1" s="49"/>
      <c r="B1" s="49"/>
      <c r="C1" s="49"/>
      <c r="D1" s="49"/>
      <c r="E1" s="49"/>
      <c r="F1" s="49"/>
      <c r="G1" s="49"/>
      <c r="H1" s="49"/>
      <c r="I1" s="49"/>
      <c r="J1" s="49"/>
      <c r="K1" s="49"/>
      <c r="L1" s="49"/>
      <c r="M1" s="49"/>
      <c r="N1" s="49"/>
      <c r="O1" s="49"/>
      <c r="P1" s="49"/>
      <c r="Q1" s="49"/>
      <c r="R1" s="49"/>
      <c r="S1" s="49"/>
      <c r="T1" s="49"/>
      <c r="U1" s="49"/>
      <c r="V1" s="49"/>
      <c r="W1" s="49"/>
      <c r="X1" s="49"/>
      <c r="Y1" s="49"/>
      <c r="Z1" s="49"/>
    </row>
    <row r="2" spans="1:26" ht="18.75" customHeight="1" x14ac:dyDescent="0.4">
      <c r="A2" s="49" t="s">
        <v>137</v>
      </c>
      <c r="B2" s="49"/>
      <c r="C2" s="49"/>
      <c r="D2" s="49"/>
      <c r="E2" s="49"/>
      <c r="F2" s="49"/>
      <c r="G2" s="49"/>
      <c r="H2" s="49"/>
      <c r="I2" s="49"/>
      <c r="J2" s="49"/>
      <c r="K2" s="49"/>
      <c r="L2" s="49"/>
      <c r="M2" s="49"/>
      <c r="N2" s="49"/>
      <c r="O2" s="49"/>
      <c r="P2" s="49"/>
      <c r="Q2" s="49"/>
      <c r="R2" s="49"/>
      <c r="S2" s="49"/>
      <c r="T2" s="49"/>
      <c r="U2" s="49"/>
      <c r="V2" s="49"/>
      <c r="W2" s="49"/>
      <c r="X2" s="49"/>
      <c r="Y2" s="49"/>
      <c r="Z2" s="49"/>
    </row>
    <row r="3" spans="1:26" ht="7.5" customHeight="1" thickBot="1" x14ac:dyDescent="0.45">
      <c r="A3" s="49"/>
      <c r="B3" s="49"/>
      <c r="C3" s="49"/>
      <c r="D3" s="49"/>
      <c r="E3" s="49"/>
      <c r="F3" s="49"/>
      <c r="G3" s="49"/>
      <c r="H3" s="49"/>
      <c r="I3" s="49"/>
      <c r="J3" s="49"/>
      <c r="K3" s="49"/>
      <c r="L3" s="49"/>
      <c r="M3" s="49"/>
      <c r="N3" s="49"/>
      <c r="O3" s="49"/>
      <c r="P3" s="49"/>
      <c r="Q3" s="49"/>
      <c r="R3" s="49"/>
      <c r="S3" s="49"/>
      <c r="T3" s="49"/>
      <c r="U3" s="49"/>
      <c r="V3" s="49"/>
      <c r="W3" s="49"/>
      <c r="X3" s="49"/>
      <c r="Y3" s="49"/>
      <c r="Z3" s="49"/>
    </row>
    <row r="4" spans="1:26" ht="22.5" customHeight="1" x14ac:dyDescent="0.4">
      <c r="A4" s="60"/>
      <c r="B4" s="59" t="s">
        <v>95</v>
      </c>
      <c r="C4" s="295" t="s">
        <v>94</v>
      </c>
      <c r="D4" s="296"/>
      <c r="E4" s="296"/>
      <c r="F4" s="296"/>
      <c r="G4" s="296"/>
      <c r="H4" s="296"/>
      <c r="I4" s="296"/>
      <c r="J4" s="296"/>
      <c r="K4" s="296"/>
      <c r="L4" s="297"/>
      <c r="M4" s="295" t="s">
        <v>50</v>
      </c>
      <c r="N4" s="296"/>
      <c r="O4" s="296"/>
      <c r="P4" s="296"/>
      <c r="Q4" s="296"/>
      <c r="R4" s="296"/>
      <c r="S4" s="296"/>
      <c r="T4" s="296"/>
      <c r="U4" s="296"/>
      <c r="V4" s="296"/>
      <c r="W4" s="296"/>
      <c r="X4" s="296"/>
      <c r="Y4" s="296"/>
      <c r="Z4" s="298"/>
    </row>
    <row r="5" spans="1:26" ht="22.5" customHeight="1" x14ac:dyDescent="0.4">
      <c r="A5" s="46"/>
      <c r="B5" s="41" t="s">
        <v>77</v>
      </c>
      <c r="C5" s="289" t="s">
        <v>135</v>
      </c>
      <c r="D5" s="290"/>
      <c r="E5" s="290"/>
      <c r="F5" s="290"/>
      <c r="G5" s="290"/>
      <c r="H5" s="290"/>
      <c r="I5" s="290"/>
      <c r="J5" s="290"/>
      <c r="K5" s="290"/>
      <c r="L5" s="291"/>
      <c r="M5" s="292" t="s">
        <v>424</v>
      </c>
      <c r="N5" s="293"/>
      <c r="O5" s="293"/>
      <c r="P5" s="293"/>
      <c r="Q5" s="293"/>
      <c r="R5" s="293"/>
      <c r="S5" s="293"/>
      <c r="T5" s="293"/>
      <c r="U5" s="293"/>
      <c r="V5" s="293"/>
      <c r="W5" s="293"/>
      <c r="X5" s="293"/>
      <c r="Y5" s="293"/>
      <c r="Z5" s="294"/>
    </row>
    <row r="6" spans="1:26" ht="22.5" customHeight="1" x14ac:dyDescent="0.4">
      <c r="A6" s="46"/>
      <c r="B6" s="41" t="s">
        <v>78</v>
      </c>
      <c r="C6" s="289" t="s">
        <v>136</v>
      </c>
      <c r="D6" s="290"/>
      <c r="E6" s="290"/>
      <c r="F6" s="290"/>
      <c r="G6" s="290"/>
      <c r="H6" s="290"/>
      <c r="I6" s="290"/>
      <c r="J6" s="290"/>
      <c r="K6" s="290"/>
      <c r="L6" s="291"/>
      <c r="M6" s="292" t="s">
        <v>425</v>
      </c>
      <c r="N6" s="293"/>
      <c r="O6" s="293"/>
      <c r="P6" s="293"/>
      <c r="Q6" s="293"/>
      <c r="R6" s="293"/>
      <c r="S6" s="293"/>
      <c r="T6" s="293"/>
      <c r="U6" s="293"/>
      <c r="V6" s="293"/>
      <c r="W6" s="293"/>
      <c r="X6" s="293"/>
      <c r="Y6" s="293"/>
      <c r="Z6" s="294"/>
    </row>
    <row r="7" spans="1:26" ht="22.5" customHeight="1" x14ac:dyDescent="0.4">
      <c r="A7" s="46"/>
      <c r="B7" s="41" t="s">
        <v>79</v>
      </c>
      <c r="C7" s="289" t="s">
        <v>138</v>
      </c>
      <c r="D7" s="290"/>
      <c r="E7" s="290"/>
      <c r="F7" s="290"/>
      <c r="G7" s="290"/>
      <c r="H7" s="290"/>
      <c r="I7" s="290"/>
      <c r="J7" s="290"/>
      <c r="K7" s="290"/>
      <c r="L7" s="291"/>
      <c r="M7" s="292" t="s">
        <v>426</v>
      </c>
      <c r="N7" s="293"/>
      <c r="O7" s="293"/>
      <c r="P7" s="293"/>
      <c r="Q7" s="293"/>
      <c r="R7" s="293"/>
      <c r="S7" s="293"/>
      <c r="T7" s="293"/>
      <c r="U7" s="293"/>
      <c r="V7" s="293"/>
      <c r="W7" s="293"/>
      <c r="X7" s="293"/>
      <c r="Y7" s="293"/>
      <c r="Z7" s="294"/>
    </row>
    <row r="8" spans="1:26" ht="22.5" customHeight="1" x14ac:dyDescent="0.4">
      <c r="A8" s="46"/>
      <c r="B8" s="41" t="s">
        <v>80</v>
      </c>
      <c r="C8" s="289" t="s">
        <v>139</v>
      </c>
      <c r="D8" s="290"/>
      <c r="E8" s="290"/>
      <c r="F8" s="290"/>
      <c r="G8" s="290"/>
      <c r="H8" s="290"/>
      <c r="I8" s="290"/>
      <c r="J8" s="290"/>
      <c r="K8" s="290"/>
      <c r="L8" s="291"/>
      <c r="M8" s="292" t="s">
        <v>427</v>
      </c>
      <c r="N8" s="293"/>
      <c r="O8" s="293"/>
      <c r="P8" s="293"/>
      <c r="Q8" s="293"/>
      <c r="R8" s="293"/>
      <c r="S8" s="293"/>
      <c r="T8" s="293"/>
      <c r="U8" s="293"/>
      <c r="V8" s="293"/>
      <c r="W8" s="293"/>
      <c r="X8" s="293"/>
      <c r="Y8" s="293"/>
      <c r="Z8" s="294"/>
    </row>
    <row r="9" spans="1:26" ht="22.5" customHeight="1" thickBot="1" x14ac:dyDescent="0.45">
      <c r="A9" s="48"/>
      <c r="B9" s="42" t="s">
        <v>81</v>
      </c>
      <c r="C9" s="274" t="s">
        <v>449</v>
      </c>
      <c r="D9" s="275"/>
      <c r="E9" s="275"/>
      <c r="F9" s="275"/>
      <c r="G9" s="275"/>
      <c r="H9" s="275"/>
      <c r="I9" s="275"/>
      <c r="J9" s="275"/>
      <c r="K9" s="275"/>
      <c r="L9" s="276"/>
      <c r="M9" s="710" t="s">
        <v>448</v>
      </c>
      <c r="N9" s="711"/>
      <c r="O9" s="711"/>
      <c r="P9" s="711"/>
      <c r="Q9" s="711"/>
      <c r="R9" s="711"/>
      <c r="S9" s="711"/>
      <c r="T9" s="711"/>
      <c r="U9" s="711"/>
      <c r="V9" s="711"/>
      <c r="W9" s="711"/>
      <c r="X9" s="711"/>
      <c r="Y9" s="711"/>
      <c r="Z9" s="712"/>
    </row>
    <row r="10" spans="1:26" ht="7.5" customHeight="1" x14ac:dyDescent="0.4">
      <c r="A10" s="50"/>
      <c r="B10" s="50"/>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18.75" customHeight="1" x14ac:dyDescent="0.4">
      <c r="A11" s="50"/>
      <c r="B11" s="50"/>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ht="18.75" customHeight="1" x14ac:dyDescent="0.4">
      <c r="A12" s="50"/>
      <c r="B12" s="50"/>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ht="18.75" customHeight="1" x14ac:dyDescent="0.4">
      <c r="A13" s="50"/>
      <c r="B13" s="50"/>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18.75" customHeight="1" x14ac:dyDescent="0.4">
      <c r="A14" s="50"/>
      <c r="B14" s="50"/>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18.75" customHeight="1" x14ac:dyDescent="0.4">
      <c r="A15" s="50"/>
      <c r="B15" s="50"/>
      <c r="C15" s="49"/>
      <c r="D15" s="49"/>
      <c r="E15" s="49"/>
      <c r="F15" s="49"/>
      <c r="G15" s="49"/>
      <c r="H15" s="49"/>
      <c r="I15" s="49"/>
      <c r="J15" s="49"/>
      <c r="K15" s="49"/>
      <c r="L15" s="49"/>
      <c r="M15" s="49"/>
      <c r="N15" s="49"/>
      <c r="O15" s="49"/>
      <c r="P15" s="49"/>
      <c r="Q15" s="49"/>
      <c r="R15" s="49"/>
      <c r="S15" s="49"/>
      <c r="T15" s="49"/>
      <c r="U15" s="49"/>
      <c r="V15" s="49"/>
      <c r="W15" s="49"/>
      <c r="X15" s="49"/>
      <c r="Y15" s="49"/>
      <c r="Z15" s="49"/>
    </row>
  </sheetData>
  <sheetProtection algorithmName="SHA-512" hashValue="wLcxp1YFrOMCYL/6zph39Te1Sml9WIsznkACkMjt1OdGk3gAmEsg5Y/2JYzUIc/vKWnERUJ1b2YHgdLeuB3SKg==" saltValue="04hHtSi1Ai5CUC4vZHce+Q==" spinCount="100000" sheet="1" objects="1" scenarios="1" selectLockedCells="1"/>
  <mergeCells count="12">
    <mergeCell ref="C9:L9"/>
    <mergeCell ref="M9:Z9"/>
    <mergeCell ref="C7:L7"/>
    <mergeCell ref="M7:Z7"/>
    <mergeCell ref="C4:L4"/>
    <mergeCell ref="M4:Z4"/>
    <mergeCell ref="C5:L5"/>
    <mergeCell ref="M5:Z5"/>
    <mergeCell ref="C6:L6"/>
    <mergeCell ref="M6:Z6"/>
    <mergeCell ref="C8:L8"/>
    <mergeCell ref="M8:Z8"/>
  </mergeCells>
  <phoneticPr fontId="3"/>
  <hyperlinks>
    <hyperlink ref="M5:Z5" location="第10号!Print_Area" display="・様式第１０号"/>
    <hyperlink ref="M6:Z6" location="第11号!Print_Area" display="・様式第１１号"/>
    <hyperlink ref="M7:Z7" location="第13号!Print_Area" display="・様式第１３号"/>
    <hyperlink ref="M8:Z8" location="第19号!Print_Area" display="・様式第１９号"/>
    <hyperlink ref="M9:Z9" location="第20号!Print_Area" display="・様式第２０号"/>
  </hyperlinks>
  <pageMargins left="0.78740157480314965" right="0.39370078740157483" top="0.59055118110236215" bottom="0.5905511811023621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0</xdr:colOff>
                    <xdr:row>4</xdr:row>
                    <xdr:rowOff>0</xdr:rowOff>
                  </from>
                  <to>
                    <xdr:col>1</xdr:col>
                    <xdr:colOff>0</xdr:colOff>
                    <xdr:row>5</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0</xdr:colOff>
                    <xdr:row>5</xdr:row>
                    <xdr:rowOff>0</xdr:rowOff>
                  </from>
                  <to>
                    <xdr:col>1</xdr:col>
                    <xdr:colOff>0</xdr:colOff>
                    <xdr:row>6</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0</xdr:col>
                    <xdr:colOff>0</xdr:colOff>
                    <xdr:row>6</xdr:row>
                    <xdr:rowOff>0</xdr:rowOff>
                  </from>
                  <to>
                    <xdr:col>1</xdr:col>
                    <xdr:colOff>0</xdr:colOff>
                    <xdr:row>7</xdr:row>
                    <xdr:rowOff>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0</xdr:col>
                    <xdr:colOff>0</xdr:colOff>
                    <xdr:row>7</xdr:row>
                    <xdr:rowOff>0</xdr:rowOff>
                  </from>
                  <to>
                    <xdr:col>1</xdr:col>
                    <xdr:colOff>0</xdr:colOff>
                    <xdr:row>8</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0</xdr:col>
                    <xdr:colOff>0</xdr:colOff>
                    <xdr:row>8</xdr:row>
                    <xdr:rowOff>0</xdr:rowOff>
                  </from>
                  <to>
                    <xdr:col>1</xdr:col>
                    <xdr:colOff>0</xdr:colOff>
                    <xdr:row>9</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AO40"/>
  <sheetViews>
    <sheetView view="pageBreakPreview" zoomScaleNormal="100" zoomScaleSheetLayoutView="100" workbookViewId="0">
      <pane ySplit="6" topLeftCell="A7" activePane="bottomLeft" state="frozen"/>
      <selection activeCell="I46" sqref="I46"/>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395" t="s">
        <v>494</v>
      </c>
      <c r="B2" s="396"/>
      <c r="C2" s="396"/>
      <c r="D2" s="396"/>
      <c r="E2" s="396"/>
      <c r="F2" s="396"/>
      <c r="G2" s="680" t="s">
        <v>486</v>
      </c>
      <c r="H2" s="681"/>
      <c r="I2" s="168"/>
      <c r="J2" s="166" t="s">
        <v>485</v>
      </c>
      <c r="K2" s="168"/>
      <c r="L2" s="166" t="s">
        <v>491</v>
      </c>
      <c r="M2" s="168"/>
      <c r="N2" s="167" t="s">
        <v>484</v>
      </c>
      <c r="O2" s="396" t="s">
        <v>479</v>
      </c>
      <c r="P2" s="396"/>
      <c r="Q2" s="396"/>
      <c r="R2" s="396"/>
      <c r="S2" s="396"/>
      <c r="T2" s="396"/>
      <c r="U2" s="678" t="s">
        <v>556</v>
      </c>
      <c r="V2" s="678"/>
      <c r="W2" s="678"/>
      <c r="X2" s="678"/>
      <c r="Y2" s="678"/>
      <c r="Z2" s="679"/>
      <c r="AB2" s="171" t="s">
        <v>482</v>
      </c>
    </row>
    <row r="3" spans="1:41" ht="7.5" customHeight="1" x14ac:dyDescent="0.4"/>
    <row r="4" spans="1:41" ht="18.75" customHeight="1" x14ac:dyDescent="0.4">
      <c r="A4" s="69" t="s">
        <v>428</v>
      </c>
      <c r="B4" s="69"/>
      <c r="C4" s="69"/>
      <c r="D4" s="69"/>
      <c r="E4" s="69"/>
      <c r="F4" s="69"/>
      <c r="G4" s="69"/>
      <c r="H4" s="69"/>
      <c r="I4" s="69"/>
      <c r="J4" s="69"/>
      <c r="K4" s="69"/>
      <c r="L4" s="69"/>
      <c r="M4" s="69"/>
      <c r="N4" s="69"/>
      <c r="O4" s="69"/>
      <c r="P4" s="69"/>
      <c r="Q4" s="69"/>
      <c r="R4" s="69"/>
      <c r="S4" s="69"/>
      <c r="T4" s="69"/>
      <c r="U4" s="69"/>
      <c r="V4" s="69"/>
      <c r="W4" s="69"/>
      <c r="X4" s="69"/>
      <c r="Y4" s="69"/>
      <c r="Z4" s="69"/>
      <c r="AB4" s="682" t="str">
        <f>IF(M2="","令和  年  月  日",DATE(I2+2018,K2,M2))</f>
        <v>令和  年  月  日</v>
      </c>
      <c r="AC4" s="682"/>
      <c r="AD4" s="682"/>
      <c r="AE4" s="682"/>
      <c r="AF4" s="682"/>
      <c r="AG4" s="682"/>
      <c r="AH4" s="682"/>
      <c r="AI4" s="682"/>
    </row>
    <row r="5" spans="1:41" ht="7.5" customHeight="1" x14ac:dyDescent="0.4">
      <c r="A5" s="69"/>
      <c r="B5" s="69"/>
      <c r="C5" s="69"/>
      <c r="D5" s="69"/>
      <c r="E5" s="69"/>
      <c r="F5" s="69"/>
      <c r="G5" s="69"/>
      <c r="H5" s="69"/>
      <c r="I5" s="69"/>
      <c r="J5" s="69"/>
      <c r="K5" s="69"/>
      <c r="L5" s="69"/>
      <c r="M5" s="69"/>
      <c r="N5" s="69"/>
      <c r="O5" s="69"/>
      <c r="P5" s="69"/>
      <c r="Q5" s="69"/>
      <c r="R5" s="69"/>
      <c r="S5" s="69"/>
      <c r="T5" s="69"/>
      <c r="U5" s="69"/>
      <c r="V5" s="69"/>
      <c r="W5" s="69"/>
      <c r="X5" s="69"/>
      <c r="Y5" s="69"/>
      <c r="Z5" s="69"/>
    </row>
    <row r="6" spans="1:41" ht="18.75" customHeight="1" x14ac:dyDescent="0.4">
      <c r="A6" s="305" t="s">
        <v>429</v>
      </c>
      <c r="B6" s="305"/>
      <c r="C6" s="305"/>
      <c r="D6" s="305"/>
      <c r="E6" s="305"/>
      <c r="F6" s="305"/>
      <c r="G6" s="305"/>
      <c r="H6" s="305"/>
      <c r="I6" s="305"/>
      <c r="J6" s="305"/>
      <c r="K6" s="305"/>
      <c r="L6" s="305"/>
      <c r="M6" s="305"/>
      <c r="N6" s="305"/>
      <c r="O6" s="305"/>
      <c r="P6" s="305"/>
      <c r="Q6" s="305"/>
      <c r="R6" s="305"/>
      <c r="S6" s="305"/>
      <c r="T6" s="305"/>
      <c r="U6" s="305"/>
      <c r="V6" s="305"/>
      <c r="W6" s="305"/>
      <c r="X6" s="305"/>
      <c r="Y6" s="305"/>
      <c r="Z6" s="305"/>
    </row>
    <row r="7" spans="1:41" ht="7.5" customHeight="1" x14ac:dyDescent="0.4">
      <c r="A7" s="69"/>
      <c r="B7" s="69"/>
      <c r="C7" s="69"/>
      <c r="D7" s="69"/>
      <c r="E7" s="69"/>
      <c r="F7" s="69"/>
      <c r="G7" s="69"/>
      <c r="H7" s="69"/>
      <c r="I7" s="69"/>
      <c r="J7" s="69"/>
      <c r="K7" s="69"/>
      <c r="L7" s="69"/>
      <c r="M7" s="69"/>
      <c r="N7" s="69"/>
      <c r="O7" s="69"/>
      <c r="P7" s="69"/>
      <c r="Q7" s="69"/>
      <c r="R7" s="69"/>
      <c r="S7" s="69"/>
      <c r="T7" s="69"/>
      <c r="U7" s="69"/>
      <c r="V7" s="69"/>
      <c r="W7" s="69"/>
      <c r="X7" s="69"/>
      <c r="Y7" s="69"/>
      <c r="Z7" s="69"/>
    </row>
    <row r="8" spans="1:41" ht="22.5" customHeight="1" x14ac:dyDescent="0.4">
      <c r="A8" s="84"/>
      <c r="B8" s="84"/>
      <c r="C8" s="84"/>
      <c r="D8" s="84"/>
      <c r="E8" s="84"/>
      <c r="F8" s="84"/>
      <c r="G8" s="84"/>
      <c r="H8" s="84"/>
      <c r="I8" s="84"/>
      <c r="J8" s="84"/>
      <c r="K8" s="84"/>
      <c r="L8" s="84"/>
      <c r="M8" s="84"/>
      <c r="N8" s="84"/>
      <c r="O8" s="84"/>
      <c r="P8" s="84"/>
      <c r="Q8" s="84"/>
      <c r="R8" s="158"/>
      <c r="S8" s="158"/>
      <c r="T8" s="159" t="s">
        <v>486</v>
      </c>
      <c r="U8" s="160"/>
      <c r="V8" s="161" t="s">
        <v>485</v>
      </c>
      <c r="W8" s="160"/>
      <c r="X8" s="161" t="s">
        <v>491</v>
      </c>
      <c r="Y8" s="160"/>
      <c r="Z8" s="161" t="s">
        <v>484</v>
      </c>
    </row>
    <row r="9" spans="1:41" ht="18.75" customHeight="1" x14ac:dyDescent="0.4">
      <c r="A9" s="69" t="s">
        <v>1</v>
      </c>
      <c r="B9" s="69"/>
      <c r="C9" s="69"/>
      <c r="D9" s="69"/>
      <c r="E9" s="69"/>
      <c r="F9" s="69"/>
      <c r="G9" s="69"/>
      <c r="H9" s="69"/>
      <c r="I9" s="69"/>
      <c r="J9" s="69"/>
      <c r="K9" s="69"/>
      <c r="L9" s="69"/>
      <c r="M9" s="69"/>
      <c r="N9" s="69"/>
      <c r="O9" s="69"/>
      <c r="P9" s="69"/>
      <c r="Q9" s="69"/>
      <c r="R9" s="69"/>
      <c r="S9" s="69"/>
      <c r="T9" s="69"/>
      <c r="U9" s="69"/>
      <c r="V9" s="69"/>
      <c r="W9" s="69"/>
      <c r="X9" s="69"/>
      <c r="Y9" s="69"/>
      <c r="Z9" s="69"/>
    </row>
    <row r="10" spans="1:41" ht="22.5" customHeight="1" x14ac:dyDescent="0.4">
      <c r="A10" s="69"/>
      <c r="B10" s="69"/>
      <c r="C10" s="69"/>
      <c r="D10" s="69"/>
      <c r="E10" s="69"/>
      <c r="F10" s="69"/>
      <c r="G10" s="69"/>
      <c r="H10" s="69"/>
      <c r="I10" s="69"/>
      <c r="J10" s="69"/>
      <c r="K10" s="69"/>
      <c r="L10" s="69"/>
      <c r="M10" s="309" t="s">
        <v>2</v>
      </c>
      <c r="N10" s="309"/>
      <c r="O10" s="309"/>
      <c r="P10" s="309"/>
      <c r="Q10" s="150" t="s">
        <v>9</v>
      </c>
      <c r="R10" s="311" t="str">
        <f>IF(第１号!R7="","",第１号!R7)</f>
        <v/>
      </c>
      <c r="S10" s="311"/>
      <c r="T10" s="311"/>
      <c r="U10" s="150" t="s">
        <v>10</v>
      </c>
      <c r="V10" s="312" t="str">
        <f>IF(第１号!V7="","",第１号!V7)</f>
        <v/>
      </c>
      <c r="W10" s="312"/>
      <c r="X10" s="312"/>
      <c r="Y10" s="312"/>
      <c r="Z10" s="84"/>
    </row>
    <row r="11" spans="1:41" ht="26.25" customHeight="1" x14ac:dyDescent="0.4">
      <c r="A11" s="69"/>
      <c r="B11" s="69"/>
      <c r="C11" s="69"/>
      <c r="D11" s="69"/>
      <c r="E11" s="69"/>
      <c r="F11" s="69"/>
      <c r="G11" s="69"/>
      <c r="H11" s="69"/>
      <c r="I11" s="69"/>
      <c r="J11" s="69"/>
      <c r="K11" s="69"/>
      <c r="L11" s="69"/>
      <c r="M11" s="309" t="s">
        <v>3</v>
      </c>
      <c r="N11" s="309"/>
      <c r="O11" s="309"/>
      <c r="P11" s="309"/>
      <c r="Q11" s="723" t="str">
        <f>IF(第１号!Q8="","",第１号!Q8)</f>
        <v/>
      </c>
      <c r="R11" s="723"/>
      <c r="S11" s="723"/>
      <c r="T11" s="723"/>
      <c r="U11" s="723"/>
      <c r="V11" s="723"/>
      <c r="W11" s="723"/>
      <c r="X11" s="723"/>
      <c r="Y11" s="723"/>
      <c r="Z11" s="723"/>
    </row>
    <row r="12" spans="1:41" ht="26.25" customHeight="1" x14ac:dyDescent="0.4">
      <c r="A12" s="69"/>
      <c r="B12" s="69"/>
      <c r="C12" s="69"/>
      <c r="D12" s="69"/>
      <c r="E12" s="69"/>
      <c r="F12" s="69"/>
      <c r="G12" s="69"/>
      <c r="H12" s="69"/>
      <c r="I12" s="69"/>
      <c r="J12" s="69"/>
      <c r="K12" s="69"/>
      <c r="L12" s="71" t="s">
        <v>6</v>
      </c>
      <c r="M12" s="309" t="s">
        <v>4</v>
      </c>
      <c r="N12" s="309"/>
      <c r="O12" s="309"/>
      <c r="P12" s="309"/>
      <c r="Q12" s="723" t="str">
        <f>IF(第１号!Q9="","",第１号!Q9)</f>
        <v/>
      </c>
      <c r="R12" s="723"/>
      <c r="S12" s="723"/>
      <c r="T12" s="723"/>
      <c r="U12" s="723"/>
      <c r="V12" s="723"/>
      <c r="W12" s="723"/>
      <c r="X12" s="723"/>
      <c r="Y12" s="723"/>
      <c r="Z12" s="723"/>
    </row>
    <row r="13" spans="1:41" ht="26.25" customHeight="1" x14ac:dyDescent="0.4">
      <c r="A13" s="69"/>
      <c r="B13" s="69"/>
      <c r="C13" s="69"/>
      <c r="D13" s="69"/>
      <c r="E13" s="69"/>
      <c r="F13" s="69"/>
      <c r="G13" s="69"/>
      <c r="H13" s="69"/>
      <c r="I13" s="69"/>
      <c r="J13" s="69"/>
      <c r="K13" s="69"/>
      <c r="L13" s="69"/>
      <c r="M13" s="309" t="s">
        <v>5</v>
      </c>
      <c r="N13" s="309"/>
      <c r="O13" s="309"/>
      <c r="P13" s="309"/>
      <c r="Q13" s="723" t="str">
        <f>IF(第１号!Q10="","",第１号!Q10)</f>
        <v/>
      </c>
      <c r="R13" s="723"/>
      <c r="S13" s="723"/>
      <c r="T13" s="723"/>
      <c r="U13" s="723"/>
      <c r="V13" s="723"/>
      <c r="W13" s="723"/>
      <c r="X13" s="723"/>
      <c r="Y13" s="723"/>
      <c r="Z13" s="84"/>
    </row>
    <row r="14" spans="1:41" ht="7.5" customHeight="1" x14ac:dyDescent="0.4">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row>
    <row r="15" spans="1:41" ht="18.75" customHeight="1" x14ac:dyDescent="0.4">
      <c r="A15" s="308" t="str">
        <f ca="1">"　"&amp;DBCS(TEXT(AB4,"ggge年m月d日"))&amp;"付け仙台市（"&amp;DBCS("R"&amp;IF(M2="",DB!D5,DB!P6))&amp;"環脱経）指令第"&amp;DBCS(TEXT(U2,"0000"))&amp;"号で交付決定を受けました標記の補助金について、下記のとおり変更したいので、仙台市補助金等交付規則"&amp;DBCS(DB!P7)&amp;"及び仙台市温室効果ガス削減設備導入支援補助金交付要綱"&amp;DBCS(DB!P8)&amp;"の規定により、関係書類を添えて申請します。"</f>
        <v>　令和　　年　　月　　日付け仙台市（Ｒ７環脱経）指令第　　　　号で交付決定を受けました標記の補助金について、下記のとおり変更したいので、仙台市補助金等交付規則第５条第１項第１号及び仙台市温室効果ガス削減設備導入支援補助金交付要綱第１２条第２項の規定により、関係書類を添えて申請します。</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I15" s="65"/>
    </row>
    <row r="16" spans="1:41" ht="18.75" customHeight="1" x14ac:dyDescent="0.4">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H16" s="131"/>
      <c r="AI16" s="677"/>
      <c r="AJ16" s="677"/>
      <c r="AK16" s="677"/>
      <c r="AL16" s="677"/>
      <c r="AM16" s="677"/>
      <c r="AN16" s="677"/>
      <c r="AO16" s="677"/>
    </row>
    <row r="17" spans="1:34" ht="18.75" customHeight="1" x14ac:dyDescent="0.4">
      <c r="A17" s="308"/>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H17" s="132"/>
    </row>
    <row r="18" spans="1:34" ht="7.5" customHeight="1" x14ac:dyDescent="0.4">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34" ht="18.75" customHeight="1" x14ac:dyDescent="0.4">
      <c r="A19" s="305" t="s">
        <v>8</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row>
    <row r="20" spans="1:34" ht="7.5" customHeight="1" thickBot="1" x14ac:dyDescent="0.4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row>
    <row r="21" spans="1:34" ht="22.5" customHeight="1" x14ac:dyDescent="0.4">
      <c r="A21" s="566" t="s">
        <v>127</v>
      </c>
      <c r="B21" s="567"/>
      <c r="C21" s="567"/>
      <c r="D21" s="567"/>
      <c r="E21" s="567"/>
      <c r="F21" s="567"/>
      <c r="G21" s="567"/>
      <c r="H21" s="11"/>
      <c r="I21" s="683" t="str">
        <f>IF(第１号!I20="","",第１号!I20)</f>
        <v/>
      </c>
      <c r="J21" s="683"/>
      <c r="K21" s="683"/>
      <c r="L21" s="683"/>
      <c r="M21" s="683"/>
      <c r="N21" s="683"/>
      <c r="O21" s="683"/>
      <c r="P21" s="683"/>
      <c r="Q21" s="683"/>
      <c r="R21" s="683"/>
      <c r="S21" s="683"/>
      <c r="T21" s="683"/>
      <c r="U21" s="683"/>
      <c r="V21" s="683"/>
      <c r="W21" s="683"/>
      <c r="X21" s="683"/>
      <c r="Y21" s="683"/>
      <c r="Z21" s="5"/>
    </row>
    <row r="22" spans="1:34" ht="22.5" customHeight="1" x14ac:dyDescent="0.4">
      <c r="A22" s="314" t="s">
        <v>384</v>
      </c>
      <c r="B22" s="315"/>
      <c r="C22" s="315"/>
      <c r="D22" s="315"/>
      <c r="E22" s="315"/>
      <c r="F22" s="315"/>
      <c r="G22" s="315"/>
      <c r="H22" s="6"/>
      <c r="I22" s="684" t="str">
        <f>IF(第１号!I21="","",第１号!I21)</f>
        <v/>
      </c>
      <c r="J22" s="684"/>
      <c r="K22" s="684"/>
      <c r="L22" s="684"/>
      <c r="M22" s="684"/>
      <c r="N22" s="684"/>
      <c r="O22" s="684"/>
      <c r="P22" s="684"/>
      <c r="Q22" s="684"/>
      <c r="R22" s="684"/>
      <c r="S22" s="684"/>
      <c r="T22" s="684"/>
      <c r="U22" s="684"/>
      <c r="V22" s="684"/>
      <c r="W22" s="684"/>
      <c r="X22" s="684"/>
      <c r="Y22" s="684"/>
      <c r="Z22" s="7"/>
    </row>
    <row r="23" spans="1:34" ht="45" customHeight="1" x14ac:dyDescent="0.4">
      <c r="A23" s="314" t="s">
        <v>431</v>
      </c>
      <c r="B23" s="315"/>
      <c r="C23" s="315"/>
      <c r="D23" s="315"/>
      <c r="E23" s="315"/>
      <c r="F23" s="315"/>
      <c r="G23" s="315"/>
      <c r="H23" s="6"/>
      <c r="I23" s="717"/>
      <c r="J23" s="717"/>
      <c r="K23" s="717"/>
      <c r="L23" s="717"/>
      <c r="M23" s="717"/>
      <c r="N23" s="717"/>
      <c r="O23" s="717"/>
      <c r="P23" s="717"/>
      <c r="Q23" s="717"/>
      <c r="R23" s="717"/>
      <c r="S23" s="717"/>
      <c r="T23" s="717"/>
      <c r="U23" s="717"/>
      <c r="V23" s="717"/>
      <c r="W23" s="717"/>
      <c r="X23" s="717"/>
      <c r="Y23" s="717"/>
      <c r="Z23" s="7"/>
    </row>
    <row r="24" spans="1:34" ht="45" customHeight="1" x14ac:dyDescent="0.4">
      <c r="A24" s="314" t="s">
        <v>430</v>
      </c>
      <c r="B24" s="315"/>
      <c r="C24" s="315"/>
      <c r="D24" s="315"/>
      <c r="E24" s="315"/>
      <c r="F24" s="315"/>
      <c r="G24" s="315"/>
      <c r="H24" s="6"/>
      <c r="I24" s="717"/>
      <c r="J24" s="717"/>
      <c r="K24" s="717"/>
      <c r="L24" s="717"/>
      <c r="M24" s="717"/>
      <c r="N24" s="717"/>
      <c r="O24" s="717"/>
      <c r="P24" s="717"/>
      <c r="Q24" s="717"/>
      <c r="R24" s="717"/>
      <c r="S24" s="717"/>
      <c r="T24" s="717"/>
      <c r="U24" s="717"/>
      <c r="V24" s="717"/>
      <c r="W24" s="717"/>
      <c r="X24" s="717"/>
      <c r="Y24" s="717"/>
      <c r="Z24" s="7"/>
    </row>
    <row r="25" spans="1:34" ht="45" customHeight="1" thickBot="1" x14ac:dyDescent="0.45">
      <c r="A25" s="713" t="s">
        <v>128</v>
      </c>
      <c r="B25" s="714"/>
      <c r="C25" s="714"/>
      <c r="D25" s="714"/>
      <c r="E25" s="714"/>
      <c r="F25" s="714"/>
      <c r="G25" s="714"/>
      <c r="H25" s="715" t="s">
        <v>154</v>
      </c>
      <c r="I25" s="356"/>
      <c r="J25" s="356"/>
      <c r="K25" s="356"/>
      <c r="L25" s="356"/>
      <c r="M25" s="356"/>
      <c r="N25" s="356"/>
      <c r="O25" s="356"/>
      <c r="P25" s="356"/>
      <c r="Q25" s="356"/>
      <c r="R25" s="356"/>
      <c r="S25" s="356"/>
      <c r="T25" s="356"/>
      <c r="U25" s="356"/>
      <c r="V25" s="356"/>
      <c r="W25" s="356"/>
      <c r="X25" s="356"/>
      <c r="Y25" s="356"/>
      <c r="Z25" s="716"/>
    </row>
    <row r="26" spans="1:34" ht="18.75" customHeight="1" x14ac:dyDescent="0.4">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row>
    <row r="27" spans="1:34" ht="18.75" customHeight="1" x14ac:dyDescent="0.4">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row>
    <row r="28" spans="1:34" ht="18.75" customHeight="1" x14ac:dyDescent="0.4">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34" ht="18.75" customHeight="1" x14ac:dyDescent="0.4">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row>
    <row r="30" spans="1:34" ht="18.75" customHeight="1" x14ac:dyDescent="0.4">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34" ht="18.75" customHeight="1" x14ac:dyDescent="0.4">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row>
    <row r="32" spans="1:34" ht="18.75" customHeight="1" x14ac:dyDescent="0.4">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26" ht="18.75" customHeight="1" x14ac:dyDescent="0.4">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row>
    <row r="34" spans="1:26" ht="18.75" customHeight="1" x14ac:dyDescent="0.4">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ht="18.75" customHeight="1" x14ac:dyDescent="0.4">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ht="18.75" customHeight="1" x14ac:dyDescent="0.4">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ht="18.75" customHeight="1" x14ac:dyDescent="0.4">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row>
    <row r="38" spans="1:26" ht="18.75" customHeight="1" x14ac:dyDescent="0.4">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ht="18.75" customHeight="1" x14ac:dyDescent="0.4">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row>
    <row r="40" spans="1:26" ht="18.75" customHeight="1" x14ac:dyDescent="0.4">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sheetData>
  <sheetProtection password="CC6D" sheet="1" objects="1" scenarios="1" selectLockedCells="1"/>
  <mergeCells count="28">
    <mergeCell ref="O2:T2"/>
    <mergeCell ref="U2:Z2"/>
    <mergeCell ref="A6:Z6"/>
    <mergeCell ref="A2:F2"/>
    <mergeCell ref="G2:H2"/>
    <mergeCell ref="A22:G22"/>
    <mergeCell ref="I22:Y22"/>
    <mergeCell ref="M12:P12"/>
    <mergeCell ref="Q12:Z12"/>
    <mergeCell ref="M13:P13"/>
    <mergeCell ref="Q13:Y13"/>
    <mergeCell ref="A15:Z17"/>
    <mergeCell ref="A25:G25"/>
    <mergeCell ref="H25:Z25"/>
    <mergeCell ref="A23:G23"/>
    <mergeCell ref="I23:Y23"/>
    <mergeCell ref="A24:G24"/>
    <mergeCell ref="I24:Y24"/>
    <mergeCell ref="AB4:AI4"/>
    <mergeCell ref="AI16:AO16"/>
    <mergeCell ref="A19:Z19"/>
    <mergeCell ref="A21:G21"/>
    <mergeCell ref="I21:Y21"/>
    <mergeCell ref="M10:P10"/>
    <mergeCell ref="R10:T10"/>
    <mergeCell ref="V10:Y10"/>
    <mergeCell ref="M11:P11"/>
    <mergeCell ref="Q11:Z11"/>
  </mergeCells>
  <phoneticPr fontId="4" type="Hiragana" alignment="center"/>
  <pageMargins left="0.78740157480314965" right="0.39370078740157483" top="0.59055118110236227" bottom="0.59055118110236227" header="0.31496062992125984" footer="0.31496062992125984"/>
  <pageSetup paperSize="9"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AO40"/>
  <sheetViews>
    <sheetView view="pageBreakPreview" zoomScaleNormal="100" zoomScaleSheetLayoutView="100" workbookViewId="0">
      <pane ySplit="6" topLeftCell="A7" activePane="bottomLeft" state="frozen"/>
      <selection activeCell="I46" sqref="I46"/>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395" t="s">
        <v>494</v>
      </c>
      <c r="B2" s="396"/>
      <c r="C2" s="396"/>
      <c r="D2" s="396"/>
      <c r="E2" s="396"/>
      <c r="F2" s="396"/>
      <c r="G2" s="680" t="s">
        <v>486</v>
      </c>
      <c r="H2" s="681"/>
      <c r="I2" s="168"/>
      <c r="J2" s="166" t="s">
        <v>485</v>
      </c>
      <c r="K2" s="168"/>
      <c r="L2" s="166" t="s">
        <v>491</v>
      </c>
      <c r="M2" s="168"/>
      <c r="N2" s="167" t="s">
        <v>484</v>
      </c>
      <c r="O2" s="396" t="s">
        <v>479</v>
      </c>
      <c r="P2" s="396"/>
      <c r="Q2" s="396"/>
      <c r="R2" s="396"/>
      <c r="S2" s="396"/>
      <c r="T2" s="396"/>
      <c r="U2" s="678" t="s">
        <v>555</v>
      </c>
      <c r="V2" s="678"/>
      <c r="W2" s="678"/>
      <c r="X2" s="678"/>
      <c r="Y2" s="678"/>
      <c r="Z2" s="679"/>
      <c r="AB2" s="171" t="s">
        <v>482</v>
      </c>
    </row>
    <row r="3" spans="1:41" ht="7.5" customHeight="1" x14ac:dyDescent="0.4"/>
    <row r="4" spans="1:41" ht="18.75" customHeight="1" x14ac:dyDescent="0.4">
      <c r="A4" s="69" t="s">
        <v>155</v>
      </c>
      <c r="B4" s="69"/>
      <c r="C4" s="69"/>
      <c r="D4" s="69"/>
      <c r="E4" s="69"/>
      <c r="F4" s="69"/>
      <c r="G4" s="69"/>
      <c r="H4" s="69"/>
      <c r="I4" s="69"/>
      <c r="J4" s="69"/>
      <c r="K4" s="69"/>
      <c r="L4" s="69"/>
      <c r="M4" s="69"/>
      <c r="N4" s="69"/>
      <c r="O4" s="69"/>
      <c r="P4" s="69"/>
      <c r="Q4" s="69"/>
      <c r="R4" s="69"/>
      <c r="S4" s="69"/>
      <c r="T4" s="69"/>
      <c r="U4" s="69"/>
      <c r="V4" s="69"/>
      <c r="W4" s="69"/>
      <c r="X4" s="69"/>
      <c r="Y4" s="69"/>
      <c r="Z4" s="69"/>
      <c r="AB4" s="682" t="str">
        <f>IF(M2="","令和  年  月  日",DATE(I2+2018,K2,M2))</f>
        <v>令和  年  月  日</v>
      </c>
      <c r="AC4" s="682"/>
      <c r="AD4" s="682"/>
      <c r="AE4" s="682"/>
      <c r="AF4" s="682"/>
      <c r="AG4" s="682"/>
      <c r="AH4" s="682"/>
      <c r="AI4" s="682"/>
    </row>
    <row r="5" spans="1:41" ht="7.5" customHeight="1" x14ac:dyDescent="0.4">
      <c r="A5" s="69"/>
      <c r="B5" s="69"/>
      <c r="C5" s="69"/>
      <c r="D5" s="69"/>
      <c r="E5" s="69"/>
      <c r="F5" s="69"/>
      <c r="G5" s="69"/>
      <c r="H5" s="69"/>
      <c r="I5" s="69"/>
      <c r="J5" s="69"/>
      <c r="K5" s="69"/>
      <c r="L5" s="69"/>
      <c r="M5" s="69"/>
      <c r="N5" s="69"/>
      <c r="O5" s="69"/>
      <c r="P5" s="69"/>
      <c r="Q5" s="69"/>
      <c r="R5" s="69"/>
      <c r="S5" s="69"/>
      <c r="T5" s="69"/>
      <c r="U5" s="69"/>
      <c r="V5" s="69"/>
      <c r="W5" s="69"/>
      <c r="X5" s="69"/>
      <c r="Y5" s="69"/>
      <c r="Z5" s="69"/>
    </row>
    <row r="6" spans="1:41" ht="18.75" customHeight="1" x14ac:dyDescent="0.4">
      <c r="A6" s="305" t="s">
        <v>432</v>
      </c>
      <c r="B6" s="305"/>
      <c r="C6" s="305"/>
      <c r="D6" s="305"/>
      <c r="E6" s="305"/>
      <c r="F6" s="305"/>
      <c r="G6" s="305"/>
      <c r="H6" s="305"/>
      <c r="I6" s="305"/>
      <c r="J6" s="305"/>
      <c r="K6" s="305"/>
      <c r="L6" s="305"/>
      <c r="M6" s="305"/>
      <c r="N6" s="305"/>
      <c r="O6" s="305"/>
      <c r="P6" s="305"/>
      <c r="Q6" s="305"/>
      <c r="R6" s="305"/>
      <c r="S6" s="305"/>
      <c r="T6" s="305"/>
      <c r="U6" s="305"/>
      <c r="V6" s="305"/>
      <c r="W6" s="305"/>
      <c r="X6" s="305"/>
      <c r="Y6" s="305"/>
      <c r="Z6" s="305"/>
    </row>
    <row r="7" spans="1:41" ht="7.5" customHeight="1" x14ac:dyDescent="0.4">
      <c r="A7" s="69"/>
      <c r="B7" s="69"/>
      <c r="C7" s="69"/>
      <c r="D7" s="69"/>
      <c r="E7" s="69"/>
      <c r="F7" s="69"/>
      <c r="G7" s="69"/>
      <c r="H7" s="69"/>
      <c r="I7" s="69"/>
      <c r="J7" s="69"/>
      <c r="K7" s="69"/>
      <c r="L7" s="69"/>
      <c r="M7" s="69"/>
      <c r="N7" s="69"/>
      <c r="O7" s="69"/>
      <c r="P7" s="69"/>
      <c r="Q7" s="69"/>
      <c r="R7" s="69"/>
      <c r="S7" s="69"/>
      <c r="T7" s="69"/>
      <c r="U7" s="69"/>
      <c r="V7" s="69"/>
      <c r="W7" s="69"/>
      <c r="X7" s="69"/>
      <c r="Y7" s="69"/>
      <c r="Z7" s="69"/>
    </row>
    <row r="8" spans="1:41" ht="22.5" customHeight="1" x14ac:dyDescent="0.4">
      <c r="A8" s="84"/>
      <c r="B8" s="84"/>
      <c r="C8" s="84"/>
      <c r="D8" s="84"/>
      <c r="E8" s="84"/>
      <c r="F8" s="84"/>
      <c r="G8" s="84"/>
      <c r="H8" s="84"/>
      <c r="I8" s="84"/>
      <c r="J8" s="84"/>
      <c r="K8" s="84"/>
      <c r="L8" s="84"/>
      <c r="M8" s="84"/>
      <c r="N8" s="84"/>
      <c r="O8" s="84"/>
      <c r="P8" s="84"/>
      <c r="Q8" s="84"/>
      <c r="R8" s="158"/>
      <c r="S8" s="158"/>
      <c r="T8" s="159" t="s">
        <v>486</v>
      </c>
      <c r="U8" s="160"/>
      <c r="V8" s="161" t="s">
        <v>485</v>
      </c>
      <c r="W8" s="160"/>
      <c r="X8" s="161" t="s">
        <v>491</v>
      </c>
      <c r="Y8" s="160"/>
      <c r="Z8" s="161" t="s">
        <v>484</v>
      </c>
    </row>
    <row r="9" spans="1:41" ht="18.75" customHeight="1" x14ac:dyDescent="0.4">
      <c r="A9" s="69" t="s">
        <v>1</v>
      </c>
      <c r="B9" s="69"/>
      <c r="C9" s="69"/>
      <c r="D9" s="69"/>
      <c r="E9" s="69"/>
      <c r="F9" s="69"/>
      <c r="G9" s="69"/>
      <c r="H9" s="69"/>
      <c r="I9" s="69"/>
      <c r="J9" s="69"/>
      <c r="K9" s="69"/>
      <c r="L9" s="69"/>
      <c r="M9" s="69"/>
      <c r="N9" s="69"/>
      <c r="O9" s="69"/>
      <c r="P9" s="69"/>
      <c r="Q9" s="69"/>
      <c r="R9" s="69"/>
      <c r="S9" s="69"/>
      <c r="T9" s="69"/>
      <c r="U9" s="69"/>
      <c r="V9" s="69"/>
      <c r="W9" s="69"/>
      <c r="X9" s="69"/>
      <c r="Y9" s="69"/>
      <c r="Z9" s="69"/>
    </row>
    <row r="10" spans="1:41" ht="22.5" customHeight="1" x14ac:dyDescent="0.4">
      <c r="A10" s="69"/>
      <c r="B10" s="69"/>
      <c r="C10" s="69"/>
      <c r="D10" s="69"/>
      <c r="E10" s="69"/>
      <c r="F10" s="69"/>
      <c r="G10" s="69"/>
      <c r="H10" s="69"/>
      <c r="I10" s="69"/>
      <c r="J10" s="69"/>
      <c r="K10" s="69"/>
      <c r="L10" s="69"/>
      <c r="M10" s="309" t="s">
        <v>2</v>
      </c>
      <c r="N10" s="309"/>
      <c r="O10" s="309"/>
      <c r="P10" s="309"/>
      <c r="Q10" s="150" t="s">
        <v>9</v>
      </c>
      <c r="R10" s="311" t="str">
        <f>IF(第１号!R7="","",第１号!R7)</f>
        <v/>
      </c>
      <c r="S10" s="311"/>
      <c r="T10" s="311"/>
      <c r="U10" s="150" t="s">
        <v>10</v>
      </c>
      <c r="V10" s="312" t="str">
        <f>IF(第１号!V7="","",第１号!V7)</f>
        <v/>
      </c>
      <c r="W10" s="312"/>
      <c r="X10" s="312"/>
      <c r="Y10" s="312"/>
      <c r="Z10" s="84"/>
    </row>
    <row r="11" spans="1:41" ht="26.25" customHeight="1" x14ac:dyDescent="0.4">
      <c r="A11" s="69"/>
      <c r="B11" s="69"/>
      <c r="C11" s="69"/>
      <c r="D11" s="69"/>
      <c r="E11" s="69"/>
      <c r="F11" s="69"/>
      <c r="G11" s="69"/>
      <c r="H11" s="69"/>
      <c r="I11" s="69"/>
      <c r="J11" s="69"/>
      <c r="K11" s="69"/>
      <c r="L11" s="69"/>
      <c r="M11" s="309" t="s">
        <v>3</v>
      </c>
      <c r="N11" s="309"/>
      <c r="O11" s="309"/>
      <c r="P11" s="309"/>
      <c r="Q11" s="723" t="str">
        <f>IF(第１号!Q8="","",第１号!Q8)</f>
        <v/>
      </c>
      <c r="R11" s="723"/>
      <c r="S11" s="723"/>
      <c r="T11" s="723"/>
      <c r="U11" s="723"/>
      <c r="V11" s="723"/>
      <c r="W11" s="723"/>
      <c r="X11" s="723"/>
      <c r="Y11" s="723"/>
      <c r="Z11" s="723"/>
    </row>
    <row r="12" spans="1:41" ht="26.25" customHeight="1" x14ac:dyDescent="0.4">
      <c r="A12" s="69"/>
      <c r="B12" s="69"/>
      <c r="C12" s="69"/>
      <c r="D12" s="69"/>
      <c r="E12" s="69"/>
      <c r="F12" s="69"/>
      <c r="G12" s="69"/>
      <c r="H12" s="69"/>
      <c r="I12" s="69"/>
      <c r="J12" s="69"/>
      <c r="K12" s="69"/>
      <c r="L12" s="71" t="s">
        <v>6</v>
      </c>
      <c r="M12" s="309" t="s">
        <v>4</v>
      </c>
      <c r="N12" s="309"/>
      <c r="O12" s="309"/>
      <c r="P12" s="309"/>
      <c r="Q12" s="723" t="str">
        <f>IF(第１号!Q9="","",第１号!Q9)</f>
        <v/>
      </c>
      <c r="R12" s="723"/>
      <c r="S12" s="723"/>
      <c r="T12" s="723"/>
      <c r="U12" s="723"/>
      <c r="V12" s="723"/>
      <c r="W12" s="723"/>
      <c r="X12" s="723"/>
      <c r="Y12" s="723"/>
      <c r="Z12" s="723"/>
    </row>
    <row r="13" spans="1:41" ht="26.25" customHeight="1" x14ac:dyDescent="0.4">
      <c r="A13" s="69"/>
      <c r="B13" s="69"/>
      <c r="C13" s="69"/>
      <c r="D13" s="69"/>
      <c r="E13" s="69"/>
      <c r="F13" s="69"/>
      <c r="G13" s="69"/>
      <c r="H13" s="69"/>
      <c r="I13" s="69"/>
      <c r="J13" s="69"/>
      <c r="K13" s="69"/>
      <c r="L13" s="69"/>
      <c r="M13" s="309" t="s">
        <v>5</v>
      </c>
      <c r="N13" s="309"/>
      <c r="O13" s="309"/>
      <c r="P13" s="309"/>
      <c r="Q13" s="723" t="str">
        <f>IF(第１号!Q10="","",第１号!Q10)</f>
        <v/>
      </c>
      <c r="R13" s="723"/>
      <c r="S13" s="723"/>
      <c r="T13" s="723"/>
      <c r="U13" s="723"/>
      <c r="V13" s="723"/>
      <c r="W13" s="723"/>
      <c r="X13" s="723"/>
      <c r="Y13" s="723"/>
      <c r="Z13" s="84"/>
    </row>
    <row r="14" spans="1:41" ht="7.5" customHeight="1" x14ac:dyDescent="0.4">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row>
    <row r="15" spans="1:41" ht="18.75" customHeight="1" x14ac:dyDescent="0.4">
      <c r="A15" s="308" t="str">
        <f ca="1">"　"&amp;DBCS(TEXT(AB4,"ggge年m月d日"))&amp;"付け仙台市（"&amp;DBCS("R"&amp;IF(M2="",DB!D5,DB!P12))&amp;"環脱経）指令第"&amp;DBCS(TEXT(U2,"0000"))&amp;"号で交付決定を受けました標記の補助金について、下記の理由により補助事業を中止（廃止）したいので、仙台市補助金等交付規則"&amp;DBCS(DB!P13)&amp;"及び仙台市温室効果ガス削減設備導入支援補助金交付要綱"&amp;DBCS(DB!P14)&amp;"の規定により、関係書類を添えて申請します。"</f>
        <v>　令和　　年　　月　　日付け仙台市（Ｒ７環脱経）指令第　　　　号で交付決定を受けました標記の補助金について、下記の理由により補助事業を中止（廃止）したいので、仙台市補助金等交付規則第５条第１項第２号及び仙台市温室効果ガス削減設備導入支援補助金交付要綱第１２条第３項の規定により、関係書類を添えて申請します。</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I15" s="65"/>
    </row>
    <row r="16" spans="1:41" ht="18.75" customHeight="1" x14ac:dyDescent="0.4">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H16" s="131"/>
      <c r="AI16" s="677"/>
      <c r="AJ16" s="677"/>
      <c r="AK16" s="677"/>
      <c r="AL16" s="677"/>
      <c r="AM16" s="677"/>
      <c r="AN16" s="677"/>
      <c r="AO16" s="677"/>
    </row>
    <row r="17" spans="1:34" ht="18.75" customHeight="1" x14ac:dyDescent="0.4">
      <c r="A17" s="308"/>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H17" s="132"/>
    </row>
    <row r="18" spans="1:34" ht="7.5" customHeight="1" x14ac:dyDescent="0.4">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34" ht="18.75" customHeight="1" x14ac:dyDescent="0.4">
      <c r="A19" s="305" t="s">
        <v>8</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row>
    <row r="20" spans="1:34" ht="7.5" customHeight="1" thickBot="1" x14ac:dyDescent="0.4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row>
    <row r="21" spans="1:34" ht="22.5" customHeight="1" x14ac:dyDescent="0.4">
      <c r="A21" s="566" t="s">
        <v>127</v>
      </c>
      <c r="B21" s="567"/>
      <c r="C21" s="567"/>
      <c r="D21" s="567"/>
      <c r="E21" s="567"/>
      <c r="F21" s="567"/>
      <c r="G21" s="567"/>
      <c r="H21" s="11"/>
      <c r="I21" s="683" t="str">
        <f>IF(第１号!I20="","",第１号!I20)</f>
        <v/>
      </c>
      <c r="J21" s="683"/>
      <c r="K21" s="683"/>
      <c r="L21" s="683"/>
      <c r="M21" s="683"/>
      <c r="N21" s="683"/>
      <c r="O21" s="683"/>
      <c r="P21" s="683"/>
      <c r="Q21" s="683"/>
      <c r="R21" s="683"/>
      <c r="S21" s="683"/>
      <c r="T21" s="683"/>
      <c r="U21" s="683"/>
      <c r="V21" s="683"/>
      <c r="W21" s="683"/>
      <c r="X21" s="683"/>
      <c r="Y21" s="683"/>
      <c r="Z21" s="5"/>
    </row>
    <row r="22" spans="1:34" ht="22.5" customHeight="1" x14ac:dyDescent="0.4">
      <c r="A22" s="314" t="s">
        <v>384</v>
      </c>
      <c r="B22" s="315"/>
      <c r="C22" s="315"/>
      <c r="D22" s="315"/>
      <c r="E22" s="315"/>
      <c r="F22" s="315"/>
      <c r="G22" s="315"/>
      <c r="H22" s="6"/>
      <c r="I22" s="684" t="str">
        <f>IF(第１号!I21="","",第１号!I21)</f>
        <v/>
      </c>
      <c r="J22" s="684"/>
      <c r="K22" s="684"/>
      <c r="L22" s="684"/>
      <c r="M22" s="684"/>
      <c r="N22" s="684"/>
      <c r="O22" s="684"/>
      <c r="P22" s="684"/>
      <c r="Q22" s="684"/>
      <c r="R22" s="684"/>
      <c r="S22" s="684"/>
      <c r="T22" s="684"/>
      <c r="U22" s="684"/>
      <c r="V22" s="684"/>
      <c r="W22" s="684"/>
      <c r="X22" s="684"/>
      <c r="Y22" s="684"/>
      <c r="Z22" s="7"/>
    </row>
    <row r="23" spans="1:34" ht="45" customHeight="1" x14ac:dyDescent="0.4">
      <c r="A23" s="314" t="s">
        <v>433</v>
      </c>
      <c r="B23" s="315"/>
      <c r="C23" s="315"/>
      <c r="D23" s="315"/>
      <c r="E23" s="315"/>
      <c r="F23" s="315"/>
      <c r="G23" s="315"/>
      <c r="H23" s="6"/>
      <c r="I23" s="717"/>
      <c r="J23" s="717"/>
      <c r="K23" s="717"/>
      <c r="L23" s="717"/>
      <c r="M23" s="717"/>
      <c r="N23" s="717"/>
      <c r="O23" s="717"/>
      <c r="P23" s="717"/>
      <c r="Q23" s="717"/>
      <c r="R23" s="717"/>
      <c r="S23" s="717"/>
      <c r="T23" s="717"/>
      <c r="U23" s="717"/>
      <c r="V23" s="717"/>
      <c r="W23" s="717"/>
      <c r="X23" s="717"/>
      <c r="Y23" s="717"/>
      <c r="Z23" s="7"/>
    </row>
    <row r="24" spans="1:34" ht="45" customHeight="1" x14ac:dyDescent="0.4">
      <c r="A24" s="564" t="s">
        <v>434</v>
      </c>
      <c r="B24" s="315"/>
      <c r="C24" s="315"/>
      <c r="D24" s="315"/>
      <c r="E24" s="315"/>
      <c r="F24" s="315"/>
      <c r="G24" s="315"/>
      <c r="H24" s="6"/>
      <c r="I24" s="717"/>
      <c r="J24" s="717"/>
      <c r="K24" s="717"/>
      <c r="L24" s="717"/>
      <c r="M24" s="717"/>
      <c r="N24" s="717"/>
      <c r="O24" s="717"/>
      <c r="P24" s="717"/>
      <c r="Q24" s="717"/>
      <c r="R24" s="717"/>
      <c r="S24" s="717"/>
      <c r="T24" s="717"/>
      <c r="U24" s="717"/>
      <c r="V24" s="717"/>
      <c r="W24" s="717"/>
      <c r="X24" s="717"/>
      <c r="Y24" s="717"/>
      <c r="Z24" s="7"/>
    </row>
    <row r="25" spans="1:34" ht="45" customHeight="1" thickBot="1" x14ac:dyDescent="0.45">
      <c r="A25" s="713" t="s">
        <v>128</v>
      </c>
      <c r="B25" s="714"/>
      <c r="C25" s="714"/>
      <c r="D25" s="714"/>
      <c r="E25" s="714"/>
      <c r="F25" s="714"/>
      <c r="G25" s="714"/>
      <c r="H25" s="12"/>
      <c r="I25" s="718"/>
      <c r="J25" s="718"/>
      <c r="K25" s="718"/>
      <c r="L25" s="718"/>
      <c r="M25" s="718"/>
      <c r="N25" s="718"/>
      <c r="O25" s="718"/>
      <c r="P25" s="718"/>
      <c r="Q25" s="718"/>
      <c r="R25" s="718"/>
      <c r="S25" s="718"/>
      <c r="T25" s="718"/>
      <c r="U25" s="718"/>
      <c r="V25" s="718"/>
      <c r="W25" s="718"/>
      <c r="X25" s="718"/>
      <c r="Y25" s="718"/>
      <c r="Z25" s="13"/>
    </row>
    <row r="26" spans="1:34" ht="18.75" customHeight="1" x14ac:dyDescent="0.4">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row>
    <row r="27" spans="1:34" ht="18.75" customHeight="1" x14ac:dyDescent="0.4">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row>
    <row r="28" spans="1:34" ht="18.75" customHeight="1" x14ac:dyDescent="0.4">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34" ht="18.75" customHeight="1" x14ac:dyDescent="0.4">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row>
    <row r="30" spans="1:34" ht="18.75" customHeight="1" x14ac:dyDescent="0.4">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34" ht="18.75" customHeight="1" x14ac:dyDescent="0.4">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row>
    <row r="32" spans="1:34" ht="18.75" customHeight="1" x14ac:dyDescent="0.4">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26" ht="18.75" customHeight="1" x14ac:dyDescent="0.4">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row>
    <row r="34" spans="1:26" ht="18.75" customHeight="1" x14ac:dyDescent="0.4">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ht="18.75" customHeight="1" x14ac:dyDescent="0.4">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ht="18.75" customHeight="1" x14ac:dyDescent="0.4">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ht="18.75" customHeight="1" x14ac:dyDescent="0.4">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row>
    <row r="38" spans="1:26" ht="18.75" customHeight="1" x14ac:dyDescent="0.4">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ht="18.75" customHeight="1" x14ac:dyDescent="0.4">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row>
    <row r="40" spans="1:26" ht="18.75" customHeight="1" x14ac:dyDescent="0.4">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sheetData>
  <sheetProtection password="CC6D" sheet="1" objects="1" scenarios="1" selectLockedCells="1"/>
  <mergeCells count="28">
    <mergeCell ref="A15:Z17"/>
    <mergeCell ref="O2:T2"/>
    <mergeCell ref="U2:Z2"/>
    <mergeCell ref="A6:Z6"/>
    <mergeCell ref="A2:F2"/>
    <mergeCell ref="G2:H2"/>
    <mergeCell ref="A25:G25"/>
    <mergeCell ref="I25:Y25"/>
    <mergeCell ref="A22:G22"/>
    <mergeCell ref="I22:Y22"/>
    <mergeCell ref="A23:G23"/>
    <mergeCell ref="I23:Y23"/>
    <mergeCell ref="AB4:AI4"/>
    <mergeCell ref="AI16:AO16"/>
    <mergeCell ref="A19:Z19"/>
    <mergeCell ref="A24:G24"/>
    <mergeCell ref="I24:Y24"/>
    <mergeCell ref="A21:G21"/>
    <mergeCell ref="I21:Y21"/>
    <mergeCell ref="M10:P10"/>
    <mergeCell ref="R10:T10"/>
    <mergeCell ref="V10:Y10"/>
    <mergeCell ref="M11:P11"/>
    <mergeCell ref="Q11:Z11"/>
    <mergeCell ref="M12:P12"/>
    <mergeCell ref="Q12:Z12"/>
    <mergeCell ref="M13:P13"/>
    <mergeCell ref="Q13:Y13"/>
  </mergeCells>
  <phoneticPr fontId="3"/>
  <pageMargins left="0.78740157480314965" right="0.39370078740157483" top="0.59055118110236227" bottom="0.59055118110236227"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41"/>
  <sheetViews>
    <sheetView view="pageBreakPreview" zoomScaleNormal="100" zoomScaleSheetLayoutView="100" workbookViewId="0">
      <pane ySplit="6" topLeftCell="A7" activePane="bottomLeft" state="frozen"/>
      <selection activeCell="I46" sqref="I46"/>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395" t="s">
        <v>494</v>
      </c>
      <c r="B2" s="396"/>
      <c r="C2" s="396"/>
      <c r="D2" s="396"/>
      <c r="E2" s="396"/>
      <c r="F2" s="396"/>
      <c r="G2" s="680" t="s">
        <v>486</v>
      </c>
      <c r="H2" s="681"/>
      <c r="I2" s="168"/>
      <c r="J2" s="166" t="s">
        <v>485</v>
      </c>
      <c r="K2" s="168"/>
      <c r="L2" s="166" t="s">
        <v>491</v>
      </c>
      <c r="M2" s="168"/>
      <c r="N2" s="167" t="s">
        <v>484</v>
      </c>
      <c r="O2" s="396" t="s">
        <v>479</v>
      </c>
      <c r="P2" s="396"/>
      <c r="Q2" s="396"/>
      <c r="R2" s="396"/>
      <c r="S2" s="396"/>
      <c r="T2" s="396"/>
      <c r="U2" s="678" t="s">
        <v>555</v>
      </c>
      <c r="V2" s="678"/>
      <c r="W2" s="678"/>
      <c r="X2" s="678"/>
      <c r="Y2" s="678"/>
      <c r="Z2" s="679"/>
      <c r="AB2" s="171" t="s">
        <v>482</v>
      </c>
    </row>
    <row r="3" spans="1:41" ht="7.5" customHeight="1" x14ac:dyDescent="0.4"/>
    <row r="4" spans="1:41" ht="18.75" customHeight="1" x14ac:dyDescent="0.4">
      <c r="A4" s="69" t="s">
        <v>132</v>
      </c>
      <c r="B4" s="69"/>
      <c r="C4" s="69"/>
      <c r="D4" s="69"/>
      <c r="E4" s="69"/>
      <c r="F4" s="69"/>
      <c r="G4" s="69"/>
      <c r="H4" s="69"/>
      <c r="I4" s="69"/>
      <c r="J4" s="69"/>
      <c r="K4" s="69"/>
      <c r="L4" s="69"/>
      <c r="M4" s="69"/>
      <c r="N4" s="69"/>
      <c r="O4" s="69"/>
      <c r="P4" s="69"/>
      <c r="Q4" s="69"/>
      <c r="R4" s="69"/>
      <c r="S4" s="69"/>
      <c r="T4" s="69"/>
      <c r="U4" s="69"/>
      <c r="V4" s="69"/>
      <c r="W4" s="69"/>
      <c r="X4" s="69"/>
      <c r="Y4" s="69"/>
      <c r="Z4" s="69"/>
      <c r="AB4" s="682" t="str">
        <f>IF(M2="","令和  年  月  日",DATE(I2+2018,K2,M2))</f>
        <v>令和  年  月  日</v>
      </c>
      <c r="AC4" s="682"/>
      <c r="AD4" s="682"/>
      <c r="AE4" s="682"/>
      <c r="AF4" s="682"/>
      <c r="AG4" s="682"/>
      <c r="AH4" s="682"/>
      <c r="AI4" s="682"/>
    </row>
    <row r="5" spans="1:41" ht="7.5" customHeight="1" x14ac:dyDescent="0.4">
      <c r="A5" s="69"/>
      <c r="B5" s="69"/>
      <c r="C5" s="69"/>
      <c r="D5" s="69"/>
      <c r="E5" s="69"/>
      <c r="F5" s="69"/>
      <c r="G5" s="69"/>
      <c r="H5" s="69"/>
      <c r="I5" s="69"/>
      <c r="J5" s="69"/>
      <c r="K5" s="69"/>
      <c r="L5" s="69"/>
      <c r="M5" s="69"/>
      <c r="N5" s="69"/>
      <c r="O5" s="69"/>
      <c r="P5" s="69"/>
      <c r="Q5" s="69"/>
      <c r="R5" s="69"/>
      <c r="S5" s="69"/>
      <c r="T5" s="69"/>
      <c r="U5" s="69"/>
      <c r="V5" s="69"/>
      <c r="W5" s="69"/>
      <c r="X5" s="69"/>
      <c r="Y5" s="69"/>
      <c r="Z5" s="69"/>
    </row>
    <row r="6" spans="1:41" ht="18.75" customHeight="1" x14ac:dyDescent="0.4">
      <c r="A6" s="305" t="s">
        <v>435</v>
      </c>
      <c r="B6" s="305"/>
      <c r="C6" s="305"/>
      <c r="D6" s="305"/>
      <c r="E6" s="305"/>
      <c r="F6" s="305"/>
      <c r="G6" s="305"/>
      <c r="H6" s="305"/>
      <c r="I6" s="305"/>
      <c r="J6" s="305"/>
      <c r="K6" s="305"/>
      <c r="L6" s="305"/>
      <c r="M6" s="305"/>
      <c r="N6" s="305"/>
      <c r="O6" s="305"/>
      <c r="P6" s="305"/>
      <c r="Q6" s="305"/>
      <c r="R6" s="305"/>
      <c r="S6" s="305"/>
      <c r="T6" s="305"/>
      <c r="U6" s="305"/>
      <c r="V6" s="305"/>
      <c r="W6" s="305"/>
      <c r="X6" s="305"/>
      <c r="Y6" s="305"/>
      <c r="Z6" s="305"/>
    </row>
    <row r="7" spans="1:41" ht="7.5" customHeight="1" x14ac:dyDescent="0.4">
      <c r="A7" s="69"/>
      <c r="B7" s="69"/>
      <c r="C7" s="69"/>
      <c r="D7" s="69"/>
      <c r="E7" s="69"/>
      <c r="F7" s="69"/>
      <c r="G7" s="69"/>
      <c r="H7" s="69"/>
      <c r="I7" s="69"/>
      <c r="J7" s="69"/>
      <c r="K7" s="69"/>
      <c r="L7" s="69"/>
      <c r="M7" s="69"/>
      <c r="N7" s="69"/>
      <c r="O7" s="69"/>
      <c r="P7" s="69"/>
      <c r="Q7" s="69"/>
      <c r="R7" s="69"/>
      <c r="S7" s="69"/>
      <c r="T7" s="69"/>
      <c r="U7" s="69"/>
      <c r="V7" s="69"/>
      <c r="W7" s="69"/>
      <c r="X7" s="69"/>
      <c r="Y7" s="69"/>
      <c r="Z7" s="69"/>
    </row>
    <row r="8" spans="1:41" ht="22.5" customHeight="1" x14ac:dyDescent="0.4">
      <c r="A8" s="84"/>
      <c r="B8" s="84"/>
      <c r="C8" s="84"/>
      <c r="D8" s="84"/>
      <c r="E8" s="84"/>
      <c r="F8" s="84"/>
      <c r="G8" s="84"/>
      <c r="H8" s="84"/>
      <c r="I8" s="84"/>
      <c r="J8" s="84"/>
      <c r="K8" s="84"/>
      <c r="L8" s="84"/>
      <c r="M8" s="84"/>
      <c r="N8" s="84"/>
      <c r="O8" s="84"/>
      <c r="P8" s="84"/>
      <c r="Q8" s="84"/>
      <c r="R8" s="158"/>
      <c r="S8" s="158"/>
      <c r="T8" s="159" t="s">
        <v>486</v>
      </c>
      <c r="U8" s="160"/>
      <c r="V8" s="161" t="s">
        <v>485</v>
      </c>
      <c r="W8" s="160"/>
      <c r="X8" s="161" t="s">
        <v>491</v>
      </c>
      <c r="Y8" s="160"/>
      <c r="Z8" s="161" t="s">
        <v>484</v>
      </c>
    </row>
    <row r="9" spans="1:41" ht="18.75" customHeight="1" x14ac:dyDescent="0.4">
      <c r="A9" s="69" t="s">
        <v>1</v>
      </c>
      <c r="B9" s="69"/>
      <c r="C9" s="69"/>
      <c r="D9" s="69"/>
      <c r="E9" s="69"/>
      <c r="F9" s="69"/>
      <c r="G9" s="69"/>
      <c r="H9" s="69"/>
      <c r="I9" s="69"/>
      <c r="J9" s="69"/>
      <c r="K9" s="69"/>
      <c r="L9" s="69"/>
      <c r="M9" s="69"/>
      <c r="N9" s="69"/>
      <c r="O9" s="69"/>
      <c r="P9" s="69"/>
      <c r="Q9" s="69"/>
      <c r="R9" s="69"/>
      <c r="S9" s="69"/>
      <c r="T9" s="69"/>
      <c r="U9" s="69"/>
      <c r="V9" s="69"/>
      <c r="W9" s="69"/>
      <c r="X9" s="69"/>
      <c r="Y9" s="69"/>
      <c r="Z9" s="69"/>
    </row>
    <row r="10" spans="1:41" ht="22.5" customHeight="1" x14ac:dyDescent="0.4">
      <c r="A10" s="69"/>
      <c r="B10" s="69"/>
      <c r="C10" s="69"/>
      <c r="D10" s="69"/>
      <c r="E10" s="69"/>
      <c r="F10" s="69"/>
      <c r="G10" s="69"/>
      <c r="H10" s="69"/>
      <c r="I10" s="69"/>
      <c r="J10" s="69"/>
      <c r="K10" s="69"/>
      <c r="L10" s="69"/>
      <c r="M10" s="309" t="s">
        <v>2</v>
      </c>
      <c r="N10" s="309"/>
      <c r="O10" s="309"/>
      <c r="P10" s="309"/>
      <c r="Q10" s="150" t="s">
        <v>9</v>
      </c>
      <c r="R10" s="311" t="str">
        <f>IF(第１号!R7="","",第１号!R7)</f>
        <v/>
      </c>
      <c r="S10" s="311"/>
      <c r="T10" s="311"/>
      <c r="U10" s="150" t="s">
        <v>10</v>
      </c>
      <c r="V10" s="312" t="str">
        <f>IF(第１号!V7="","",第１号!V7)</f>
        <v/>
      </c>
      <c r="W10" s="312"/>
      <c r="X10" s="312"/>
      <c r="Y10" s="312"/>
      <c r="Z10" s="84"/>
    </row>
    <row r="11" spans="1:41" ht="26.25" customHeight="1" x14ac:dyDescent="0.4">
      <c r="A11" s="69"/>
      <c r="B11" s="69"/>
      <c r="C11" s="69"/>
      <c r="D11" s="69"/>
      <c r="E11" s="69"/>
      <c r="F11" s="69"/>
      <c r="G11" s="69"/>
      <c r="H11" s="69"/>
      <c r="I11" s="69"/>
      <c r="J11" s="69"/>
      <c r="K11" s="69"/>
      <c r="L11" s="69"/>
      <c r="M11" s="309" t="s">
        <v>3</v>
      </c>
      <c r="N11" s="309"/>
      <c r="O11" s="309"/>
      <c r="P11" s="309"/>
      <c r="Q11" s="723" t="str">
        <f>IF(第１号!Q8="","",第１号!Q8)</f>
        <v/>
      </c>
      <c r="R11" s="723"/>
      <c r="S11" s="723"/>
      <c r="T11" s="723"/>
      <c r="U11" s="723"/>
      <c r="V11" s="723"/>
      <c r="W11" s="723"/>
      <c r="X11" s="723"/>
      <c r="Y11" s="723"/>
      <c r="Z11" s="723"/>
    </row>
    <row r="12" spans="1:41" ht="26.25" customHeight="1" x14ac:dyDescent="0.4">
      <c r="A12" s="69"/>
      <c r="B12" s="69"/>
      <c r="C12" s="69"/>
      <c r="D12" s="69"/>
      <c r="E12" s="69"/>
      <c r="F12" s="69"/>
      <c r="G12" s="69"/>
      <c r="H12" s="69"/>
      <c r="I12" s="69"/>
      <c r="J12" s="69"/>
      <c r="K12" s="69"/>
      <c r="L12" s="71" t="s">
        <v>6</v>
      </c>
      <c r="M12" s="309" t="s">
        <v>4</v>
      </c>
      <c r="N12" s="309"/>
      <c r="O12" s="309"/>
      <c r="P12" s="309"/>
      <c r="Q12" s="723" t="str">
        <f>IF(第１号!Q9="","",第１号!Q9)</f>
        <v/>
      </c>
      <c r="R12" s="723"/>
      <c r="S12" s="723"/>
      <c r="T12" s="723"/>
      <c r="U12" s="723"/>
      <c r="V12" s="723"/>
      <c r="W12" s="723"/>
      <c r="X12" s="723"/>
      <c r="Y12" s="723"/>
      <c r="Z12" s="723"/>
    </row>
    <row r="13" spans="1:41" ht="26.25" customHeight="1" x14ac:dyDescent="0.4">
      <c r="A13" s="69"/>
      <c r="B13" s="69"/>
      <c r="C13" s="69"/>
      <c r="D13" s="69"/>
      <c r="E13" s="69"/>
      <c r="F13" s="69"/>
      <c r="G13" s="69"/>
      <c r="H13" s="69"/>
      <c r="I13" s="69"/>
      <c r="J13" s="69"/>
      <c r="K13" s="69"/>
      <c r="L13" s="69"/>
      <c r="M13" s="309" t="s">
        <v>5</v>
      </c>
      <c r="N13" s="309"/>
      <c r="O13" s="309"/>
      <c r="P13" s="309"/>
      <c r="Q13" s="723" t="str">
        <f>IF(第１号!Q10="","",第１号!Q10)</f>
        <v/>
      </c>
      <c r="R13" s="723"/>
      <c r="S13" s="723"/>
      <c r="T13" s="723"/>
      <c r="U13" s="723"/>
      <c r="V13" s="723"/>
      <c r="W13" s="723"/>
      <c r="X13" s="723"/>
      <c r="Y13" s="723"/>
      <c r="Z13" s="84"/>
    </row>
    <row r="14" spans="1:41" ht="7.5" customHeight="1" x14ac:dyDescent="0.4">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row>
    <row r="15" spans="1:41" ht="18.75" customHeight="1" x14ac:dyDescent="0.4">
      <c r="A15" s="308" t="str">
        <f ca="1">"　"&amp;DBCS(TEXT(AB4,"ggge年m月d日"))&amp;"付け仙台市（"&amp;DBCS("R"&amp;IF(M2="",DB!D5,DB!P18))&amp;"環脱経）指令第"&amp;DBCS(TEXT(U2,"0000"))&amp;"号で交付決定を受けました標記の補助金について、下記のとおり不服があるので、仙台市補助金等交付規則"&amp;DBCS(DB!P19)&amp;"及び仙台市温室効果ガス削減設備導入支援補助金交付要綱"&amp;DBCS(DB!P20)&amp;"の規定により、申請を取り下げます。"</f>
        <v>　令和　　年　　月　　日付け仙台市（Ｒ７環脱経）指令第　　　　号で交付決定を受けました標記の補助金について、下記のとおり不服があるので、仙台市補助金等交付規則第７条第１項及び仙台市温室効果ガス削減設備導入支援補助金交付要綱第１３条の規定により、申請を取り下げます。</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I15" s="65"/>
    </row>
    <row r="16" spans="1:41" ht="18.75" customHeight="1" x14ac:dyDescent="0.4">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H16" s="131"/>
      <c r="AI16" s="677"/>
      <c r="AJ16" s="677"/>
      <c r="AK16" s="677"/>
      <c r="AL16" s="677"/>
      <c r="AM16" s="677"/>
      <c r="AN16" s="677"/>
      <c r="AO16" s="677"/>
    </row>
    <row r="17" spans="1:34" ht="18.75" customHeight="1" x14ac:dyDescent="0.4">
      <c r="A17" s="308"/>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H17" s="132"/>
    </row>
    <row r="18" spans="1:34" ht="7.5" customHeight="1" x14ac:dyDescent="0.4">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34" ht="18.75" customHeight="1" x14ac:dyDescent="0.4">
      <c r="A19" s="305" t="s">
        <v>8</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row>
    <row r="20" spans="1:34" ht="7.5" customHeight="1" thickBot="1" x14ac:dyDescent="0.4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row>
    <row r="21" spans="1:34" ht="22.5" customHeight="1" x14ac:dyDescent="0.4">
      <c r="A21" s="566" t="s">
        <v>127</v>
      </c>
      <c r="B21" s="567"/>
      <c r="C21" s="567"/>
      <c r="D21" s="567"/>
      <c r="E21" s="567"/>
      <c r="F21" s="567"/>
      <c r="G21" s="567"/>
      <c r="H21" s="11"/>
      <c r="I21" s="683" t="str">
        <f>IF(第１号!I20="","",第１号!I20)</f>
        <v/>
      </c>
      <c r="J21" s="683"/>
      <c r="K21" s="683"/>
      <c r="L21" s="683"/>
      <c r="M21" s="683"/>
      <c r="N21" s="683"/>
      <c r="O21" s="683"/>
      <c r="P21" s="683"/>
      <c r="Q21" s="683"/>
      <c r="R21" s="683"/>
      <c r="S21" s="683"/>
      <c r="T21" s="683"/>
      <c r="U21" s="683"/>
      <c r="V21" s="683"/>
      <c r="W21" s="683"/>
      <c r="X21" s="683"/>
      <c r="Y21" s="683"/>
      <c r="Z21" s="5"/>
    </row>
    <row r="22" spans="1:34" ht="22.5" customHeight="1" x14ac:dyDescent="0.4">
      <c r="A22" s="314" t="s">
        <v>384</v>
      </c>
      <c r="B22" s="315"/>
      <c r="C22" s="315"/>
      <c r="D22" s="315"/>
      <c r="E22" s="315"/>
      <c r="F22" s="315"/>
      <c r="G22" s="315"/>
      <c r="H22" s="6"/>
      <c r="I22" s="684" t="str">
        <f>IF(第１号!I21="","",第１号!I21)</f>
        <v/>
      </c>
      <c r="J22" s="684"/>
      <c r="K22" s="684"/>
      <c r="L22" s="684"/>
      <c r="M22" s="684"/>
      <c r="N22" s="684"/>
      <c r="O22" s="684"/>
      <c r="P22" s="684"/>
      <c r="Q22" s="684"/>
      <c r="R22" s="684"/>
      <c r="S22" s="684"/>
      <c r="T22" s="684"/>
      <c r="U22" s="684"/>
      <c r="V22" s="684"/>
      <c r="W22" s="684"/>
      <c r="X22" s="684"/>
      <c r="Y22" s="684"/>
      <c r="Z22" s="7"/>
    </row>
    <row r="23" spans="1:34" ht="22.5" customHeight="1" x14ac:dyDescent="0.4">
      <c r="A23" s="314" t="s">
        <v>579</v>
      </c>
      <c r="B23" s="315"/>
      <c r="C23" s="315"/>
      <c r="D23" s="315"/>
      <c r="E23" s="315"/>
      <c r="F23" s="315"/>
      <c r="G23" s="315"/>
      <c r="H23" s="6"/>
      <c r="I23" s="68"/>
      <c r="J23" s="68"/>
      <c r="K23" s="68"/>
      <c r="L23" s="68"/>
      <c r="M23" s="68"/>
      <c r="N23" s="68"/>
      <c r="O23" s="68" t="str">
        <f>IF(P23="","金","")</f>
        <v>金</v>
      </c>
      <c r="P23" s="333" t="str">
        <f>IF(別紙２!S35=0,"","金 "&amp;DBCS(TEXT(別紙２!S35,"#,#0")))</f>
        <v/>
      </c>
      <c r="Q23" s="333"/>
      <c r="R23" s="333"/>
      <c r="S23" s="333"/>
      <c r="T23" s="333"/>
      <c r="U23" s="333"/>
      <c r="V23" s="333"/>
      <c r="W23" s="333"/>
      <c r="X23" s="333"/>
      <c r="Y23" s="68" t="s">
        <v>21</v>
      </c>
      <c r="Z23" s="7"/>
    </row>
    <row r="24" spans="1:34" ht="22.5" customHeight="1" x14ac:dyDescent="0.4">
      <c r="A24" s="314" t="s">
        <v>436</v>
      </c>
      <c r="B24" s="315"/>
      <c r="C24" s="315"/>
      <c r="D24" s="315"/>
      <c r="E24" s="315"/>
      <c r="F24" s="315"/>
      <c r="G24" s="315"/>
      <c r="H24" s="6"/>
      <c r="I24" s="68"/>
      <c r="J24" s="68"/>
      <c r="K24" s="68"/>
      <c r="L24" s="68"/>
      <c r="M24" s="720" t="str">
        <f>IF(第１号!Y5="","令和    年    月    日",DATE(第１号!U5+2018,第１号!W5,第１号!Y5))</f>
        <v>令和    年    月    日</v>
      </c>
      <c r="N24" s="720"/>
      <c r="O24" s="720"/>
      <c r="P24" s="720"/>
      <c r="Q24" s="720"/>
      <c r="R24" s="720"/>
      <c r="S24" s="720"/>
      <c r="T24" s="720"/>
      <c r="U24" s="720"/>
      <c r="V24" s="68"/>
      <c r="W24" s="68"/>
      <c r="X24" s="68"/>
      <c r="Y24" s="68"/>
      <c r="Z24" s="7"/>
    </row>
    <row r="25" spans="1:34" ht="67.5" customHeight="1" thickBot="1" x14ac:dyDescent="0.45">
      <c r="A25" s="719" t="s">
        <v>581</v>
      </c>
      <c r="B25" s="714"/>
      <c r="C25" s="714"/>
      <c r="D25" s="714"/>
      <c r="E25" s="714"/>
      <c r="F25" s="714"/>
      <c r="G25" s="714"/>
      <c r="H25" s="12"/>
      <c r="I25" s="718"/>
      <c r="J25" s="718"/>
      <c r="K25" s="718"/>
      <c r="L25" s="718"/>
      <c r="M25" s="718"/>
      <c r="N25" s="718"/>
      <c r="O25" s="718"/>
      <c r="P25" s="718"/>
      <c r="Q25" s="718"/>
      <c r="R25" s="718"/>
      <c r="S25" s="718"/>
      <c r="T25" s="718"/>
      <c r="U25" s="718"/>
      <c r="V25" s="718"/>
      <c r="W25" s="718"/>
      <c r="X25" s="718"/>
      <c r="Y25" s="718"/>
      <c r="Z25" s="13"/>
    </row>
    <row r="26" spans="1:34" ht="18.75" customHeight="1" x14ac:dyDescent="0.4">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row>
    <row r="27" spans="1:34" ht="18.75" customHeight="1" x14ac:dyDescent="0.4">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row>
    <row r="28" spans="1:34" ht="18.75" customHeight="1" x14ac:dyDescent="0.4">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34" ht="18.75" customHeight="1" x14ac:dyDescent="0.4">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row>
    <row r="30" spans="1:34" ht="18.75" customHeight="1" x14ac:dyDescent="0.4">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34" ht="18.75" customHeight="1" x14ac:dyDescent="0.4">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row>
    <row r="32" spans="1:34" ht="18.75" customHeight="1" x14ac:dyDescent="0.4">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26" ht="18.75" customHeight="1" x14ac:dyDescent="0.4">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row>
    <row r="34" spans="1:26" ht="18.75" customHeight="1" x14ac:dyDescent="0.4">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ht="18.75" customHeight="1" x14ac:dyDescent="0.4">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ht="18.75" customHeight="1" x14ac:dyDescent="0.4">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ht="18.75" customHeight="1" x14ac:dyDescent="0.4">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row>
    <row r="38" spans="1:26" ht="18.75" customHeight="1" x14ac:dyDescent="0.4">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ht="18.75" customHeight="1" x14ac:dyDescent="0.4">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row>
    <row r="40" spans="1:26" ht="18.75" customHeight="1" x14ac:dyDescent="0.4">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8.75" customHeight="1" x14ac:dyDescent="0.4">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sheetData>
  <sheetProtection password="CC6D" sheet="1" objects="1" scenarios="1" selectLockedCells="1"/>
  <mergeCells count="28">
    <mergeCell ref="M12:P12"/>
    <mergeCell ref="Q12:Z12"/>
    <mergeCell ref="O2:T2"/>
    <mergeCell ref="U2:Z2"/>
    <mergeCell ref="A6:Z6"/>
    <mergeCell ref="A2:F2"/>
    <mergeCell ref="G2:H2"/>
    <mergeCell ref="M10:P10"/>
    <mergeCell ref="R10:T10"/>
    <mergeCell ref="V10:Y10"/>
    <mergeCell ref="M11:P11"/>
    <mergeCell ref="Q11:Z11"/>
    <mergeCell ref="AB4:AI4"/>
    <mergeCell ref="A25:G25"/>
    <mergeCell ref="I25:Y25"/>
    <mergeCell ref="A23:G23"/>
    <mergeCell ref="P23:X23"/>
    <mergeCell ref="A24:G24"/>
    <mergeCell ref="M24:U24"/>
    <mergeCell ref="A22:G22"/>
    <mergeCell ref="I22:Y22"/>
    <mergeCell ref="M13:P13"/>
    <mergeCell ref="Q13:Y13"/>
    <mergeCell ref="A15:Z17"/>
    <mergeCell ref="AI16:AO16"/>
    <mergeCell ref="A19:Z19"/>
    <mergeCell ref="A21:G21"/>
    <mergeCell ref="I21:Y21"/>
  </mergeCells>
  <phoneticPr fontId="3"/>
  <pageMargins left="0.78740157480314965" right="0.39370078740157483" top="0.59055118110236227" bottom="0.59055118110236227"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AO39"/>
  <sheetViews>
    <sheetView view="pageBreakPreview" zoomScaleNormal="100" zoomScaleSheetLayoutView="100" workbookViewId="0">
      <pane ySplit="6" topLeftCell="A7" activePane="bottomLeft" state="frozen"/>
      <selection activeCell="I46" sqref="I46"/>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395" t="s">
        <v>495</v>
      </c>
      <c r="B2" s="396"/>
      <c r="C2" s="396"/>
      <c r="D2" s="396"/>
      <c r="E2" s="396"/>
      <c r="F2" s="396"/>
      <c r="G2" s="680" t="s">
        <v>486</v>
      </c>
      <c r="H2" s="681"/>
      <c r="I2" s="168"/>
      <c r="J2" s="166" t="s">
        <v>485</v>
      </c>
      <c r="K2" s="168"/>
      <c r="L2" s="166" t="s">
        <v>491</v>
      </c>
      <c r="M2" s="168"/>
      <c r="N2" s="167" t="s">
        <v>484</v>
      </c>
      <c r="O2" s="396" t="s">
        <v>496</v>
      </c>
      <c r="P2" s="396"/>
      <c r="Q2" s="396"/>
      <c r="R2" s="396"/>
      <c r="S2" s="396"/>
      <c r="T2" s="396"/>
      <c r="U2" s="678" t="s">
        <v>556</v>
      </c>
      <c r="V2" s="678"/>
      <c r="W2" s="678"/>
      <c r="X2" s="678"/>
      <c r="Y2" s="678"/>
      <c r="Z2" s="679"/>
      <c r="AB2" s="171" t="s">
        <v>483</v>
      </c>
    </row>
    <row r="3" spans="1:41" ht="7.5" customHeight="1" x14ac:dyDescent="0.4"/>
    <row r="4" spans="1:41" ht="18.75" customHeight="1" x14ac:dyDescent="0.4">
      <c r="A4" s="69" t="s">
        <v>437</v>
      </c>
      <c r="B4" s="69"/>
      <c r="C4" s="69"/>
      <c r="D4" s="69"/>
      <c r="E4" s="69"/>
      <c r="F4" s="69"/>
      <c r="G4" s="69"/>
      <c r="H4" s="69"/>
      <c r="I4" s="69"/>
      <c r="J4" s="69"/>
      <c r="K4" s="69"/>
      <c r="L4" s="69"/>
      <c r="M4" s="69"/>
      <c r="N4" s="69"/>
      <c r="O4" s="69"/>
      <c r="P4" s="69"/>
      <c r="Q4" s="69"/>
      <c r="R4" s="69"/>
      <c r="S4" s="69"/>
      <c r="T4" s="69"/>
      <c r="U4" s="69"/>
      <c r="V4" s="69"/>
      <c r="W4" s="69"/>
      <c r="X4" s="69"/>
      <c r="Y4" s="69"/>
      <c r="Z4" s="69"/>
      <c r="AB4" s="682" t="str">
        <f>IF(M2="","令和  年  月  日",DATE(I2+2018,K2,M2))</f>
        <v>令和  年  月  日</v>
      </c>
      <c r="AC4" s="682"/>
      <c r="AD4" s="682"/>
      <c r="AE4" s="682"/>
      <c r="AF4" s="682"/>
      <c r="AG4" s="682"/>
      <c r="AH4" s="682"/>
      <c r="AI4" s="682"/>
    </row>
    <row r="5" spans="1:41" ht="7.5" customHeight="1" x14ac:dyDescent="0.4">
      <c r="A5" s="69"/>
      <c r="B5" s="69"/>
      <c r="C5" s="69"/>
      <c r="D5" s="69"/>
      <c r="E5" s="69"/>
      <c r="F5" s="69"/>
      <c r="G5" s="69"/>
      <c r="H5" s="69"/>
      <c r="I5" s="69"/>
      <c r="J5" s="69"/>
      <c r="K5" s="69"/>
      <c r="L5" s="69"/>
      <c r="M5" s="69"/>
      <c r="N5" s="69"/>
      <c r="O5" s="69"/>
      <c r="P5" s="69"/>
      <c r="Q5" s="69"/>
      <c r="R5" s="69"/>
      <c r="S5" s="69"/>
      <c r="T5" s="69"/>
      <c r="U5" s="69"/>
      <c r="V5" s="69"/>
      <c r="W5" s="69"/>
      <c r="X5" s="69"/>
      <c r="Y5" s="69"/>
      <c r="Z5" s="69"/>
    </row>
    <row r="6" spans="1:41" ht="18.75" customHeight="1" x14ac:dyDescent="0.4">
      <c r="A6" s="305" t="s">
        <v>438</v>
      </c>
      <c r="B6" s="305"/>
      <c r="C6" s="305"/>
      <c r="D6" s="305"/>
      <c r="E6" s="305"/>
      <c r="F6" s="305"/>
      <c r="G6" s="305"/>
      <c r="H6" s="305"/>
      <c r="I6" s="305"/>
      <c r="J6" s="305"/>
      <c r="K6" s="305"/>
      <c r="L6" s="305"/>
      <c r="M6" s="305"/>
      <c r="N6" s="305"/>
      <c r="O6" s="305"/>
      <c r="P6" s="305"/>
      <c r="Q6" s="305"/>
      <c r="R6" s="305"/>
      <c r="S6" s="305"/>
      <c r="T6" s="305"/>
      <c r="U6" s="305"/>
      <c r="V6" s="305"/>
      <c r="W6" s="305"/>
      <c r="X6" s="305"/>
      <c r="Y6" s="305"/>
      <c r="Z6" s="305"/>
    </row>
    <row r="7" spans="1:41" ht="7.5" customHeight="1" x14ac:dyDescent="0.4">
      <c r="A7" s="69"/>
      <c r="B7" s="69"/>
      <c r="C7" s="69"/>
      <c r="D7" s="69"/>
      <c r="E7" s="69"/>
      <c r="F7" s="69"/>
      <c r="G7" s="69"/>
      <c r="H7" s="69"/>
      <c r="I7" s="69"/>
      <c r="J7" s="69"/>
      <c r="K7" s="69"/>
      <c r="L7" s="69"/>
      <c r="M7" s="69"/>
      <c r="N7" s="69"/>
      <c r="O7" s="69"/>
      <c r="P7" s="69"/>
      <c r="Q7" s="69"/>
      <c r="R7" s="69"/>
      <c r="S7" s="69"/>
      <c r="T7" s="69"/>
      <c r="U7" s="69"/>
      <c r="V7" s="69"/>
      <c r="W7" s="69"/>
      <c r="X7" s="69"/>
      <c r="Y7" s="69"/>
      <c r="Z7" s="69"/>
    </row>
    <row r="8" spans="1:41" ht="22.5" customHeight="1" x14ac:dyDescent="0.4">
      <c r="A8" s="84"/>
      <c r="B8" s="84"/>
      <c r="C8" s="84"/>
      <c r="D8" s="84"/>
      <c r="E8" s="84"/>
      <c r="F8" s="84"/>
      <c r="G8" s="84"/>
      <c r="H8" s="84"/>
      <c r="I8" s="84"/>
      <c r="J8" s="84"/>
      <c r="K8" s="84"/>
      <c r="L8" s="84"/>
      <c r="M8" s="84"/>
      <c r="N8" s="84"/>
      <c r="O8" s="84"/>
      <c r="P8" s="84"/>
      <c r="Q8" s="84"/>
      <c r="R8" s="158"/>
      <c r="S8" s="158"/>
      <c r="T8" s="159" t="s">
        <v>486</v>
      </c>
      <c r="U8" s="160"/>
      <c r="V8" s="161" t="s">
        <v>485</v>
      </c>
      <c r="W8" s="160"/>
      <c r="X8" s="161" t="s">
        <v>491</v>
      </c>
      <c r="Y8" s="160"/>
      <c r="Z8" s="161" t="s">
        <v>484</v>
      </c>
    </row>
    <row r="9" spans="1:41" ht="18.75" customHeight="1" x14ac:dyDescent="0.4">
      <c r="A9" s="69" t="s">
        <v>1</v>
      </c>
      <c r="B9" s="69"/>
      <c r="C9" s="69"/>
      <c r="D9" s="69"/>
      <c r="E9" s="69"/>
      <c r="F9" s="69"/>
      <c r="G9" s="69"/>
      <c r="H9" s="69"/>
      <c r="I9" s="69"/>
      <c r="J9" s="69"/>
      <c r="K9" s="69"/>
      <c r="L9" s="69"/>
      <c r="M9" s="69"/>
      <c r="N9" s="69"/>
      <c r="O9" s="69"/>
      <c r="P9" s="69"/>
      <c r="Q9" s="69"/>
      <c r="R9" s="69"/>
      <c r="S9" s="69"/>
      <c r="T9" s="69"/>
      <c r="U9" s="69"/>
      <c r="V9" s="69"/>
      <c r="W9" s="69"/>
      <c r="X9" s="69"/>
      <c r="Y9" s="69"/>
      <c r="Z9" s="69"/>
    </row>
    <row r="10" spans="1:41" ht="22.5" customHeight="1" x14ac:dyDescent="0.4">
      <c r="A10" s="69"/>
      <c r="B10" s="69"/>
      <c r="C10" s="69"/>
      <c r="D10" s="69"/>
      <c r="E10" s="69"/>
      <c r="F10" s="69"/>
      <c r="G10" s="69"/>
      <c r="H10" s="69"/>
      <c r="I10" s="69"/>
      <c r="J10" s="69"/>
      <c r="K10" s="69"/>
      <c r="L10" s="69"/>
      <c r="M10" s="309" t="s">
        <v>2</v>
      </c>
      <c r="N10" s="309"/>
      <c r="O10" s="309"/>
      <c r="P10" s="309"/>
      <c r="Q10" s="150" t="s">
        <v>9</v>
      </c>
      <c r="R10" s="311" t="str">
        <f>IF(第１号!R7="","",第１号!R7)</f>
        <v/>
      </c>
      <c r="S10" s="311"/>
      <c r="T10" s="311"/>
      <c r="U10" s="150" t="s">
        <v>10</v>
      </c>
      <c r="V10" s="312" t="str">
        <f>IF(第１号!V7="","",第１号!V7)</f>
        <v/>
      </c>
      <c r="W10" s="312"/>
      <c r="X10" s="312"/>
      <c r="Y10" s="312"/>
      <c r="Z10" s="84"/>
    </row>
    <row r="11" spans="1:41" ht="26.25" customHeight="1" x14ac:dyDescent="0.4">
      <c r="A11" s="69"/>
      <c r="B11" s="69"/>
      <c r="C11" s="69"/>
      <c r="D11" s="69"/>
      <c r="E11" s="69"/>
      <c r="F11" s="69"/>
      <c r="G11" s="69"/>
      <c r="H11" s="69"/>
      <c r="I11" s="69"/>
      <c r="J11" s="69"/>
      <c r="K11" s="69"/>
      <c r="L11" s="69"/>
      <c r="M11" s="309" t="s">
        <v>3</v>
      </c>
      <c r="N11" s="309"/>
      <c r="O11" s="309"/>
      <c r="P11" s="309"/>
      <c r="Q11" s="723" t="str">
        <f>IF(第１号!Q8="","",第１号!Q8)</f>
        <v/>
      </c>
      <c r="R11" s="723"/>
      <c r="S11" s="723"/>
      <c r="T11" s="723"/>
      <c r="U11" s="723"/>
      <c r="V11" s="723"/>
      <c r="W11" s="723"/>
      <c r="X11" s="723"/>
      <c r="Y11" s="723"/>
      <c r="Z11" s="723"/>
    </row>
    <row r="12" spans="1:41" ht="26.25" customHeight="1" x14ac:dyDescent="0.4">
      <c r="A12" s="69"/>
      <c r="B12" s="69"/>
      <c r="C12" s="69"/>
      <c r="D12" s="69"/>
      <c r="E12" s="69"/>
      <c r="F12" s="69"/>
      <c r="G12" s="69"/>
      <c r="H12" s="69"/>
      <c r="I12" s="69"/>
      <c r="J12" s="69"/>
      <c r="K12" s="69"/>
      <c r="L12" s="71" t="s">
        <v>6</v>
      </c>
      <c r="M12" s="309" t="s">
        <v>4</v>
      </c>
      <c r="N12" s="309"/>
      <c r="O12" s="309"/>
      <c r="P12" s="309"/>
      <c r="Q12" s="723" t="str">
        <f>IF(第１号!Q9="","",第１号!Q9)</f>
        <v/>
      </c>
      <c r="R12" s="723"/>
      <c r="S12" s="723"/>
      <c r="T12" s="723"/>
      <c r="U12" s="723"/>
      <c r="V12" s="723"/>
      <c r="W12" s="723"/>
      <c r="X12" s="723"/>
      <c r="Y12" s="723"/>
      <c r="Z12" s="723"/>
    </row>
    <row r="13" spans="1:41" ht="26.25" customHeight="1" x14ac:dyDescent="0.4">
      <c r="A13" s="69"/>
      <c r="B13" s="69"/>
      <c r="C13" s="69"/>
      <c r="D13" s="69"/>
      <c r="E13" s="69"/>
      <c r="F13" s="69"/>
      <c r="G13" s="69"/>
      <c r="H13" s="69"/>
      <c r="I13" s="69"/>
      <c r="J13" s="69"/>
      <c r="K13" s="69"/>
      <c r="L13" s="69"/>
      <c r="M13" s="309" t="s">
        <v>5</v>
      </c>
      <c r="N13" s="309"/>
      <c r="O13" s="309"/>
      <c r="P13" s="309"/>
      <c r="Q13" s="723" t="str">
        <f>IF(第１号!Q10="","",第１号!Q10)</f>
        <v/>
      </c>
      <c r="R13" s="723"/>
      <c r="S13" s="723"/>
      <c r="T13" s="723"/>
      <c r="U13" s="723"/>
      <c r="V13" s="723"/>
      <c r="W13" s="723"/>
      <c r="X13" s="723"/>
      <c r="Y13" s="723"/>
      <c r="Z13" s="84"/>
    </row>
    <row r="14" spans="1:41" ht="7.5" customHeight="1" x14ac:dyDescent="0.4">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row>
    <row r="15" spans="1:41" ht="18.75" customHeight="1" x14ac:dyDescent="0.4">
      <c r="A15" s="308" t="str">
        <f ca="1">"　"&amp;DBCS(TEXT(AB4,"ggge年m月d日"))&amp;"付け仙台市（"&amp;DBCS("R"&amp;IF(M2="",DB!D5,DB!P24))&amp;"環脱経）指令第"&amp;DBCS(TEXT(U2,"0000"))&amp;"号で交付額確定通知がありました標記の補助金により取得した財産について、下記のとおり処分したいので、仙台市補助金等交付規則"&amp;DBCS(DB!P25)&amp;"及び仙台市温室効果ガス削減設備導入支援補助金交付要綱"&amp;DBCS(DB!P26)&amp;"の規定により、関係書類を添えて申請します。"</f>
        <v>　令和　　年　　月　　日付け仙台市（Ｒ７環脱経）指令第　　　　号で交付額確定通知がありました標記の補助金により取得した財産について、下記のとおり処分したいので、仙台市補助金等交付規則第２０条及び仙台市温室効果ガス削減設備導入支援補助金交付要綱第２１条第２項の規定により、関係書類を添えて申請します。</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I15" s="65"/>
    </row>
    <row r="16" spans="1:41" ht="18.75" customHeight="1" x14ac:dyDescent="0.4">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H16" s="131"/>
      <c r="AI16" s="677"/>
      <c r="AJ16" s="677"/>
      <c r="AK16" s="677"/>
      <c r="AL16" s="677"/>
      <c r="AM16" s="677"/>
      <c r="AN16" s="677"/>
      <c r="AO16" s="677"/>
    </row>
    <row r="17" spans="1:34" ht="18.75" customHeight="1" x14ac:dyDescent="0.4">
      <c r="A17" s="308"/>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H17" s="132"/>
    </row>
    <row r="18" spans="1:34" ht="7.5" customHeight="1" x14ac:dyDescent="0.4">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34" ht="18.75" customHeight="1" x14ac:dyDescent="0.4">
      <c r="A19" s="305" t="s">
        <v>8</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row>
    <row r="20" spans="1:34" ht="7.5" customHeight="1" thickBot="1" x14ac:dyDescent="0.4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row>
    <row r="21" spans="1:34" ht="22.5" customHeight="1" x14ac:dyDescent="0.4">
      <c r="A21" s="566" t="s">
        <v>127</v>
      </c>
      <c r="B21" s="567"/>
      <c r="C21" s="567"/>
      <c r="D21" s="567"/>
      <c r="E21" s="567"/>
      <c r="F21" s="567"/>
      <c r="G21" s="567"/>
      <c r="H21" s="11"/>
      <c r="I21" s="683" t="str">
        <f>IF(第１号!I20="","",第１号!I20)</f>
        <v/>
      </c>
      <c r="J21" s="683"/>
      <c r="K21" s="683"/>
      <c r="L21" s="683"/>
      <c r="M21" s="683"/>
      <c r="N21" s="683"/>
      <c r="O21" s="683"/>
      <c r="P21" s="683"/>
      <c r="Q21" s="683"/>
      <c r="R21" s="683"/>
      <c r="S21" s="683"/>
      <c r="T21" s="683"/>
      <c r="U21" s="683"/>
      <c r="V21" s="683"/>
      <c r="W21" s="683"/>
      <c r="X21" s="683"/>
      <c r="Y21" s="683"/>
      <c r="Z21" s="5"/>
    </row>
    <row r="22" spans="1:34" ht="45" customHeight="1" x14ac:dyDescent="0.4">
      <c r="A22" s="564" t="s">
        <v>439</v>
      </c>
      <c r="B22" s="315"/>
      <c r="C22" s="315"/>
      <c r="D22" s="315"/>
      <c r="E22" s="315"/>
      <c r="F22" s="315"/>
      <c r="G22" s="315"/>
      <c r="H22" s="6"/>
      <c r="I22" s="721"/>
      <c r="J22" s="721"/>
      <c r="K22" s="721"/>
      <c r="L22" s="721"/>
      <c r="M22" s="721"/>
      <c r="N22" s="721"/>
      <c r="O22" s="721"/>
      <c r="P22" s="721"/>
      <c r="Q22" s="721"/>
      <c r="R22" s="721"/>
      <c r="S22" s="721"/>
      <c r="T22" s="721"/>
      <c r="U22" s="721"/>
      <c r="V22" s="721"/>
      <c r="W22" s="721"/>
      <c r="X22" s="721"/>
      <c r="Y22" s="721"/>
      <c r="Z22" s="7"/>
    </row>
    <row r="23" spans="1:34" ht="45" customHeight="1" x14ac:dyDescent="0.4">
      <c r="A23" s="314" t="s">
        <v>440</v>
      </c>
      <c r="B23" s="315"/>
      <c r="C23" s="315"/>
      <c r="D23" s="315"/>
      <c r="E23" s="315"/>
      <c r="F23" s="315"/>
      <c r="G23" s="315"/>
      <c r="H23" s="6"/>
      <c r="I23" s="721"/>
      <c r="J23" s="721"/>
      <c r="K23" s="721"/>
      <c r="L23" s="721"/>
      <c r="M23" s="721"/>
      <c r="N23" s="721"/>
      <c r="O23" s="721"/>
      <c r="P23" s="721"/>
      <c r="Q23" s="721"/>
      <c r="R23" s="721"/>
      <c r="S23" s="721"/>
      <c r="T23" s="721"/>
      <c r="U23" s="721"/>
      <c r="V23" s="721"/>
      <c r="W23" s="721"/>
      <c r="X23" s="721"/>
      <c r="Y23" s="721"/>
      <c r="Z23" s="7"/>
    </row>
    <row r="24" spans="1:34" ht="45" customHeight="1" x14ac:dyDescent="0.4">
      <c r="A24" s="564" t="s">
        <v>441</v>
      </c>
      <c r="B24" s="315"/>
      <c r="C24" s="315"/>
      <c r="D24" s="315"/>
      <c r="E24" s="315"/>
      <c r="F24" s="315"/>
      <c r="G24" s="315"/>
      <c r="H24" s="6"/>
      <c r="I24" s="721"/>
      <c r="J24" s="721"/>
      <c r="K24" s="721"/>
      <c r="L24" s="721"/>
      <c r="M24" s="721"/>
      <c r="N24" s="721"/>
      <c r="O24" s="721"/>
      <c r="P24" s="721"/>
      <c r="Q24" s="721"/>
      <c r="R24" s="721"/>
      <c r="S24" s="721"/>
      <c r="T24" s="721"/>
      <c r="U24" s="721"/>
      <c r="V24" s="721"/>
      <c r="W24" s="721"/>
      <c r="X24" s="721"/>
      <c r="Y24" s="721"/>
      <c r="Z24" s="7"/>
    </row>
    <row r="25" spans="1:34" ht="45" customHeight="1" thickBot="1" x14ac:dyDescent="0.45">
      <c r="A25" s="713" t="s">
        <v>442</v>
      </c>
      <c r="B25" s="714"/>
      <c r="C25" s="714"/>
      <c r="D25" s="714"/>
      <c r="E25" s="714"/>
      <c r="F25" s="714"/>
      <c r="G25" s="714"/>
      <c r="H25" s="12"/>
      <c r="I25" s="722"/>
      <c r="J25" s="722"/>
      <c r="K25" s="722"/>
      <c r="L25" s="722"/>
      <c r="M25" s="722"/>
      <c r="N25" s="722"/>
      <c r="O25" s="722"/>
      <c r="P25" s="722"/>
      <c r="Q25" s="722"/>
      <c r="R25" s="722"/>
      <c r="S25" s="722"/>
      <c r="T25" s="722"/>
      <c r="U25" s="722"/>
      <c r="V25" s="722"/>
      <c r="W25" s="722"/>
      <c r="X25" s="722"/>
      <c r="Y25" s="722"/>
      <c r="Z25" s="13"/>
    </row>
    <row r="26" spans="1:34" ht="18.75" customHeight="1" x14ac:dyDescent="0.4">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row>
    <row r="27" spans="1:34" ht="18.75" customHeight="1" x14ac:dyDescent="0.4">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row>
    <row r="28" spans="1:34" ht="18.75" customHeight="1" x14ac:dyDescent="0.4">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34" ht="18.75" customHeight="1" x14ac:dyDescent="0.4">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row>
    <row r="30" spans="1:34" ht="18.75" customHeight="1" x14ac:dyDescent="0.4">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34" ht="18.75" customHeight="1" x14ac:dyDescent="0.4">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row>
    <row r="32" spans="1:34" ht="18.75" customHeight="1" x14ac:dyDescent="0.4">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26" ht="18.75" customHeight="1" x14ac:dyDescent="0.4">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row>
    <row r="34" spans="1:26" ht="18.75" customHeight="1" x14ac:dyDescent="0.4">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ht="18.75" customHeight="1" x14ac:dyDescent="0.4">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ht="18.75" customHeight="1" x14ac:dyDescent="0.4">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ht="18.75" customHeight="1" x14ac:dyDescent="0.4">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row>
    <row r="38" spans="1:26" ht="18.75" customHeight="1" x14ac:dyDescent="0.4">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ht="18.75" customHeight="1" x14ac:dyDescent="0.4">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sheetData>
  <sheetProtection password="CC6D" sheet="1" objects="1" scenarios="1" selectLockedCells="1"/>
  <mergeCells count="28">
    <mergeCell ref="A15:Z17"/>
    <mergeCell ref="O2:T2"/>
    <mergeCell ref="U2:Z2"/>
    <mergeCell ref="A6:Z6"/>
    <mergeCell ref="A2:F2"/>
    <mergeCell ref="G2:H2"/>
    <mergeCell ref="A25:G25"/>
    <mergeCell ref="I25:Y25"/>
    <mergeCell ref="A22:G22"/>
    <mergeCell ref="I22:Y22"/>
    <mergeCell ref="A23:G23"/>
    <mergeCell ref="I23:Y23"/>
    <mergeCell ref="AB4:AI4"/>
    <mergeCell ref="AI16:AO16"/>
    <mergeCell ref="A19:Z19"/>
    <mergeCell ref="A24:G24"/>
    <mergeCell ref="I24:Y24"/>
    <mergeCell ref="A21:G21"/>
    <mergeCell ref="I21:Y21"/>
    <mergeCell ref="M10:P10"/>
    <mergeCell ref="R10:T10"/>
    <mergeCell ref="V10:Y10"/>
    <mergeCell ref="M11:P11"/>
    <mergeCell ref="Q11:Z11"/>
    <mergeCell ref="M12:P12"/>
    <mergeCell ref="Q12:Z12"/>
    <mergeCell ref="M13:P13"/>
    <mergeCell ref="Q13:Y13"/>
  </mergeCells>
  <phoneticPr fontId="4" type="Hiragana" alignment="center"/>
  <pageMargins left="0.78740157480314965" right="0.39370078740157483" top="0.59055118110236227" bottom="0.59055118110236227" header="0.31496062992125984" footer="0.31496062992125984"/>
  <pageSetup paperSize="9"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39"/>
  <sheetViews>
    <sheetView view="pageBreakPreview" zoomScaleNormal="100" zoomScaleSheetLayoutView="100" workbookViewId="0">
      <pane ySplit="6" topLeftCell="A7" activePane="bottomLeft" state="frozen"/>
      <selection activeCell="I46" sqref="I46"/>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395" t="s">
        <v>495</v>
      </c>
      <c r="B2" s="396"/>
      <c r="C2" s="396"/>
      <c r="D2" s="396"/>
      <c r="E2" s="396"/>
      <c r="F2" s="396"/>
      <c r="G2" s="680" t="s">
        <v>486</v>
      </c>
      <c r="H2" s="681"/>
      <c r="I2" s="168"/>
      <c r="J2" s="166" t="s">
        <v>485</v>
      </c>
      <c r="K2" s="168"/>
      <c r="L2" s="166" t="s">
        <v>491</v>
      </c>
      <c r="M2" s="168"/>
      <c r="N2" s="167" t="s">
        <v>484</v>
      </c>
      <c r="O2" s="396" t="s">
        <v>496</v>
      </c>
      <c r="P2" s="396"/>
      <c r="Q2" s="396"/>
      <c r="R2" s="396"/>
      <c r="S2" s="396"/>
      <c r="T2" s="396"/>
      <c r="U2" s="678" t="s">
        <v>555</v>
      </c>
      <c r="V2" s="678"/>
      <c r="W2" s="678"/>
      <c r="X2" s="678"/>
      <c r="Y2" s="678"/>
      <c r="Z2" s="679"/>
      <c r="AB2" s="171" t="s">
        <v>483</v>
      </c>
    </row>
    <row r="3" spans="1:41" ht="7.5" customHeight="1" x14ac:dyDescent="0.4"/>
    <row r="4" spans="1:41" ht="18.75" customHeight="1" x14ac:dyDescent="0.4">
      <c r="A4" s="84" t="s">
        <v>443</v>
      </c>
      <c r="B4" s="84"/>
      <c r="C4" s="84"/>
      <c r="D4" s="84"/>
      <c r="E4" s="84"/>
      <c r="F4" s="84"/>
      <c r="G4" s="84"/>
      <c r="H4" s="84"/>
      <c r="I4" s="84"/>
      <c r="J4" s="84"/>
      <c r="K4" s="84"/>
      <c r="L4" s="84"/>
      <c r="M4" s="84"/>
      <c r="N4" s="84"/>
      <c r="O4" s="84"/>
      <c r="P4" s="84"/>
      <c r="Q4" s="84"/>
      <c r="R4" s="84"/>
      <c r="S4" s="84"/>
      <c r="T4" s="84"/>
      <c r="U4" s="84"/>
      <c r="V4" s="84"/>
      <c r="W4" s="84"/>
      <c r="X4" s="84"/>
      <c r="Y4" s="84"/>
      <c r="Z4" s="84"/>
      <c r="AB4" s="682" t="str">
        <f>IF(M2="","令和  年  月  日",DATE(I2+2018,K2,M2))</f>
        <v>令和  年  月  日</v>
      </c>
      <c r="AC4" s="682"/>
      <c r="AD4" s="682"/>
      <c r="AE4" s="682"/>
      <c r="AF4" s="682"/>
      <c r="AG4" s="682"/>
      <c r="AH4" s="682"/>
      <c r="AI4" s="682"/>
    </row>
    <row r="5" spans="1:41" ht="7.5" customHeight="1" x14ac:dyDescent="0.4">
      <c r="A5" s="84"/>
      <c r="B5" s="84"/>
      <c r="C5" s="84"/>
      <c r="D5" s="84"/>
      <c r="E5" s="84"/>
      <c r="F5" s="84"/>
      <c r="G5" s="84"/>
      <c r="H5" s="84"/>
      <c r="I5" s="84"/>
      <c r="J5" s="84"/>
      <c r="K5" s="84"/>
      <c r="L5" s="84"/>
      <c r="M5" s="84"/>
      <c r="N5" s="84"/>
      <c r="O5" s="84"/>
      <c r="P5" s="84"/>
      <c r="Q5" s="84"/>
      <c r="R5" s="84"/>
      <c r="S5" s="84"/>
      <c r="T5" s="84"/>
      <c r="U5" s="84"/>
      <c r="V5" s="84"/>
      <c r="W5" s="84"/>
      <c r="X5" s="84"/>
      <c r="Y5" s="84"/>
      <c r="Z5" s="84"/>
    </row>
    <row r="6" spans="1:41" ht="18.75" customHeight="1" x14ac:dyDescent="0.4">
      <c r="A6" s="305" t="s">
        <v>444</v>
      </c>
      <c r="B6" s="305"/>
      <c r="C6" s="305"/>
      <c r="D6" s="305"/>
      <c r="E6" s="305"/>
      <c r="F6" s="305"/>
      <c r="G6" s="305"/>
      <c r="H6" s="305"/>
      <c r="I6" s="305"/>
      <c r="J6" s="305"/>
      <c r="K6" s="305"/>
      <c r="L6" s="305"/>
      <c r="M6" s="305"/>
      <c r="N6" s="305"/>
      <c r="O6" s="305"/>
      <c r="P6" s="305"/>
      <c r="Q6" s="305"/>
      <c r="R6" s="305"/>
      <c r="S6" s="305"/>
      <c r="T6" s="305"/>
      <c r="U6" s="305"/>
      <c r="V6" s="305"/>
      <c r="W6" s="305"/>
      <c r="X6" s="305"/>
      <c r="Y6" s="305"/>
      <c r="Z6" s="305"/>
    </row>
    <row r="7" spans="1:41" ht="7.5" customHeight="1" x14ac:dyDescent="0.4">
      <c r="A7" s="84"/>
      <c r="B7" s="84"/>
      <c r="C7" s="84"/>
      <c r="D7" s="84"/>
      <c r="E7" s="84"/>
      <c r="F7" s="84"/>
      <c r="G7" s="84"/>
      <c r="H7" s="84"/>
      <c r="I7" s="84"/>
      <c r="J7" s="84"/>
      <c r="K7" s="84"/>
      <c r="L7" s="84"/>
      <c r="M7" s="84"/>
      <c r="N7" s="84"/>
      <c r="O7" s="84"/>
      <c r="P7" s="84"/>
      <c r="Q7" s="84"/>
      <c r="R7" s="84"/>
      <c r="S7" s="84"/>
      <c r="T7" s="84"/>
      <c r="U7" s="84"/>
      <c r="V7" s="84"/>
      <c r="W7" s="84"/>
      <c r="X7" s="84"/>
      <c r="Y7" s="84"/>
      <c r="Z7" s="84"/>
    </row>
    <row r="8" spans="1:41" ht="22.5" customHeight="1" x14ac:dyDescent="0.4">
      <c r="A8" s="84"/>
      <c r="B8" s="84"/>
      <c r="C8" s="84"/>
      <c r="D8" s="84"/>
      <c r="E8" s="84"/>
      <c r="F8" s="84"/>
      <c r="G8" s="84"/>
      <c r="H8" s="84"/>
      <c r="I8" s="84"/>
      <c r="J8" s="84"/>
      <c r="K8" s="84"/>
      <c r="L8" s="84"/>
      <c r="M8" s="84"/>
      <c r="N8" s="84"/>
      <c r="O8" s="84"/>
      <c r="P8" s="84"/>
      <c r="Q8" s="84"/>
      <c r="R8" s="158"/>
      <c r="S8" s="158"/>
      <c r="T8" s="159" t="s">
        <v>486</v>
      </c>
      <c r="U8" s="160"/>
      <c r="V8" s="161" t="s">
        <v>485</v>
      </c>
      <c r="W8" s="160"/>
      <c r="X8" s="161" t="s">
        <v>491</v>
      </c>
      <c r="Y8" s="160"/>
      <c r="Z8" s="161" t="s">
        <v>484</v>
      </c>
    </row>
    <row r="9" spans="1:41" ht="18.75" customHeight="1" x14ac:dyDescent="0.4">
      <c r="A9" s="84" t="s">
        <v>1</v>
      </c>
      <c r="B9" s="84"/>
      <c r="C9" s="84"/>
      <c r="D9" s="84"/>
      <c r="E9" s="84"/>
      <c r="F9" s="84"/>
      <c r="G9" s="84"/>
      <c r="H9" s="84"/>
      <c r="I9" s="84"/>
      <c r="J9" s="84"/>
      <c r="K9" s="84"/>
      <c r="L9" s="84"/>
      <c r="M9" s="84"/>
      <c r="N9" s="84"/>
      <c r="O9" s="84"/>
      <c r="P9" s="84"/>
      <c r="Q9" s="84"/>
      <c r="R9" s="84"/>
      <c r="S9" s="84"/>
      <c r="T9" s="84"/>
      <c r="U9" s="84"/>
      <c r="V9" s="84"/>
      <c r="W9" s="84"/>
      <c r="X9" s="84"/>
      <c r="Y9" s="84"/>
      <c r="Z9" s="84"/>
    </row>
    <row r="10" spans="1:41" ht="22.5" customHeight="1" x14ac:dyDescent="0.4">
      <c r="A10" s="84"/>
      <c r="B10" s="84"/>
      <c r="C10" s="84"/>
      <c r="D10" s="84"/>
      <c r="E10" s="84"/>
      <c r="F10" s="84"/>
      <c r="G10" s="84"/>
      <c r="H10" s="84"/>
      <c r="I10" s="84"/>
      <c r="J10" s="84"/>
      <c r="K10" s="84"/>
      <c r="L10" s="84"/>
      <c r="M10" s="309" t="s">
        <v>2</v>
      </c>
      <c r="N10" s="309"/>
      <c r="O10" s="309"/>
      <c r="P10" s="309"/>
      <c r="Q10" s="150" t="s">
        <v>9</v>
      </c>
      <c r="R10" s="311" t="str">
        <f>IF(第１号!R7="","",第１号!R7)</f>
        <v/>
      </c>
      <c r="S10" s="311"/>
      <c r="T10" s="311"/>
      <c r="U10" s="150" t="s">
        <v>10</v>
      </c>
      <c r="V10" s="312" t="str">
        <f>IF(第１号!V7="","",第１号!V7)</f>
        <v/>
      </c>
      <c r="W10" s="312"/>
      <c r="X10" s="312"/>
      <c r="Y10" s="312"/>
      <c r="Z10" s="84"/>
    </row>
    <row r="11" spans="1:41" ht="26.25" customHeight="1" x14ac:dyDescent="0.4">
      <c r="A11" s="84"/>
      <c r="B11" s="84"/>
      <c r="C11" s="84"/>
      <c r="D11" s="84"/>
      <c r="E11" s="84"/>
      <c r="F11" s="84"/>
      <c r="G11" s="84"/>
      <c r="H11" s="84"/>
      <c r="I11" s="84"/>
      <c r="J11" s="84"/>
      <c r="K11" s="84"/>
      <c r="L11" s="84"/>
      <c r="M11" s="309" t="s">
        <v>3</v>
      </c>
      <c r="N11" s="309"/>
      <c r="O11" s="309"/>
      <c r="P11" s="309"/>
      <c r="Q11" s="723" t="str">
        <f>IF(第１号!Q8="","",第１号!Q8)</f>
        <v/>
      </c>
      <c r="R11" s="723"/>
      <c r="S11" s="723"/>
      <c r="T11" s="723"/>
      <c r="U11" s="723"/>
      <c r="V11" s="723"/>
      <c r="W11" s="723"/>
      <c r="X11" s="723"/>
      <c r="Y11" s="723"/>
      <c r="Z11" s="723"/>
    </row>
    <row r="12" spans="1:41" ht="26.25" customHeight="1" x14ac:dyDescent="0.4">
      <c r="A12" s="84"/>
      <c r="B12" s="84"/>
      <c r="C12" s="84"/>
      <c r="D12" s="84"/>
      <c r="E12" s="84"/>
      <c r="F12" s="84"/>
      <c r="G12" s="84"/>
      <c r="H12" s="84"/>
      <c r="I12" s="84"/>
      <c r="J12" s="84"/>
      <c r="K12" s="84"/>
      <c r="L12" s="105" t="s">
        <v>6</v>
      </c>
      <c r="M12" s="309" t="s">
        <v>4</v>
      </c>
      <c r="N12" s="309"/>
      <c r="O12" s="309"/>
      <c r="P12" s="309"/>
      <c r="Q12" s="723" t="str">
        <f>IF(第１号!Q9="","",第１号!Q9)</f>
        <v/>
      </c>
      <c r="R12" s="723"/>
      <c r="S12" s="723"/>
      <c r="T12" s="723"/>
      <c r="U12" s="723"/>
      <c r="V12" s="723"/>
      <c r="W12" s="723"/>
      <c r="X12" s="723"/>
      <c r="Y12" s="723"/>
      <c r="Z12" s="723"/>
    </row>
    <row r="13" spans="1:41" ht="26.25" customHeight="1" x14ac:dyDescent="0.4">
      <c r="A13" s="84"/>
      <c r="B13" s="84"/>
      <c r="C13" s="84"/>
      <c r="D13" s="84"/>
      <c r="E13" s="84"/>
      <c r="F13" s="84"/>
      <c r="G13" s="84"/>
      <c r="H13" s="84"/>
      <c r="I13" s="84"/>
      <c r="J13" s="84"/>
      <c r="K13" s="84"/>
      <c r="L13" s="84"/>
      <c r="M13" s="309" t="s">
        <v>5</v>
      </c>
      <c r="N13" s="309"/>
      <c r="O13" s="309"/>
      <c r="P13" s="309"/>
      <c r="Q13" s="723" t="str">
        <f>IF(第１号!Q10="","",第１号!Q10)</f>
        <v/>
      </c>
      <c r="R13" s="723"/>
      <c r="S13" s="723"/>
      <c r="T13" s="723"/>
      <c r="U13" s="723"/>
      <c r="V13" s="723"/>
      <c r="W13" s="723"/>
      <c r="X13" s="723"/>
      <c r="Y13" s="723"/>
      <c r="Z13" s="84"/>
    </row>
    <row r="14" spans="1:41" ht="7.5" customHeight="1" x14ac:dyDescent="0.4">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row>
    <row r="15" spans="1:41" ht="18.75" customHeight="1" x14ac:dyDescent="0.4">
      <c r="A15" s="308" t="str">
        <f ca="1">"　"&amp;DBCS(TEXT(AB4,"ggge年m月d日"))&amp;"付け仙台市（"&amp;DBCS("R"&amp;IF(M2="",DB!D5,DB!P30))&amp;"環脱経）指令第"&amp;DBCS(TEXT(U2,"0000"))&amp;"号で交付額確定通知がありました標記の補助金係る事業について、下記のとおり契約を解除したいので、仙台市温室効果ガス削減設備導入支援補助金交付要綱"&amp;DBCS(DB!P31)&amp;"の規定により、関係書類を添えて申請します。"</f>
        <v>　令和　　年　　月　　日付け仙台市（Ｒ７環脱経）指令第　　　　号で交付額確定通知がありました標記の補助金係る事業について、下記のとおり契約を解除したいので、仙台市温室効果ガス削減設備導入支援補助金交付要綱第２２条第２項の規定により、関係書類を添えて申請します。</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I15" s="65"/>
    </row>
    <row r="16" spans="1:41" ht="18.75" customHeight="1" x14ac:dyDescent="0.4">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H16" s="131"/>
      <c r="AI16" s="677"/>
      <c r="AJ16" s="677"/>
      <c r="AK16" s="677"/>
      <c r="AL16" s="677"/>
      <c r="AM16" s="677"/>
      <c r="AN16" s="677"/>
      <c r="AO16" s="677"/>
    </row>
    <row r="17" spans="1:34" ht="18.75" customHeight="1" x14ac:dyDescent="0.4">
      <c r="A17" s="308"/>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H17" s="132"/>
    </row>
    <row r="18" spans="1:34" ht="7.5" customHeight="1" x14ac:dyDescent="0.4">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34" ht="18.75" customHeight="1" x14ac:dyDescent="0.4">
      <c r="A19" s="305" t="s">
        <v>8</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row>
    <row r="20" spans="1:34" ht="7.5" customHeight="1" thickBot="1" x14ac:dyDescent="0.4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34" ht="22.5" customHeight="1" x14ac:dyDescent="0.4">
      <c r="A21" s="566" t="s">
        <v>127</v>
      </c>
      <c r="B21" s="567"/>
      <c r="C21" s="567"/>
      <c r="D21" s="567"/>
      <c r="E21" s="567"/>
      <c r="F21" s="567"/>
      <c r="G21" s="567"/>
      <c r="H21" s="11"/>
      <c r="I21" s="683" t="str">
        <f>IF(第１号!I20="","",第１号!I20)</f>
        <v/>
      </c>
      <c r="J21" s="683"/>
      <c r="K21" s="683"/>
      <c r="L21" s="683"/>
      <c r="M21" s="683"/>
      <c r="N21" s="683"/>
      <c r="O21" s="683"/>
      <c r="P21" s="683"/>
      <c r="Q21" s="683"/>
      <c r="R21" s="683"/>
      <c r="S21" s="683"/>
      <c r="T21" s="683"/>
      <c r="U21" s="683"/>
      <c r="V21" s="683"/>
      <c r="W21" s="683"/>
      <c r="X21" s="683"/>
      <c r="Y21" s="683"/>
      <c r="Z21" s="5"/>
    </row>
    <row r="22" spans="1:34" ht="22.5" customHeight="1" x14ac:dyDescent="0.4">
      <c r="A22" s="564" t="s">
        <v>384</v>
      </c>
      <c r="B22" s="315"/>
      <c r="C22" s="315"/>
      <c r="D22" s="315"/>
      <c r="E22" s="315"/>
      <c r="F22" s="315"/>
      <c r="G22" s="315"/>
      <c r="H22" s="6"/>
      <c r="I22" s="721"/>
      <c r="J22" s="721"/>
      <c r="K22" s="721"/>
      <c r="L22" s="721"/>
      <c r="M22" s="721"/>
      <c r="N22" s="721"/>
      <c r="O22" s="721"/>
      <c r="P22" s="721"/>
      <c r="Q22" s="721"/>
      <c r="R22" s="721"/>
      <c r="S22" s="721"/>
      <c r="T22" s="721"/>
      <c r="U22" s="721"/>
      <c r="V22" s="721"/>
      <c r="W22" s="721"/>
      <c r="X22" s="721"/>
      <c r="Y22" s="721"/>
      <c r="Z22" s="7"/>
    </row>
    <row r="23" spans="1:34" ht="45" customHeight="1" x14ac:dyDescent="0.4">
      <c r="A23" s="314" t="s">
        <v>445</v>
      </c>
      <c r="B23" s="315"/>
      <c r="C23" s="315"/>
      <c r="D23" s="315"/>
      <c r="E23" s="315"/>
      <c r="F23" s="315"/>
      <c r="G23" s="315"/>
      <c r="H23" s="6"/>
      <c r="I23" s="721"/>
      <c r="J23" s="721"/>
      <c r="K23" s="721"/>
      <c r="L23" s="721"/>
      <c r="M23" s="721"/>
      <c r="N23" s="721"/>
      <c r="O23" s="721"/>
      <c r="P23" s="721"/>
      <c r="Q23" s="721"/>
      <c r="R23" s="721"/>
      <c r="S23" s="721"/>
      <c r="T23" s="721"/>
      <c r="U23" s="721"/>
      <c r="V23" s="721"/>
      <c r="W23" s="721"/>
      <c r="X23" s="721"/>
      <c r="Y23" s="721"/>
      <c r="Z23" s="7"/>
    </row>
    <row r="24" spans="1:34" ht="45" customHeight="1" x14ac:dyDescent="0.4">
      <c r="A24" s="564" t="s">
        <v>446</v>
      </c>
      <c r="B24" s="315"/>
      <c r="C24" s="315"/>
      <c r="D24" s="315"/>
      <c r="E24" s="315"/>
      <c r="F24" s="315"/>
      <c r="G24" s="315"/>
      <c r="H24" s="6"/>
      <c r="I24" s="721"/>
      <c r="J24" s="721"/>
      <c r="K24" s="721"/>
      <c r="L24" s="721"/>
      <c r="M24" s="721"/>
      <c r="N24" s="721"/>
      <c r="O24" s="721"/>
      <c r="P24" s="721"/>
      <c r="Q24" s="721"/>
      <c r="R24" s="721"/>
      <c r="S24" s="721"/>
      <c r="T24" s="721"/>
      <c r="U24" s="721"/>
      <c r="V24" s="721"/>
      <c r="W24" s="721"/>
      <c r="X24" s="721"/>
      <c r="Y24" s="721"/>
      <c r="Z24" s="7"/>
    </row>
    <row r="25" spans="1:34" ht="45" customHeight="1" thickBot="1" x14ac:dyDescent="0.45">
      <c r="A25" s="713" t="s">
        <v>442</v>
      </c>
      <c r="B25" s="714"/>
      <c r="C25" s="714"/>
      <c r="D25" s="714"/>
      <c r="E25" s="714"/>
      <c r="F25" s="714"/>
      <c r="G25" s="714"/>
      <c r="H25" s="12"/>
      <c r="I25" s="722"/>
      <c r="J25" s="722"/>
      <c r="K25" s="722"/>
      <c r="L25" s="722"/>
      <c r="M25" s="722"/>
      <c r="N25" s="722"/>
      <c r="O25" s="722"/>
      <c r="P25" s="722"/>
      <c r="Q25" s="722"/>
      <c r="R25" s="722"/>
      <c r="S25" s="722"/>
      <c r="T25" s="722"/>
      <c r="U25" s="722"/>
      <c r="V25" s="722"/>
      <c r="W25" s="722"/>
      <c r="X25" s="722"/>
      <c r="Y25" s="722"/>
      <c r="Z25" s="99"/>
    </row>
    <row r="26" spans="1:34" ht="18.75" customHeight="1" x14ac:dyDescent="0.4">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34" ht="18.75" customHeight="1" x14ac:dyDescent="0.4">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34" ht="18.75" customHeight="1" x14ac:dyDescent="0.4">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34" ht="18.75" customHeight="1" x14ac:dyDescent="0.4">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34" ht="18.75" customHeight="1" x14ac:dyDescent="0.4">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34" ht="18.75" customHeight="1" x14ac:dyDescent="0.4">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34" ht="18.75" customHeight="1" x14ac:dyDescent="0.4">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8.75" customHeight="1" x14ac:dyDescent="0.4">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8.75" customHeight="1" x14ac:dyDescent="0.4">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8.75" customHeight="1" x14ac:dyDescent="0.4">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8.75" customHeight="1" x14ac:dyDescent="0.4">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8.75" customHeight="1" x14ac:dyDescent="0.4">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8.75" customHeight="1" x14ac:dyDescent="0.4">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8.75" customHeight="1" x14ac:dyDescent="0.4">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sheetData>
  <sheetProtection password="CC6D" sheet="1" objects="1" scenarios="1" selectLockedCells="1"/>
  <mergeCells count="28">
    <mergeCell ref="A15:Z17"/>
    <mergeCell ref="O2:T2"/>
    <mergeCell ref="U2:Z2"/>
    <mergeCell ref="A6:Z6"/>
    <mergeCell ref="A2:F2"/>
    <mergeCell ref="G2:H2"/>
    <mergeCell ref="M11:P11"/>
    <mergeCell ref="Q11:Z11"/>
    <mergeCell ref="M12:P12"/>
    <mergeCell ref="Q12:Z12"/>
    <mergeCell ref="M13:P13"/>
    <mergeCell ref="Q13:Y13"/>
    <mergeCell ref="AB4:AI4"/>
    <mergeCell ref="AI16:AO16"/>
    <mergeCell ref="A19:Z19"/>
    <mergeCell ref="A25:G25"/>
    <mergeCell ref="I25:Y25"/>
    <mergeCell ref="A22:G22"/>
    <mergeCell ref="I22:Y22"/>
    <mergeCell ref="A23:G23"/>
    <mergeCell ref="I23:Y23"/>
    <mergeCell ref="A24:G24"/>
    <mergeCell ref="I24:Y24"/>
    <mergeCell ref="A21:G21"/>
    <mergeCell ref="I21:Y21"/>
    <mergeCell ref="M10:P10"/>
    <mergeCell ref="R10:T10"/>
    <mergeCell ref="V10:Y10"/>
  </mergeCells>
  <phoneticPr fontId="3"/>
  <pageMargins left="0.78740157480314965" right="0.39370078740157483" top="0.59055118110236227" bottom="0.59055118110236227"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workbookViewId="0">
      <selection sqref="A1:XFD1048576"/>
    </sheetView>
  </sheetViews>
  <sheetFormatPr defaultColWidth="3.125" defaultRowHeight="18.75" customHeight="1" x14ac:dyDescent="0.4"/>
  <cols>
    <col min="1" max="16384" width="3.125" style="1"/>
  </cols>
  <sheetData/>
  <phoneticPr fontId="3"/>
  <pageMargins left="0.78740157480314965" right="0.39370078740157483"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DB</vt:lpstr>
      <vt:lpstr>申請目次</vt:lpstr>
      <vt:lpstr>第１号</vt:lpstr>
      <vt:lpstr>第２号</vt:lpstr>
      <vt:lpstr>別紙１</vt:lpstr>
      <vt:lpstr>別紙２</vt:lpstr>
      <vt:lpstr>第３号</vt:lpstr>
      <vt:lpstr>第４号</vt:lpstr>
      <vt:lpstr>第５号</vt:lpstr>
      <vt:lpstr>第６号</vt:lpstr>
      <vt:lpstr>第７号</vt:lpstr>
      <vt:lpstr>実績目次</vt:lpstr>
      <vt:lpstr>第14号</vt:lpstr>
      <vt:lpstr>別紙３</vt:lpstr>
      <vt:lpstr>別紙４</vt:lpstr>
      <vt:lpstr>第15号</vt:lpstr>
      <vt:lpstr>第16号</vt:lpstr>
      <vt:lpstr>交付請求書</vt:lpstr>
      <vt:lpstr>変更等目次</vt:lpstr>
      <vt:lpstr>第10号</vt:lpstr>
      <vt:lpstr>第11号</vt:lpstr>
      <vt:lpstr>第13号</vt:lpstr>
      <vt:lpstr>第19号</vt:lpstr>
      <vt:lpstr>第20号</vt:lpstr>
      <vt:lpstr>Sheet1 (1)</vt:lpstr>
      <vt:lpstr>交付請求書!Print_Area</vt:lpstr>
      <vt:lpstr>実績目次!Print_Area</vt:lpstr>
      <vt:lpstr>申請目次!Print_Area</vt:lpstr>
      <vt:lpstr>第10号!Print_Area</vt:lpstr>
      <vt:lpstr>第11号!Print_Area</vt:lpstr>
      <vt:lpstr>第13号!Print_Area</vt:lpstr>
      <vt:lpstr>第14号!Print_Area</vt:lpstr>
      <vt:lpstr>第15号!Print_Area</vt:lpstr>
      <vt:lpstr>第16号!Print_Area</vt:lpstr>
      <vt:lpstr>第19号!Print_Area</vt:lpstr>
      <vt:lpstr>第１号!Print_Area</vt:lpstr>
      <vt:lpstr>第20号!Print_Area</vt:lpstr>
      <vt:lpstr>第２号!Print_Area</vt:lpstr>
      <vt:lpstr>第３号!Print_Area</vt:lpstr>
      <vt:lpstr>第４号!Print_Area</vt:lpstr>
      <vt:lpstr>第５号!Print_Area</vt:lpstr>
      <vt:lpstr>第６号!Print_Area</vt:lpstr>
      <vt:lpstr>第７号!Print_Area</vt:lpstr>
      <vt:lpstr>別紙１!Print_Area</vt:lpstr>
      <vt:lpstr>別紙２!Print_Area</vt:lpstr>
      <vt:lpstr>別紙３!Print_Area</vt:lpstr>
      <vt:lpstr>別紙４!Print_Area</vt:lpstr>
      <vt:lpstr>変更等目次!Print_Area</vt:lpstr>
      <vt:lpstr>第５号!Print_Titles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2025-04-22T00:42:24Z</dcterms:modified>
</cp:coreProperties>
</file>