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dpc053\給付係共有Ｆ\02_給付係員用\01_給付費関係\01_幼稚園\月例報告様式\"/>
    </mc:Choice>
  </mc:AlternateContent>
  <bookViews>
    <workbookView xWindow="600" yWindow="120" windowWidth="19395" windowHeight="7830" tabRatio="495"/>
  </bookViews>
  <sheets>
    <sheet name="【 別紙様式１】職員名簿" sheetId="3" r:id="rId1"/>
    <sheet name="【別紙様式２】クラス編成表" sheetId="5" r:id="rId2"/>
    <sheet name="【別紙様式３】職員数算出表" sheetId="1" r:id="rId3"/>
  </sheets>
  <definedNames>
    <definedName name="_xlnm.Print_Area" localSheetId="0">'【 別紙様式１】職員名簿'!$A$1:$K$59</definedName>
    <definedName name="_xlnm.Print_Area" localSheetId="1">【別紙様式２】クラス編成表!$A$1:$I$32</definedName>
    <definedName name="_xlnm.Print_Area" localSheetId="2">【別紙様式３】職員数算出表!$A$1:$O$52</definedName>
  </definedNames>
  <calcPr calcId="162913"/>
</workbook>
</file>

<file path=xl/calcChain.xml><?xml version="1.0" encoding="utf-8"?>
<calcChain xmlns="http://schemas.openxmlformats.org/spreadsheetml/2006/main">
  <c r="O30" i="1" l="1"/>
  <c r="J44" i="3" l="1"/>
  <c r="J42" i="3"/>
  <c r="J38" i="3"/>
  <c r="J36" i="3"/>
  <c r="O26" i="1" l="1"/>
  <c r="I26" i="1"/>
  <c r="I25" i="1"/>
  <c r="I23" i="1" l="1"/>
  <c r="I27" i="1" s="1"/>
  <c r="K3" i="1"/>
  <c r="N2" i="1"/>
  <c r="D2" i="1"/>
  <c r="G2" i="5"/>
  <c r="C2" i="5"/>
  <c r="B28" i="5"/>
  <c r="B4" i="5"/>
  <c r="I39" i="1" l="1"/>
  <c r="M17" i="1" l="1"/>
  <c r="M15" i="1"/>
  <c r="F17" i="1"/>
  <c r="F15" i="1"/>
  <c r="G15" i="1" s="1"/>
  <c r="M16" i="1"/>
  <c r="F16" i="1"/>
  <c r="M14" i="1"/>
  <c r="F14" i="1"/>
  <c r="M13" i="1"/>
  <c r="F13" i="1"/>
  <c r="J7" i="1"/>
  <c r="J54" i="3" l="1"/>
  <c r="I35" i="1" s="1"/>
  <c r="J52" i="3"/>
  <c r="I34" i="1" s="1"/>
  <c r="G16" i="1" l="1"/>
  <c r="N17" i="1" l="1"/>
  <c r="N14" i="1"/>
  <c r="G13" i="1"/>
  <c r="G14" i="1"/>
  <c r="H13" i="1" s="1"/>
  <c r="O23" i="1" s="1"/>
  <c r="N13" i="1"/>
  <c r="N16" i="1"/>
  <c r="N15" i="1"/>
  <c r="G17" i="1"/>
  <c r="H16" i="1" s="1"/>
  <c r="O24" i="1" s="1"/>
  <c r="O13" i="1" l="1"/>
  <c r="O25" i="1" s="1"/>
  <c r="O22" i="1" s="1"/>
  <c r="O33" i="1" s="1"/>
  <c r="O16" i="1"/>
  <c r="O28" i="1" l="1"/>
  <c r="I37" i="1" s="1"/>
  <c r="I38" i="1" s="1"/>
  <c r="I40" i="1" s="1"/>
</calcChain>
</file>

<file path=xl/comments1.xml><?xml version="1.0" encoding="utf-8"?>
<comments xmlns="http://schemas.openxmlformats.org/spreadsheetml/2006/main">
  <authors>
    <author>仙台市</author>
  </authors>
  <commentList>
    <comment ref="D6" authorId="0" shapeId="0">
      <text>
        <r>
          <rPr>
            <b/>
            <sz val="12"/>
            <color indexed="81"/>
            <rFont val="ＭＳ Ｐゴシック"/>
            <family val="3"/>
            <charset val="128"/>
          </rPr>
          <t>補助金等に人件費を計上する職員については、公定価格で人件費を措置することができません。
預かり保育専任として預かり保育補助金に人件費を計上する職員に〇をつけてください。</t>
        </r>
      </text>
    </comment>
    <comment ref="J6" authorId="0" shapeId="0">
      <text>
        <r>
          <rPr>
            <b/>
            <sz val="12"/>
            <color indexed="81"/>
            <rFont val="ＭＳ Ｐゴシック"/>
            <family val="3"/>
            <charset val="128"/>
          </rPr>
          <t>休職の場合、勤務形態等で「産休・育休・その他休職」のいずれかを選択し、備考欄に期間を記載してください。
（例）産休：●／○～●／△、育休：●／○～●／△
退職の場合、勤務形態等で「退職」を選択し、備考欄に退職日を記載してください。（例：「令和〇年〇月○日退職」など）</t>
        </r>
        <r>
          <rPr>
            <sz val="9"/>
            <color indexed="81"/>
            <rFont val="ＭＳ Ｐゴシック"/>
            <family val="3"/>
            <charset val="128"/>
          </rPr>
          <t xml:space="preserve">
</t>
        </r>
      </text>
    </comment>
    <comment ref="J48" authorId="0" shapeId="0">
      <text>
        <r>
          <rPr>
            <b/>
            <sz val="9"/>
            <color indexed="81"/>
            <rFont val="ＭＳ Ｐゴシック"/>
            <family val="3"/>
            <charset val="128"/>
          </rPr>
          <t>入力してください</t>
        </r>
      </text>
    </comment>
  </commentList>
</comments>
</file>

<file path=xl/comments2.xml><?xml version="1.0" encoding="utf-8"?>
<comments xmlns="http://schemas.openxmlformats.org/spreadsheetml/2006/main">
  <authors>
    <author>仙台市</author>
  </authors>
  <commentList>
    <comment ref="L6" authorId="0" shapeId="0">
      <text>
        <r>
          <rPr>
            <b/>
            <sz val="12"/>
            <color indexed="81"/>
            <rFont val="ＭＳ Ｐゴシック"/>
            <family val="3"/>
            <charset val="128"/>
          </rPr>
          <t>有、無を選択
有の場合は下段にその人数を記入</t>
        </r>
      </text>
    </comment>
    <comment ref="B9" authorId="0" shapeId="0">
      <text>
        <r>
          <rPr>
            <b/>
            <sz val="12"/>
            <color indexed="81"/>
            <rFont val="ＭＳ Ｐゴシック"/>
            <family val="3"/>
            <charset val="128"/>
          </rPr>
          <t xml:space="preserve">月初日現在における予定日数を記入
</t>
        </r>
        <r>
          <rPr>
            <u/>
            <sz val="11"/>
            <color indexed="81"/>
            <rFont val="ＭＳ Ｐゴシック"/>
            <family val="3"/>
            <charset val="128"/>
          </rPr>
          <t>※副食の提供日とは、希望者全員に副食の全部を提供できる日のことです。牛乳のみを提供する日等は除きます。</t>
        </r>
      </text>
    </comment>
    <comment ref="K22" authorId="0" shapeId="0">
      <text>
        <r>
          <rPr>
            <b/>
            <sz val="9"/>
            <color indexed="81"/>
            <rFont val="ＭＳ Ｐゴシック"/>
            <family val="3"/>
            <charset val="128"/>
          </rPr>
          <t>適用する加算について、ア～エのいずれかを選択してください</t>
        </r>
      </text>
    </comment>
    <comment ref="B25" authorId="0" shapeId="0">
      <text>
        <r>
          <rPr>
            <b/>
            <sz val="11"/>
            <color indexed="81"/>
            <rFont val="ＭＳ Ｐゴシック"/>
            <family val="3"/>
            <charset val="128"/>
          </rPr>
          <t>適用の加算に〇</t>
        </r>
      </text>
    </comment>
    <comment ref="B37" authorId="0" shapeId="0">
      <text>
        <r>
          <rPr>
            <b/>
            <sz val="11"/>
            <color indexed="81"/>
            <rFont val="ＭＳ Ｐゴシック"/>
            <family val="3"/>
            <charset val="128"/>
          </rPr>
          <t>適用の場合に○</t>
        </r>
      </text>
    </comment>
  </commentList>
</comments>
</file>

<file path=xl/sharedStrings.xml><?xml version="1.0" encoding="utf-8"?>
<sst xmlns="http://schemas.openxmlformats.org/spreadsheetml/2006/main" count="186" uniqueCount="133">
  <si>
    <t>利用定員</t>
    <rPh sb="0" eb="2">
      <t>リヨウ</t>
    </rPh>
    <rPh sb="2" eb="4">
      <t>テイイン</t>
    </rPh>
    <phoneticPr fontId="1"/>
  </si>
  <si>
    <t>合計</t>
    <rPh sb="0" eb="2">
      <t>ゴウケイ</t>
    </rPh>
    <phoneticPr fontId="1"/>
  </si>
  <si>
    <t>年齢区分</t>
    <rPh sb="0" eb="2">
      <t>ネンレイ</t>
    </rPh>
    <rPh sb="2" eb="4">
      <t>クブン</t>
    </rPh>
    <phoneticPr fontId="1"/>
  </si>
  <si>
    <t>クラス名</t>
    <rPh sb="3" eb="4">
      <t>メイ</t>
    </rPh>
    <phoneticPr fontId="3"/>
  </si>
  <si>
    <t>年 齢</t>
    <rPh sb="0" eb="1">
      <t>トシ</t>
    </rPh>
    <rPh sb="2" eb="3">
      <t>ヨワイ</t>
    </rPh>
    <phoneticPr fontId="3"/>
  </si>
  <si>
    <t>人 数</t>
    <rPh sb="0" eb="1">
      <t>ヒト</t>
    </rPh>
    <rPh sb="2" eb="3">
      <t>カズ</t>
    </rPh>
    <phoneticPr fontId="3"/>
  </si>
  <si>
    <t>歳児クラス</t>
    <rPh sb="0" eb="2">
      <t>サイジ</t>
    </rPh>
    <phoneticPr fontId="3"/>
  </si>
  <si>
    <t>歳児</t>
    <rPh sb="0" eb="2">
      <t>サイジ</t>
    </rPh>
    <phoneticPr fontId="3"/>
  </si>
  <si>
    <t>組</t>
    <rPh sb="0" eb="1">
      <t>クミ</t>
    </rPh>
    <phoneticPr fontId="3"/>
  </si>
  <si>
    <t>歳児</t>
  </si>
  <si>
    <t>合計</t>
    <rPh sb="0" eb="2">
      <t>ゴウケイ</t>
    </rPh>
    <phoneticPr fontId="3"/>
  </si>
  <si>
    <t>施設名</t>
    <rPh sb="0" eb="2">
      <t>シセツ</t>
    </rPh>
    <rPh sb="2" eb="3">
      <t>メイ</t>
    </rPh>
    <phoneticPr fontId="1"/>
  </si>
  <si>
    <t>担任名</t>
    <rPh sb="0" eb="2">
      <t>タンニン</t>
    </rPh>
    <rPh sb="2" eb="3">
      <t>メイ</t>
    </rPh>
    <phoneticPr fontId="3"/>
  </si>
  <si>
    <t>副担任名</t>
    <rPh sb="0" eb="3">
      <t>フクタンニン</t>
    </rPh>
    <rPh sb="3" eb="4">
      <t>メイ</t>
    </rPh>
    <phoneticPr fontId="3"/>
  </si>
  <si>
    <t>児童数計</t>
    <rPh sb="0" eb="2">
      <t>ジドウ</t>
    </rPh>
    <rPh sb="3" eb="4">
      <t>ケイ</t>
    </rPh>
    <phoneticPr fontId="3"/>
  </si>
  <si>
    <t>備考</t>
    <rPh sb="0" eb="2">
      <t>ビコウ</t>
    </rPh>
    <phoneticPr fontId="3"/>
  </si>
  <si>
    <t>【別紙様式１】</t>
    <rPh sb="1" eb="3">
      <t>ベッシ</t>
    </rPh>
    <rPh sb="3" eb="5">
      <t>ヨウシキ</t>
    </rPh>
    <phoneticPr fontId="1"/>
  </si>
  <si>
    <t>【別紙様式２】</t>
    <rPh sb="1" eb="3">
      <t>ベッシ</t>
    </rPh>
    <rPh sb="3" eb="5">
      <t>ヨウシキ</t>
    </rPh>
    <phoneticPr fontId="1"/>
  </si>
  <si>
    <t>※　年齢の高いクラス（年長）から記入願います。</t>
    <rPh sb="2" eb="4">
      <t>ネンレイ</t>
    </rPh>
    <rPh sb="5" eb="6">
      <t>タカ</t>
    </rPh>
    <rPh sb="11" eb="13">
      <t>ネンチョウ</t>
    </rPh>
    <rPh sb="16" eb="18">
      <t>キニュウ</t>
    </rPh>
    <rPh sb="18" eb="19">
      <t>ネガ</t>
    </rPh>
    <phoneticPr fontId="3"/>
  </si>
  <si>
    <t>※　用紙が足りない場合はコピー願います。</t>
    <rPh sb="2" eb="4">
      <t>ヨウシ</t>
    </rPh>
    <rPh sb="5" eb="6">
      <t>タ</t>
    </rPh>
    <rPh sb="9" eb="11">
      <t>バアイ</t>
    </rPh>
    <rPh sb="15" eb="16">
      <t>ネガ</t>
    </rPh>
    <phoneticPr fontId="3"/>
  </si>
  <si>
    <t>※　本表と同様の内容が確認できる書類の提出がある場合は，本クラス編成表の提出を省略することができます。</t>
    <rPh sb="2" eb="3">
      <t>ホン</t>
    </rPh>
    <rPh sb="3" eb="4">
      <t>ヒョウ</t>
    </rPh>
    <rPh sb="5" eb="7">
      <t>ドウヨウ</t>
    </rPh>
    <rPh sb="8" eb="10">
      <t>ナイヨウ</t>
    </rPh>
    <rPh sb="11" eb="13">
      <t>カクニン</t>
    </rPh>
    <rPh sb="16" eb="18">
      <t>ショルイ</t>
    </rPh>
    <rPh sb="19" eb="21">
      <t>テイシュツ</t>
    </rPh>
    <rPh sb="24" eb="26">
      <t>バアイ</t>
    </rPh>
    <rPh sb="28" eb="29">
      <t>ホン</t>
    </rPh>
    <rPh sb="32" eb="34">
      <t>ヘンセイ</t>
    </rPh>
    <rPh sb="34" eb="35">
      <t>ヒョウ</t>
    </rPh>
    <rPh sb="36" eb="38">
      <t>テイシュツ</t>
    </rPh>
    <rPh sb="39" eb="41">
      <t>ショウリャク</t>
    </rPh>
    <phoneticPr fontId="3"/>
  </si>
  <si>
    <t>各月初日における利用児童数</t>
    <rPh sb="0" eb="1">
      <t>カク</t>
    </rPh>
    <rPh sb="1" eb="2">
      <t>ツキ</t>
    </rPh>
    <rPh sb="2" eb="4">
      <t>ショニチ</t>
    </rPh>
    <rPh sb="8" eb="10">
      <t>リヨウ</t>
    </rPh>
    <rPh sb="10" eb="12">
      <t>ジドウ</t>
    </rPh>
    <rPh sb="12" eb="13">
      <t>スウ</t>
    </rPh>
    <phoneticPr fontId="1"/>
  </si>
  <si>
    <t>(Ａ)</t>
    <phoneticPr fontId="1"/>
  </si>
  <si>
    <t>(Ｂ)</t>
    <phoneticPr fontId="1"/>
  </si>
  <si>
    <t>非常勤の場合</t>
    <rPh sb="0" eb="3">
      <t>ヒジョウキン</t>
    </rPh>
    <rPh sb="4" eb="6">
      <t>バアイ</t>
    </rPh>
    <phoneticPr fontId="1"/>
  </si>
  <si>
    <t>常勤教職員</t>
    <rPh sb="0" eb="2">
      <t>ジョウキン</t>
    </rPh>
    <rPh sb="2" eb="5">
      <t>キョウショクイン</t>
    </rPh>
    <phoneticPr fontId="1"/>
  </si>
  <si>
    <t>①</t>
    <phoneticPr fontId="1"/>
  </si>
  <si>
    <t>補助者</t>
    <rPh sb="0" eb="3">
      <t>ホジョシャ</t>
    </rPh>
    <phoneticPr fontId="1"/>
  </si>
  <si>
    <t>常勤の補助者の人数を記入してください。</t>
    <rPh sb="0" eb="2">
      <t>ジョウキン</t>
    </rPh>
    <rPh sb="3" eb="5">
      <t>ホジョ</t>
    </rPh>
    <rPh sb="5" eb="6">
      <t>シャ</t>
    </rPh>
    <rPh sb="7" eb="9">
      <t>ニンズウ</t>
    </rPh>
    <rPh sb="10" eb="12">
      <t>キニュウ</t>
    </rPh>
    <phoneticPr fontId="1"/>
  </si>
  <si>
    <t>②</t>
    <phoneticPr fontId="1"/>
  </si>
  <si>
    <t>非常勤教職員</t>
    <rPh sb="0" eb="1">
      <t>ヒ</t>
    </rPh>
    <rPh sb="1" eb="3">
      <t>ジョウキン</t>
    </rPh>
    <rPh sb="3" eb="6">
      <t>キョウショクイン</t>
    </rPh>
    <phoneticPr fontId="1"/>
  </si>
  <si>
    <t>③</t>
    <phoneticPr fontId="1"/>
  </si>
  <si>
    <t>④</t>
    <phoneticPr fontId="1"/>
  </si>
  <si>
    <t>　就業規則等で定める常勤教職員１人の１か月の勤務時間数を記入してください。</t>
    <rPh sb="1" eb="3">
      <t>シュウギョウ</t>
    </rPh>
    <rPh sb="3" eb="5">
      <t>キソク</t>
    </rPh>
    <rPh sb="5" eb="6">
      <t>ナド</t>
    </rPh>
    <rPh sb="7" eb="8">
      <t>サダ</t>
    </rPh>
    <rPh sb="10" eb="12">
      <t>ジョウキン</t>
    </rPh>
    <rPh sb="12" eb="15">
      <t>キョウショクイン</t>
    </rPh>
    <rPh sb="16" eb="17">
      <t>ヒト</t>
    </rPh>
    <rPh sb="20" eb="21">
      <t>ツキ</t>
    </rPh>
    <rPh sb="22" eb="24">
      <t>キンム</t>
    </rPh>
    <rPh sb="24" eb="26">
      <t>ジカン</t>
    </rPh>
    <rPh sb="26" eb="27">
      <t>スウ</t>
    </rPh>
    <rPh sb="28" eb="30">
      <t>キニュウ</t>
    </rPh>
    <phoneticPr fontId="1"/>
  </si>
  <si>
    <t>⑤</t>
    <phoneticPr fontId="1"/>
  </si>
  <si>
    <t>常勤換算後の
配置教職員数</t>
    <rPh sb="0" eb="2">
      <t>ジョウキン</t>
    </rPh>
    <rPh sb="2" eb="4">
      <t>カンサン</t>
    </rPh>
    <rPh sb="4" eb="5">
      <t>ゴ</t>
    </rPh>
    <rPh sb="7" eb="9">
      <t>ハイチ</t>
    </rPh>
    <rPh sb="9" eb="12">
      <t>キョウショクイン</t>
    </rPh>
    <rPh sb="12" eb="13">
      <t>スウ</t>
    </rPh>
    <phoneticPr fontId="1"/>
  </si>
  <si>
    <t>補助者を含む</t>
    <rPh sb="0" eb="3">
      <t>ホジョシャ</t>
    </rPh>
    <rPh sb="4" eb="5">
      <t>フク</t>
    </rPh>
    <phoneticPr fontId="1"/>
  </si>
  <si>
    <t>　　　　　小数点第1位を切り捨てる。　　　（例）3.2人の場合→3人</t>
    <phoneticPr fontId="1"/>
  </si>
  <si>
    <t>　　　　　小数点第1位を5とする。　　　　　（例）3.4人の場合→3.5人</t>
    <rPh sb="23" eb="24">
      <t>レイ</t>
    </rPh>
    <phoneticPr fontId="1"/>
  </si>
  <si>
    <t>　　　　　小数点第1位を切り上げる。　　　（例）3.6人の場合→4人</t>
    <rPh sb="22" eb="23">
      <t>レイ</t>
    </rPh>
    <phoneticPr fontId="1"/>
  </si>
  <si>
    <t>【別紙様式3】</t>
    <rPh sb="1" eb="3">
      <t>ベッシ</t>
    </rPh>
    <rPh sb="3" eb="5">
      <t>ヨウシキ</t>
    </rPh>
    <phoneticPr fontId="1"/>
  </si>
  <si>
    <t>1号</t>
    <rPh sb="1" eb="2">
      <t>ゴウ</t>
    </rPh>
    <phoneticPr fontId="1"/>
  </si>
  <si>
    <t>5歳児　①</t>
    <rPh sb="1" eb="2">
      <t>サイ</t>
    </rPh>
    <rPh sb="2" eb="3">
      <t>ジ</t>
    </rPh>
    <phoneticPr fontId="1"/>
  </si>
  <si>
    <t>4歳児　②</t>
    <rPh sb="1" eb="2">
      <t>サイ</t>
    </rPh>
    <rPh sb="2" eb="3">
      <t>ジ</t>
    </rPh>
    <phoneticPr fontId="1"/>
  </si>
  <si>
    <t>3歳児　③</t>
    <rPh sb="1" eb="3">
      <t>サイジ</t>
    </rPh>
    <phoneticPr fontId="1"/>
  </si>
  <si>
    <t>満3歳児 ④</t>
    <rPh sb="0" eb="1">
      <t>マン</t>
    </rPh>
    <rPh sb="2" eb="4">
      <t>サイジ</t>
    </rPh>
    <phoneticPr fontId="1"/>
  </si>
  <si>
    <t>事務職員・調理員等を含むすべての職員について記入してください。</t>
    <rPh sb="5" eb="8">
      <t>チョウリイン</t>
    </rPh>
    <phoneticPr fontId="1"/>
  </si>
  <si>
    <r>
      <t>職員氏名</t>
    </r>
    <r>
      <rPr>
        <sz val="10"/>
        <rFont val="ＭＳ Ｐゴシック"/>
        <family val="3"/>
        <charset val="128"/>
      </rPr>
      <t/>
    </r>
    <rPh sb="0" eb="2">
      <t>ショクイン</t>
    </rPh>
    <rPh sb="2" eb="4">
      <t>シメイ</t>
    </rPh>
    <phoneticPr fontId="3"/>
  </si>
  <si>
    <t xml:space="preserve"> 　　（ⅰ）小数点第1位が2以下のとき</t>
    <rPh sb="14" eb="16">
      <t>イカ</t>
    </rPh>
    <phoneticPr fontId="1"/>
  </si>
  <si>
    <t>　　 （ⅱ）小数点第1位が3又は4のとき</t>
    <phoneticPr fontId="1"/>
  </si>
  <si>
    <t>　　 （ⅲ）小数点第1位が5以上のとき</t>
    <phoneticPr fontId="1"/>
  </si>
  <si>
    <t>①＋（③÷⑤）　（小数点第１位を四捨五入）</t>
    <rPh sb="9" eb="12">
      <t>ショウスウテン</t>
    </rPh>
    <rPh sb="12" eb="13">
      <t>ダイ</t>
    </rPh>
    <rPh sb="14" eb="15">
      <t>イ</t>
    </rPh>
    <rPh sb="16" eb="20">
      <t>シシャゴニュウ</t>
    </rPh>
    <phoneticPr fontId="1"/>
  </si>
  <si>
    <t>①＋②＋{（③＋④）÷⑤}　（小数点第２位以下を切捨て）</t>
    <rPh sb="21" eb="23">
      <t>イカ</t>
    </rPh>
    <rPh sb="24" eb="25">
      <t>キ</t>
    </rPh>
    <rPh sb="25" eb="26">
      <t>ス</t>
    </rPh>
    <phoneticPr fontId="1"/>
  </si>
  <si>
    <t>1か月の勤務
時間数</t>
    <rPh sb="2" eb="3">
      <t>ゲツ</t>
    </rPh>
    <rPh sb="4" eb="6">
      <t>キンム</t>
    </rPh>
    <rPh sb="7" eb="9">
      <t>ジカン</t>
    </rPh>
    <rPh sb="9" eb="10">
      <t>スウ</t>
    </rPh>
    <phoneticPr fontId="3"/>
  </si>
  <si>
    <t>※2 「非常勤」とは，常勤職員の勤務時間を満たさない者をいい，パート勤務などの者を含みます。</t>
    <rPh sb="4" eb="7">
      <t>ヒジョウキン</t>
    </rPh>
    <rPh sb="11" eb="13">
      <t>ジョウキン</t>
    </rPh>
    <rPh sb="13" eb="15">
      <t>ショクイン</t>
    </rPh>
    <rPh sb="16" eb="18">
      <t>キンム</t>
    </rPh>
    <rPh sb="18" eb="20">
      <t>ジカン</t>
    </rPh>
    <rPh sb="21" eb="22">
      <t>ミ</t>
    </rPh>
    <rPh sb="26" eb="27">
      <t>モノ</t>
    </rPh>
    <rPh sb="34" eb="36">
      <t>キンム</t>
    </rPh>
    <rPh sb="39" eb="40">
      <t>モノ</t>
    </rPh>
    <rPh sb="41" eb="42">
      <t>フク</t>
    </rPh>
    <phoneticPr fontId="1"/>
  </si>
  <si>
    <t xml:space="preserve">  　　45人以下：1人、　</t>
    <phoneticPr fontId="1"/>
  </si>
  <si>
    <t>　　  46人以上150人以下：2人、　　　　</t>
    <phoneticPr fontId="1"/>
  </si>
  <si>
    <t>　　  151人以上240人以下：3人、</t>
    <phoneticPr fontId="1"/>
  </si>
  <si>
    <t xml:space="preserve"> 　　 241人以上270人以下：3.5人、</t>
    <phoneticPr fontId="1"/>
  </si>
  <si>
    <t>備考
（雇用期間・
休業期間等）</t>
    <rPh sb="0" eb="2">
      <t>ビコウ</t>
    </rPh>
    <rPh sb="4" eb="6">
      <t>コヨウ</t>
    </rPh>
    <rPh sb="6" eb="8">
      <t>キカン</t>
    </rPh>
    <rPh sb="10" eb="12">
      <t>キュウギョウ</t>
    </rPh>
    <rPh sb="11" eb="12">
      <t>イクキュウ</t>
    </rPh>
    <rPh sb="12" eb="14">
      <t>キカン</t>
    </rPh>
    <rPh sb="14" eb="15">
      <t>トウ</t>
    </rPh>
    <phoneticPr fontId="3"/>
  </si>
  <si>
    <t>エ．いずれも適用しない場合</t>
    <rPh sb="6" eb="8">
      <t>テキヨウ</t>
    </rPh>
    <rPh sb="11" eb="13">
      <t>バアイ</t>
    </rPh>
    <phoneticPr fontId="3"/>
  </si>
  <si>
    <t>ウ．満3歳児対応加配加算のみ受ける場合</t>
    <rPh sb="14" eb="15">
      <t>ウ</t>
    </rPh>
    <rPh sb="17" eb="19">
      <t>バアイ</t>
    </rPh>
    <phoneticPr fontId="3"/>
  </si>
  <si>
    <t>イ．3歳児配置改善加算のみ受ける場合</t>
    <rPh sb="3" eb="5">
      <t>サイジ</t>
    </rPh>
    <rPh sb="5" eb="7">
      <t>ハイチ</t>
    </rPh>
    <rPh sb="7" eb="9">
      <t>カイゼン</t>
    </rPh>
    <rPh sb="9" eb="11">
      <t>カサン</t>
    </rPh>
    <rPh sb="13" eb="14">
      <t>ウ</t>
    </rPh>
    <rPh sb="16" eb="18">
      <t>バアイ</t>
    </rPh>
    <phoneticPr fontId="3"/>
  </si>
  <si>
    <r>
      <t xml:space="preserve"> ←</t>
    </r>
    <r>
      <rPr>
        <b/>
        <u/>
        <sz val="16"/>
        <color theme="1"/>
        <rFont val="ＭＳ Ｐゴシック"/>
        <family val="3"/>
        <charset val="128"/>
        <scheme val="minor"/>
      </rPr>
      <t xml:space="preserve"> 加算の対象となる加配人数</t>
    </r>
    <rPh sb="3" eb="5">
      <t>カサン</t>
    </rPh>
    <rPh sb="6" eb="8">
      <t>タイショウ</t>
    </rPh>
    <rPh sb="11" eb="13">
      <t>カハイ</t>
    </rPh>
    <rPh sb="13" eb="15">
      <t>ニンズウ</t>
    </rPh>
    <phoneticPr fontId="1"/>
  </si>
  <si>
    <t>配置基準を下回る場合は公定価格の減算対象</t>
    <rPh sb="0" eb="2">
      <t>ハイチ</t>
    </rPh>
    <rPh sb="2" eb="4">
      <t>キジュン</t>
    </rPh>
    <rPh sb="5" eb="7">
      <t>シタマワ</t>
    </rPh>
    <rPh sb="8" eb="10">
      <t>バアイ</t>
    </rPh>
    <phoneticPr fontId="1"/>
  </si>
  <si>
    <t>となります。</t>
    <phoneticPr fontId="1"/>
  </si>
  <si>
    <t>　　　小数点第1位を四捨五入する。　　　（例）2.3人の場合→2人</t>
    <phoneticPr fontId="1"/>
  </si>
  <si>
    <t>ア．3歳児配置改善加算及び満3歳児対応加配加算を受ける場合</t>
    <rPh sb="3" eb="5">
      <t>サイジ</t>
    </rPh>
    <rPh sb="5" eb="7">
      <t>ハイチ</t>
    </rPh>
    <rPh sb="7" eb="9">
      <t>カイゼン</t>
    </rPh>
    <rPh sb="9" eb="11">
      <t>カサン</t>
    </rPh>
    <rPh sb="11" eb="12">
      <t>オヨ</t>
    </rPh>
    <rPh sb="24" eb="25">
      <t>ウ</t>
    </rPh>
    <rPh sb="27" eb="29">
      <t>バアイ</t>
    </rPh>
    <phoneticPr fontId="3"/>
  </si>
  <si>
    <t xml:space="preserve"> 　　 　児童数÷20 （3歳児配置改善加算を受ける場合は児童数÷15），4歳児以上は児童数÷30として計算する。（いずれも小数点第2位以下を切捨て）</t>
    <rPh sb="14" eb="16">
      <t>サイジ</t>
    </rPh>
    <rPh sb="16" eb="18">
      <t>ハイチ</t>
    </rPh>
    <rPh sb="18" eb="20">
      <t>カイゼン</t>
    </rPh>
    <rPh sb="20" eb="22">
      <t>カサン</t>
    </rPh>
    <rPh sb="23" eb="24">
      <t>ウ</t>
    </rPh>
    <rPh sb="26" eb="28">
      <t>バアイ</t>
    </rPh>
    <rPh sb="62" eb="65">
      <t>ショウスウテン</t>
    </rPh>
    <rPh sb="65" eb="66">
      <t>ダイ</t>
    </rPh>
    <rPh sb="67" eb="70">
      <t>イイカ</t>
    </rPh>
    <rPh sb="71" eb="73">
      <t>キリス</t>
    </rPh>
    <phoneticPr fontId="1"/>
  </si>
  <si>
    <t>職名・担当等
（園長・副園長・主幹教諭・事務職員など）</t>
    <rPh sb="0" eb="2">
      <t>ショクメイ</t>
    </rPh>
    <rPh sb="3" eb="5">
      <t>タントウ</t>
    </rPh>
    <rPh sb="5" eb="6">
      <t>トウ</t>
    </rPh>
    <rPh sb="8" eb="10">
      <t>エンチョウ</t>
    </rPh>
    <rPh sb="11" eb="14">
      <t>フクエンチョウ</t>
    </rPh>
    <rPh sb="15" eb="17">
      <t>シュカン</t>
    </rPh>
    <rPh sb="17" eb="19">
      <t>キョウユ</t>
    </rPh>
    <rPh sb="20" eb="22">
      <t>ジム</t>
    </rPh>
    <rPh sb="22" eb="24">
      <t>ショクイン</t>
    </rPh>
    <phoneticPr fontId="1"/>
  </si>
  <si>
    <t>満3歳児　　④</t>
    <rPh sb="0" eb="1">
      <t>マン</t>
    </rPh>
    <phoneticPr fontId="1"/>
  </si>
  <si>
    <t>3歳児　　③</t>
    <phoneticPr fontId="1"/>
  </si>
  <si>
    <t>満3,3歳児　(③+④)</t>
    <phoneticPr fontId="1"/>
  </si>
  <si>
    <t>4歳児以上　(①+②)</t>
    <phoneticPr fontId="1"/>
  </si>
  <si>
    <t>　※1　満3歳児（満3歳児対応加配加算を受ける場合）は児童数÷6，3歳児（満3歳児対応加配加算を受けない場合は満3歳児を含む）は</t>
    <rPh sb="4" eb="5">
      <t>マン</t>
    </rPh>
    <rPh sb="6" eb="8">
      <t>サイジ</t>
    </rPh>
    <rPh sb="9" eb="10">
      <t>マン</t>
    </rPh>
    <rPh sb="11" eb="13">
      <t>サイジ</t>
    </rPh>
    <rPh sb="13" eb="15">
      <t>タイオウ</t>
    </rPh>
    <rPh sb="15" eb="17">
      <t>カハイ</t>
    </rPh>
    <rPh sb="17" eb="19">
      <t>カサン</t>
    </rPh>
    <rPh sb="20" eb="21">
      <t>ウ</t>
    </rPh>
    <rPh sb="23" eb="25">
      <t>バアイ</t>
    </rPh>
    <rPh sb="35" eb="36">
      <t>ジ</t>
    </rPh>
    <rPh sb="45" eb="47">
      <t>カサン</t>
    </rPh>
    <rPh sb="55" eb="56">
      <t>マン</t>
    </rPh>
    <rPh sb="57" eb="59">
      <t>サイジ</t>
    </rPh>
    <rPh sb="60" eb="61">
      <t>フク</t>
    </rPh>
    <phoneticPr fontId="1"/>
  </si>
  <si>
    <t>合計(◆) 
⑤</t>
    <rPh sb="0" eb="2">
      <t>ゴウケイ</t>
    </rPh>
    <phoneticPr fontId="1"/>
  </si>
  <si>
    <t>合計(◆)
⑤</t>
    <rPh sb="0" eb="2">
      <t>ゴウケイ</t>
    </rPh>
    <phoneticPr fontId="1"/>
  </si>
  <si>
    <t>　　以下は教諭及び補助者についてのみ記入してください。（事務職員・調理員等，その他の職員は除きます。）</t>
    <rPh sb="2" eb="4">
      <t>イカ</t>
    </rPh>
    <rPh sb="5" eb="7">
      <t>キョウユ</t>
    </rPh>
    <rPh sb="7" eb="8">
      <t>オヨ</t>
    </rPh>
    <rPh sb="9" eb="12">
      <t>ホジョシャ</t>
    </rPh>
    <rPh sb="18" eb="20">
      <t>キニュウ</t>
    </rPh>
    <rPh sb="28" eb="30">
      <t>ジム</t>
    </rPh>
    <rPh sb="30" eb="32">
      <t>ショクイン</t>
    </rPh>
    <rPh sb="33" eb="36">
      <t>チョウリイン</t>
    </rPh>
    <rPh sb="36" eb="37">
      <t>トウ</t>
    </rPh>
    <rPh sb="40" eb="41">
      <t>タ</t>
    </rPh>
    <rPh sb="42" eb="44">
      <t>ショクイン</t>
    </rPh>
    <rPh sb="45" eb="46">
      <t>ノゾ</t>
    </rPh>
    <phoneticPr fontId="1"/>
  </si>
  <si>
    <r>
      <t xml:space="preserve">教諭 </t>
    </r>
    <r>
      <rPr>
        <b/>
        <u/>
        <sz val="11"/>
        <rFont val="ＭＳ Ｐゴシック"/>
        <family val="3"/>
        <charset val="128"/>
      </rPr>
      <t>（園長を除く）</t>
    </r>
    <rPh sb="0" eb="2">
      <t>キョウユ</t>
    </rPh>
    <rPh sb="4" eb="6">
      <t>エンチョウ</t>
    </rPh>
    <rPh sb="7" eb="8">
      <t>ノゾ</t>
    </rPh>
    <phoneticPr fontId="1"/>
  </si>
  <si>
    <t>常勤の教諭（園長を除く）の人数を記入してください。</t>
    <rPh sb="0" eb="2">
      <t>ジョウキン</t>
    </rPh>
    <rPh sb="3" eb="5">
      <t>キョウユ</t>
    </rPh>
    <rPh sb="6" eb="8">
      <t>エンチョウ</t>
    </rPh>
    <rPh sb="9" eb="10">
      <t>ノゾ</t>
    </rPh>
    <rPh sb="13" eb="15">
      <t>ニンズウ</t>
    </rPh>
    <rPh sb="16" eb="18">
      <t>キニュウ</t>
    </rPh>
    <phoneticPr fontId="1"/>
  </si>
  <si>
    <t>教諭</t>
    <rPh sb="0" eb="2">
      <t>キョウユ</t>
    </rPh>
    <phoneticPr fontId="1"/>
  </si>
  <si>
    <t>非常勤の教諭（補助者は除く）の１か月の勤務時間数の
合計を記入してください。</t>
    <rPh sb="0" eb="1">
      <t>ヒ</t>
    </rPh>
    <rPh sb="1" eb="3">
      <t>ジョウキン</t>
    </rPh>
    <rPh sb="4" eb="6">
      <t>キョウユ</t>
    </rPh>
    <rPh sb="7" eb="9">
      <t>ホジョ</t>
    </rPh>
    <rPh sb="9" eb="10">
      <t>シャ</t>
    </rPh>
    <rPh sb="11" eb="12">
      <t>ノゾ</t>
    </rPh>
    <rPh sb="17" eb="18">
      <t>ツキ</t>
    </rPh>
    <rPh sb="19" eb="21">
      <t>キンム</t>
    </rPh>
    <rPh sb="21" eb="23">
      <t>ジカン</t>
    </rPh>
    <rPh sb="23" eb="24">
      <t>スウ</t>
    </rPh>
    <phoneticPr fontId="1"/>
  </si>
  <si>
    <t>教諭のみ</t>
    <rPh sb="0" eb="2">
      <t>キョウユ</t>
    </rPh>
    <phoneticPr fontId="1"/>
  </si>
  <si>
    <t>※1 「補助者」とは，幼稚園教諭の免許状を有するが教諭等の発令を受けていない者をいいます。</t>
    <rPh sb="4" eb="7">
      <t>ホジョシャ</t>
    </rPh>
    <rPh sb="11" eb="14">
      <t>ヨウチエン</t>
    </rPh>
    <rPh sb="14" eb="16">
      <t>キョウユ</t>
    </rPh>
    <rPh sb="17" eb="20">
      <t>メンキョジョウ</t>
    </rPh>
    <rPh sb="21" eb="22">
      <t>ユウ</t>
    </rPh>
    <rPh sb="25" eb="27">
      <t>キョウユ</t>
    </rPh>
    <rPh sb="27" eb="28">
      <t>トウ</t>
    </rPh>
    <rPh sb="29" eb="31">
      <t>ハツレイ</t>
    </rPh>
    <rPh sb="32" eb="33">
      <t>ウ</t>
    </rPh>
    <rPh sb="38" eb="39">
      <t>モノ</t>
    </rPh>
    <phoneticPr fontId="1"/>
  </si>
  <si>
    <t>　 （※3）利用定員区分ごとの上限人数</t>
    <phoneticPr fontId="1"/>
  </si>
  <si>
    <t>利用児童数に応じた必要教員数</t>
    <rPh sb="0" eb="2">
      <t>リヨウ</t>
    </rPh>
    <rPh sb="2" eb="4">
      <t>ジドウ</t>
    </rPh>
    <rPh sb="4" eb="5">
      <t>スウ</t>
    </rPh>
    <rPh sb="6" eb="7">
      <t>オウ</t>
    </rPh>
    <rPh sb="9" eb="11">
      <t>ヒツヨウ</t>
    </rPh>
    <rPh sb="11" eb="13">
      <t>キョウイン</t>
    </rPh>
    <phoneticPr fontId="3"/>
  </si>
  <si>
    <t>年齢ごとの必要教員数(小数点第2位以下を切捨て)※1</t>
    <rPh sb="0" eb="2">
      <t>ネンレイ</t>
    </rPh>
    <rPh sb="5" eb="7">
      <t>ヒツヨウ</t>
    </rPh>
    <rPh sb="7" eb="9">
      <t>キョウイン</t>
    </rPh>
    <rPh sb="9" eb="10">
      <t>スウ</t>
    </rPh>
    <phoneticPr fontId="1"/>
  </si>
  <si>
    <t>その他必要な教員数</t>
    <rPh sb="2" eb="3">
      <t>タ</t>
    </rPh>
    <rPh sb="3" eb="5">
      <t>ヒツヨウ</t>
    </rPh>
    <rPh sb="6" eb="8">
      <t>キョウイン</t>
    </rPh>
    <rPh sb="8" eb="9">
      <t>カズ</t>
    </rPh>
    <phoneticPr fontId="1"/>
  </si>
  <si>
    <t>常勤換算後の配置教員数</t>
    <rPh sb="0" eb="2">
      <t>ジョウキン</t>
    </rPh>
    <rPh sb="2" eb="4">
      <t>カンサン</t>
    </rPh>
    <rPh sb="4" eb="5">
      <t>ゴ</t>
    </rPh>
    <rPh sb="6" eb="8">
      <t>ハイチ</t>
    </rPh>
    <rPh sb="8" eb="10">
      <t>キョウイン</t>
    </rPh>
    <rPh sb="10" eb="11">
      <t>カズ</t>
    </rPh>
    <phoneticPr fontId="1"/>
  </si>
  <si>
    <t>　　  271人以上300人以下：5人、</t>
    <phoneticPr fontId="1"/>
  </si>
  <si>
    <t xml:space="preserve"> 　　 301人以上450人以下：6人、</t>
    <phoneticPr fontId="1"/>
  </si>
  <si>
    <t xml:space="preserve"> 　　 451人以上：8人</t>
    <phoneticPr fontId="1"/>
  </si>
  <si>
    <t>　</t>
  </si>
  <si>
    <t>教諭，補助者(※1)
またはその他
（いずれかを選択）</t>
    <rPh sb="0" eb="2">
      <t>キョウユ</t>
    </rPh>
    <rPh sb="3" eb="6">
      <t>ホジョシャ</t>
    </rPh>
    <rPh sb="16" eb="17">
      <t>タ</t>
    </rPh>
    <rPh sb="24" eb="26">
      <t>センタク</t>
    </rPh>
    <phoneticPr fontId="3"/>
  </si>
  <si>
    <r>
      <t xml:space="preserve">勤務形態等
</t>
    </r>
    <r>
      <rPr>
        <sz val="8"/>
        <rFont val="ＭＳ Ｐゴシック"/>
        <family val="3"/>
        <charset val="128"/>
      </rPr>
      <t>常勤，非常勤(※2）等</t>
    </r>
    <r>
      <rPr>
        <sz val="10"/>
        <rFont val="ＭＳ Ｐゴシック"/>
        <family val="3"/>
        <charset val="128"/>
      </rPr>
      <t xml:space="preserve">
（いずれかを選択）</t>
    </r>
    <rPh sb="0" eb="2">
      <t>キンム</t>
    </rPh>
    <rPh sb="2" eb="4">
      <t>ケイタイ</t>
    </rPh>
    <rPh sb="4" eb="5">
      <t>トウ</t>
    </rPh>
    <rPh sb="6" eb="8">
      <t>ジョウキン</t>
    </rPh>
    <rPh sb="9" eb="12">
      <t>ヒジョウキン</t>
    </rPh>
    <rPh sb="16" eb="17">
      <t>トウ</t>
    </rPh>
    <rPh sb="24" eb="26">
      <t>センタク</t>
    </rPh>
    <phoneticPr fontId="3"/>
  </si>
  <si>
    <t>施設名</t>
    <rPh sb="0" eb="2">
      <t>シセツ</t>
    </rPh>
    <rPh sb="2" eb="3">
      <t>メイ</t>
    </rPh>
    <phoneticPr fontId="1"/>
  </si>
  <si>
    <t>月分）</t>
    <rPh sb="0" eb="1">
      <t>ツキ</t>
    </rPh>
    <rPh sb="1" eb="2">
      <t>ブン</t>
    </rPh>
    <phoneticPr fontId="1"/>
  </si>
  <si>
    <t>令和</t>
    <rPh sb="0" eb="2">
      <t>レイワ</t>
    </rPh>
    <phoneticPr fontId="1"/>
  </si>
  <si>
    <t>年度</t>
    <rPh sb="0" eb="2">
      <t>ネンド</t>
    </rPh>
    <phoneticPr fontId="1"/>
  </si>
  <si>
    <t>職員名簿　　（</t>
    <rPh sb="0" eb="2">
      <t>ショクイン</t>
    </rPh>
    <rPh sb="2" eb="4">
      <t>メイボ</t>
    </rPh>
    <phoneticPr fontId="1"/>
  </si>
  <si>
    <r>
      <rPr>
        <sz val="9"/>
        <rFont val="ＭＳ Ｐゴシック"/>
        <family val="3"/>
        <charset val="128"/>
      </rPr>
      <t>預かり保育専任</t>
    </r>
    <r>
      <rPr>
        <sz val="10"/>
        <rFont val="ＭＳ Ｐゴシック"/>
        <family val="3"/>
        <charset val="128"/>
      </rPr>
      <t xml:space="preserve">
（該当の場合は〇を選択）</t>
    </r>
    <rPh sb="0" eb="1">
      <t>アズ</t>
    </rPh>
    <rPh sb="3" eb="5">
      <t>ホイク</t>
    </rPh>
    <rPh sb="5" eb="7">
      <t>センニン</t>
    </rPh>
    <rPh sb="9" eb="11">
      <t>ガイトウ</t>
    </rPh>
    <rPh sb="12" eb="14">
      <t>バアイ</t>
    </rPh>
    <rPh sb="17" eb="19">
      <t>センタク</t>
    </rPh>
    <phoneticPr fontId="1"/>
  </si>
  <si>
    <t>　クラス編成表　（</t>
    <rPh sb="4" eb="6">
      <t>ヘンセイ</t>
    </rPh>
    <rPh sb="6" eb="7">
      <t>ヒョウ</t>
    </rPh>
    <phoneticPr fontId="1"/>
  </si>
  <si>
    <t>施設名　</t>
    <rPh sb="0" eb="2">
      <t>シセツ</t>
    </rPh>
    <rPh sb="2" eb="3">
      <t>メイ</t>
    </rPh>
    <phoneticPr fontId="3"/>
  </si>
  <si>
    <t>年度　特定教育・保育等に要する費用の額の算定に係る職員数算出表　（</t>
    <rPh sb="0" eb="2">
      <t>ネンド</t>
    </rPh>
    <phoneticPr fontId="1"/>
  </si>
  <si>
    <t>仙台市以外の児童の利用</t>
    <rPh sb="0" eb="3">
      <t>センダイシ</t>
    </rPh>
    <rPh sb="3" eb="5">
      <t>イガイ</t>
    </rPh>
    <rPh sb="6" eb="8">
      <t>ジドウ</t>
    </rPh>
    <rPh sb="9" eb="11">
      <t>リヨウ</t>
    </rPh>
    <phoneticPr fontId="1"/>
  </si>
  <si>
    <t>適用する加算</t>
    <rPh sb="0" eb="2">
      <t>テキヨウ</t>
    </rPh>
    <rPh sb="4" eb="6">
      <t>カサン</t>
    </rPh>
    <phoneticPr fontId="1"/>
  </si>
  <si>
    <t>ア．３歳児＋満３歳児加算</t>
    <rPh sb="3" eb="4">
      <t>サイ</t>
    </rPh>
    <rPh sb="4" eb="5">
      <t>ジ</t>
    </rPh>
    <rPh sb="6" eb="7">
      <t>マン</t>
    </rPh>
    <rPh sb="8" eb="9">
      <t>サイ</t>
    </rPh>
    <rPh sb="9" eb="10">
      <t>ジ</t>
    </rPh>
    <rPh sb="10" eb="12">
      <t>カサン</t>
    </rPh>
    <phoneticPr fontId="1"/>
  </si>
  <si>
    <t>イ．３歳児配置改善加算のみ</t>
    <rPh sb="3" eb="4">
      <t>サイ</t>
    </rPh>
    <rPh sb="4" eb="5">
      <t>ジ</t>
    </rPh>
    <rPh sb="5" eb="7">
      <t>ハイチ</t>
    </rPh>
    <rPh sb="7" eb="9">
      <t>カイゼン</t>
    </rPh>
    <rPh sb="9" eb="11">
      <t>カサン</t>
    </rPh>
    <phoneticPr fontId="1"/>
  </si>
  <si>
    <t>ウ．満３歳児対応加配加算のみ</t>
    <rPh sb="2" eb="3">
      <t>マン</t>
    </rPh>
    <rPh sb="4" eb="5">
      <t>サイ</t>
    </rPh>
    <rPh sb="5" eb="6">
      <t>ジ</t>
    </rPh>
    <rPh sb="6" eb="8">
      <t>タイオウ</t>
    </rPh>
    <rPh sb="8" eb="10">
      <t>カハイ</t>
    </rPh>
    <rPh sb="10" eb="12">
      <t>カサン</t>
    </rPh>
    <phoneticPr fontId="1"/>
  </si>
  <si>
    <t>エ．いずれも適用なし</t>
    <rPh sb="6" eb="8">
      <t>テキヨウ</t>
    </rPh>
    <phoneticPr fontId="1"/>
  </si>
  <si>
    <t>年齢別配置基準上必要な教員数⑤</t>
    <rPh sb="11" eb="13">
      <t>キョウイン</t>
    </rPh>
    <rPh sb="13" eb="14">
      <t>スウ</t>
    </rPh>
    <phoneticPr fontId="1"/>
  </si>
  <si>
    <t>加算に必要な教員数</t>
    <rPh sb="0" eb="2">
      <t>カサン</t>
    </rPh>
    <rPh sb="3" eb="5">
      <t>ヒツヨウ</t>
    </rPh>
    <rPh sb="6" eb="8">
      <t>キョウイン</t>
    </rPh>
    <rPh sb="8" eb="9">
      <t>カズ</t>
    </rPh>
    <phoneticPr fontId="1"/>
  </si>
  <si>
    <r>
      <t>学級編制調整加配加算（利用定員が36人以上300人以下の場合に適用）を受ける場合に加配する人数</t>
    </r>
    <r>
      <rPr>
        <b/>
        <sz val="10"/>
        <color theme="1"/>
        <rFont val="ＭＳ Ｐゴシック"/>
        <family val="3"/>
        <charset val="128"/>
        <scheme val="minor"/>
      </rPr>
      <t>（1人）</t>
    </r>
    <r>
      <rPr>
        <sz val="10"/>
        <color theme="1"/>
        <rFont val="ＭＳ Ｐゴシック"/>
        <family val="3"/>
        <charset val="128"/>
        <scheme val="minor"/>
      </rPr>
      <t>　⑥</t>
    </r>
    <rPh sb="0" eb="2">
      <t>ガッキュウ</t>
    </rPh>
    <rPh sb="2" eb="4">
      <t>ヘンセイ</t>
    </rPh>
    <rPh sb="4" eb="6">
      <t>チョウセイ</t>
    </rPh>
    <rPh sb="6" eb="8">
      <t>カハイ</t>
    </rPh>
    <rPh sb="8" eb="10">
      <t>カサン</t>
    </rPh>
    <rPh sb="35" eb="36">
      <t>ウ</t>
    </rPh>
    <rPh sb="38" eb="40">
      <t>バアイ</t>
    </rPh>
    <rPh sb="41" eb="43">
      <t>カハイ</t>
    </rPh>
    <rPh sb="45" eb="47">
      <t>ニンズウ</t>
    </rPh>
    <rPh sb="49" eb="50">
      <t>ニン</t>
    </rPh>
    <phoneticPr fontId="1"/>
  </si>
  <si>
    <t>合計（◆）　⑨</t>
    <rPh sb="0" eb="2">
      <t>ゴウケイ</t>
    </rPh>
    <phoneticPr fontId="1"/>
  </si>
  <si>
    <r>
      <t>主幹教諭等専任加算の適用を受ける場合</t>
    </r>
    <r>
      <rPr>
        <b/>
        <sz val="11"/>
        <color theme="1"/>
        <rFont val="ＭＳ Ｐゴシック"/>
        <family val="3"/>
        <charset val="128"/>
        <scheme val="minor"/>
      </rPr>
      <t>（１人）</t>
    </r>
    <r>
      <rPr>
        <sz val="11"/>
        <color theme="1"/>
        <rFont val="ＭＳ Ｐゴシック"/>
        <family val="3"/>
        <charset val="128"/>
        <scheme val="minor"/>
      </rPr>
      <t>⑦</t>
    </r>
    <rPh sb="0" eb="2">
      <t>シュカン</t>
    </rPh>
    <rPh sb="2" eb="4">
      <t>キョウユ</t>
    </rPh>
    <rPh sb="4" eb="5">
      <t>トウ</t>
    </rPh>
    <rPh sb="5" eb="7">
      <t>センニン</t>
    </rPh>
    <rPh sb="7" eb="9">
      <t>カサン</t>
    </rPh>
    <rPh sb="10" eb="12">
      <t>テキヨウ</t>
    </rPh>
    <rPh sb="13" eb="14">
      <t>ウ</t>
    </rPh>
    <rPh sb="16" eb="18">
      <t>バアイ</t>
    </rPh>
    <rPh sb="20" eb="21">
      <t>ニン</t>
    </rPh>
    <phoneticPr fontId="1"/>
  </si>
  <si>
    <t>「チーム保育加配加算」の加配人数を求める際に使用する必要教員数　
（⑤ ＋ ⑨）　　⑩
（（◆）欄の合計）</t>
    <rPh sb="4" eb="6">
      <t>ホイク</t>
    </rPh>
    <rPh sb="6" eb="8">
      <t>カハイ</t>
    </rPh>
    <rPh sb="8" eb="10">
      <t>カサン</t>
    </rPh>
    <rPh sb="12" eb="14">
      <t>カハイ</t>
    </rPh>
    <rPh sb="14" eb="16">
      <t>ニンズウ</t>
    </rPh>
    <rPh sb="17" eb="18">
      <t>モト</t>
    </rPh>
    <rPh sb="20" eb="21">
      <t>サイ</t>
    </rPh>
    <rPh sb="22" eb="24">
      <t>シヨウ</t>
    </rPh>
    <phoneticPr fontId="1"/>
  </si>
  <si>
    <r>
      <t>幼稚園教諭のみの数（別紙様式１</t>
    </r>
    <r>
      <rPr>
        <u/>
        <sz val="12"/>
        <color theme="1"/>
        <rFont val="ＭＳ Ｐゴシック"/>
        <family val="3"/>
        <charset val="128"/>
        <scheme val="minor"/>
      </rPr>
      <t>「職員名簿」の（Ａ）を転記</t>
    </r>
    <r>
      <rPr>
        <sz val="12"/>
        <color theme="1"/>
        <rFont val="ＭＳ Ｐゴシック"/>
        <family val="3"/>
        <charset val="128"/>
        <scheme val="minor"/>
      </rPr>
      <t>）　⑫</t>
    </r>
    <rPh sb="0" eb="3">
      <t>ヨウチエン</t>
    </rPh>
    <rPh sb="3" eb="5">
      <t>キョウユ</t>
    </rPh>
    <rPh sb="8" eb="9">
      <t>スウ</t>
    </rPh>
    <rPh sb="10" eb="12">
      <t>ベッシ</t>
    </rPh>
    <rPh sb="12" eb="14">
      <t>ヨウシキ</t>
    </rPh>
    <rPh sb="16" eb="18">
      <t>ショクイン</t>
    </rPh>
    <rPh sb="18" eb="20">
      <t>メイボ</t>
    </rPh>
    <rPh sb="26" eb="28">
      <t>テンキ</t>
    </rPh>
    <phoneticPr fontId="1"/>
  </si>
  <si>
    <r>
      <t>補助者を含む教員数（別紙様式１</t>
    </r>
    <r>
      <rPr>
        <u/>
        <sz val="12"/>
        <color theme="1"/>
        <rFont val="ＭＳ Ｐゴシック"/>
        <family val="3"/>
        <charset val="128"/>
        <scheme val="minor"/>
      </rPr>
      <t>「職員名簿」の（Ｂ）を転記</t>
    </r>
    <r>
      <rPr>
        <sz val="12"/>
        <color theme="1"/>
        <rFont val="ＭＳ Ｐゴシック"/>
        <family val="3"/>
        <charset val="128"/>
        <scheme val="minor"/>
      </rPr>
      <t>）　⑬</t>
    </r>
    <rPh sb="0" eb="3">
      <t>ホジョシャ</t>
    </rPh>
    <rPh sb="4" eb="5">
      <t>フク</t>
    </rPh>
    <rPh sb="6" eb="8">
      <t>キョウイン</t>
    </rPh>
    <rPh sb="8" eb="9">
      <t>スウ</t>
    </rPh>
    <rPh sb="10" eb="12">
      <t>ベッシ</t>
    </rPh>
    <rPh sb="12" eb="14">
      <t>ヨウシキ</t>
    </rPh>
    <rPh sb="16" eb="18">
      <t>ショクイン</t>
    </rPh>
    <rPh sb="18" eb="20">
      <t>メイボ</t>
    </rPh>
    <rPh sb="26" eb="28">
      <t>テンキ</t>
    </rPh>
    <phoneticPr fontId="1"/>
  </si>
  <si>
    <t>チーム保育加配加算の配置教員の基礎数（ ⑬ - ⑩ ）</t>
    <rPh sb="3" eb="5">
      <t>ホイク</t>
    </rPh>
    <rPh sb="5" eb="7">
      <t>カハイ</t>
    </rPh>
    <rPh sb="7" eb="9">
      <t>カサン</t>
    </rPh>
    <rPh sb="10" eb="12">
      <t>ハイチ</t>
    </rPh>
    <rPh sb="12" eb="14">
      <t>キョウイン</t>
    </rPh>
    <rPh sb="15" eb="17">
      <t>キソ</t>
    </rPh>
    <rPh sb="17" eb="18">
      <t>スウ</t>
    </rPh>
    <phoneticPr fontId="1"/>
  </si>
  <si>
    <t>チーム保育加配加算の配置教員数（※2）　⑭</t>
    <rPh sb="3" eb="5">
      <t>ホイク</t>
    </rPh>
    <rPh sb="5" eb="7">
      <t>カハイ</t>
    </rPh>
    <rPh sb="7" eb="9">
      <t>カサン</t>
    </rPh>
    <rPh sb="10" eb="12">
      <t>ハイチ</t>
    </rPh>
    <rPh sb="12" eb="14">
      <t>キョウイン</t>
    </rPh>
    <rPh sb="14" eb="15">
      <t>スウ</t>
    </rPh>
    <phoneticPr fontId="1"/>
  </si>
  <si>
    <t>チーム保育加配加算の上限人数（※3）　⑮</t>
    <rPh sb="3" eb="5">
      <t>ホイク</t>
    </rPh>
    <rPh sb="5" eb="7">
      <t>カハイ</t>
    </rPh>
    <rPh sb="7" eb="9">
      <t>カサン</t>
    </rPh>
    <rPh sb="10" eb="12">
      <t>ジョウゲン</t>
    </rPh>
    <rPh sb="12" eb="14">
      <t>ニンズウ</t>
    </rPh>
    <phoneticPr fontId="1"/>
  </si>
  <si>
    <t>加算対象職員数　（⑭と⑮のうち少ない方の人数）</t>
    <rPh sb="0" eb="2">
      <t>カサン</t>
    </rPh>
    <rPh sb="2" eb="4">
      <t>タイショウ</t>
    </rPh>
    <rPh sb="4" eb="7">
      <t>ショクインスウ</t>
    </rPh>
    <rPh sb="15" eb="16">
      <t>スク</t>
    </rPh>
    <rPh sb="18" eb="19">
      <t>ホウ</t>
    </rPh>
    <rPh sb="20" eb="22">
      <t>ニンズウ</t>
    </rPh>
    <phoneticPr fontId="1"/>
  </si>
  <si>
    <t>「年齢別配置基準を下回る場合」の調整の基準となる配置教員数の確認
　（ ⑫ - ⑪ ）</t>
    <rPh sb="1" eb="3">
      <t>ネンレイ</t>
    </rPh>
    <rPh sb="3" eb="4">
      <t>ベツ</t>
    </rPh>
    <rPh sb="4" eb="6">
      <t>ハイチ</t>
    </rPh>
    <rPh sb="6" eb="8">
      <t>キジュン</t>
    </rPh>
    <rPh sb="9" eb="11">
      <t>シタマワ</t>
    </rPh>
    <rPh sb="12" eb="14">
      <t>バアイ</t>
    </rPh>
    <rPh sb="16" eb="18">
      <t>チョウセイ</t>
    </rPh>
    <rPh sb="19" eb="21">
      <t>キジュン</t>
    </rPh>
    <rPh sb="24" eb="26">
      <t>ハイチ</t>
    </rPh>
    <rPh sb="26" eb="28">
      <t>キョウイン</t>
    </rPh>
    <rPh sb="28" eb="29">
      <t>スウ</t>
    </rPh>
    <rPh sb="30" eb="32">
      <t>カクニン</t>
    </rPh>
    <phoneticPr fontId="1"/>
  </si>
  <si>
    <t>←（※2）の基準により端数処理を行った値。</t>
    <rPh sb="6" eb="8">
      <t>キジュン</t>
    </rPh>
    <rPh sb="11" eb="13">
      <t>ハスウ</t>
    </rPh>
    <rPh sb="13" eb="15">
      <t>ショリ</t>
    </rPh>
    <rPh sb="16" eb="17">
      <t>オコナ</t>
    </rPh>
    <rPh sb="19" eb="20">
      <t>アタイ</t>
    </rPh>
    <phoneticPr fontId="1"/>
  </si>
  <si>
    <t>　 （※2）上の欄の基礎数（ ⑬ - ⑩ ）により以下の端数処理を行った値を記入してください。</t>
    <rPh sb="6" eb="7">
      <t>ウエ</t>
    </rPh>
    <rPh sb="8" eb="9">
      <t>ラン</t>
    </rPh>
    <rPh sb="10" eb="12">
      <t>キソ</t>
    </rPh>
    <rPh sb="12" eb="13">
      <t>スウ</t>
    </rPh>
    <rPh sb="25" eb="27">
      <t>イカ</t>
    </rPh>
    <rPh sb="28" eb="30">
      <t>ハスウ</t>
    </rPh>
    <rPh sb="30" eb="32">
      <t>ショリ</t>
    </rPh>
    <rPh sb="33" eb="34">
      <t>オコナ</t>
    </rPh>
    <rPh sb="36" eb="37">
      <t>アタイ</t>
    </rPh>
    <rPh sb="38" eb="40">
      <t>キニュウ</t>
    </rPh>
    <phoneticPr fontId="1"/>
  </si>
  <si>
    <t xml:space="preserve"> 　①基礎数（ ⑬ - ⑩ ）が3人未満の場合</t>
    <rPh sb="17" eb="18">
      <t>ヒト</t>
    </rPh>
    <rPh sb="18" eb="20">
      <t>ミマン</t>
    </rPh>
    <rPh sb="21" eb="23">
      <t>バアイ</t>
    </rPh>
    <phoneticPr fontId="1"/>
  </si>
  <si>
    <t>　 ②基礎数（ ⑬ - ⑩ ）が3人以上の場合</t>
    <rPh sb="17" eb="18">
      <t>ヒト</t>
    </rPh>
    <rPh sb="18" eb="20">
      <t>イジョウ</t>
    </rPh>
    <rPh sb="21" eb="23">
      <t>バアイ</t>
    </rPh>
    <phoneticPr fontId="1"/>
  </si>
  <si>
    <t xml:space="preserve">
「チーム保育加配加算」の対象となる加配人数</t>
    <phoneticPr fontId="1"/>
  </si>
  <si>
    <t>「年齢別配置基準を下回る場合」の減算調整の基準となる必要教員数　
（⑤ ＋ ⑨ - ⑦ - ⑧）　⑪</t>
    <rPh sb="1" eb="3">
      <t>ネンレイ</t>
    </rPh>
    <rPh sb="3" eb="4">
      <t>ベツ</t>
    </rPh>
    <rPh sb="4" eb="6">
      <t>ハイチ</t>
    </rPh>
    <rPh sb="6" eb="8">
      <t>キジュン</t>
    </rPh>
    <rPh sb="9" eb="11">
      <t>シタマワ</t>
    </rPh>
    <rPh sb="12" eb="14">
      <t>バアイ</t>
    </rPh>
    <rPh sb="16" eb="18">
      <t>ゲンサン</t>
    </rPh>
    <rPh sb="18" eb="20">
      <t>チョウセイ</t>
    </rPh>
    <rPh sb="21" eb="23">
      <t>キジュン</t>
    </rPh>
    <phoneticPr fontId="1"/>
  </si>
  <si>
    <t>副食費徴収免除加算の対象となる
副食の提供予定日数</t>
    <rPh sb="0" eb="2">
      <t>フクショク</t>
    </rPh>
    <rPh sb="2" eb="3">
      <t>ヒ</t>
    </rPh>
    <rPh sb="3" eb="5">
      <t>チョウシュウ</t>
    </rPh>
    <rPh sb="5" eb="7">
      <t>メンジョ</t>
    </rPh>
    <rPh sb="7" eb="9">
      <t>カサン</t>
    </rPh>
    <rPh sb="10" eb="12">
      <t>タイショウ</t>
    </rPh>
    <rPh sb="16" eb="18">
      <t>フクショク</t>
    </rPh>
    <rPh sb="19" eb="21">
      <t>テイキョウ</t>
    </rPh>
    <rPh sb="21" eb="23">
      <t>ヨテイ</t>
    </rPh>
    <rPh sb="23" eb="25">
      <t>ニッスウ</t>
    </rPh>
    <phoneticPr fontId="1"/>
  </si>
  <si>
    <t>園長</t>
    <rPh sb="0" eb="2">
      <t>エンチョウ</t>
    </rPh>
    <phoneticPr fontId="1"/>
  </si>
  <si>
    <r>
      <t>利用定員が35人以下又は121人以上の施設で、講師配置加算の適用を受ける場合</t>
    </r>
    <r>
      <rPr>
        <b/>
        <sz val="11"/>
        <color theme="1"/>
        <rFont val="ＭＳ Ｐゴシック"/>
        <family val="3"/>
        <charset val="128"/>
        <scheme val="minor"/>
      </rPr>
      <t>（0.2人）</t>
    </r>
    <r>
      <rPr>
        <sz val="11"/>
        <color theme="1"/>
        <rFont val="ＭＳ Ｐゴシック"/>
        <family val="3"/>
        <charset val="128"/>
        <scheme val="minor"/>
      </rPr>
      <t>⑧</t>
    </r>
    <rPh sb="0" eb="2">
      <t>リヨウ</t>
    </rPh>
    <rPh sb="2" eb="4">
      <t>テイイン</t>
    </rPh>
    <rPh sb="7" eb="8">
      <t>ニン</t>
    </rPh>
    <rPh sb="8" eb="10">
      <t>イカ</t>
    </rPh>
    <rPh sb="10" eb="11">
      <t>マタ</t>
    </rPh>
    <rPh sb="15" eb="16">
      <t>ニン</t>
    </rPh>
    <rPh sb="16" eb="18">
      <t>イジョウ</t>
    </rPh>
    <rPh sb="19" eb="21">
      <t>シセツ</t>
    </rPh>
    <rPh sb="23" eb="25">
      <t>コウシ</t>
    </rPh>
    <rPh sb="25" eb="27">
      <t>ハイチ</t>
    </rPh>
    <rPh sb="27" eb="29">
      <t>カサン</t>
    </rPh>
    <rPh sb="30" eb="32">
      <t>テキヨウ</t>
    </rPh>
    <rPh sb="33" eb="34">
      <t>ウ</t>
    </rPh>
    <rPh sb="36" eb="38">
      <t>バアイ</t>
    </rPh>
    <rPh sb="42" eb="43">
      <t>ニン</t>
    </rPh>
    <phoneticPr fontId="1"/>
  </si>
  <si>
    <t>非常勤の補助者の１か月の勤務時間数の合計を記入してください。</t>
    <rPh sb="0" eb="1">
      <t>ヒ</t>
    </rPh>
    <rPh sb="1" eb="3">
      <t>ジョウキン</t>
    </rPh>
    <rPh sb="4" eb="6">
      <t>ホジョ</t>
    </rPh>
    <rPh sb="6" eb="7">
      <t>シャ</t>
    </rPh>
    <rPh sb="10" eb="11">
      <t>ツキ</t>
    </rPh>
    <rPh sb="12" eb="14">
      <t>キンム</t>
    </rPh>
    <rPh sb="14" eb="16">
      <t>ジカン</t>
    </rPh>
    <rPh sb="16" eb="17">
      <t>スウ</t>
    </rPh>
    <rPh sb="18" eb="20">
      <t>ゴウケイ</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</si>
</sst>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0.0&quot;人&quot;"/>
    <numFmt numFmtId="178" formatCode="##&quot;時&quot;&quot;間&quot;"/>
    <numFmt numFmtId="179" formatCode="##&quot;日&quot;"/>
    <numFmt numFmtId="180" formatCode="##&quot;人&quot;"/>
    <numFmt numFmtId="181" formatCode="#0.0&quot;人&quot;"/>
    <numFmt numFmtId="182" formatCode="0.0_ "/>
    <numFmt numFmtId="183" formatCode="#&quot;日&quot;"/>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1"/>
      <name val="ＭＳ Ｐゴシック"/>
      <family val="3"/>
      <charset val="128"/>
    </font>
    <font>
      <b/>
      <sz val="16"/>
      <name val="ＭＳ Ｐゴシック"/>
      <family val="3"/>
      <charset val="128"/>
    </font>
    <font>
      <b/>
      <u/>
      <sz val="12"/>
      <name val="ＭＳ Ｐゴシック"/>
      <family val="3"/>
      <charset val="128"/>
    </font>
    <font>
      <sz val="9"/>
      <name val="ＭＳ Ｐゴシック"/>
      <family val="3"/>
      <charset val="128"/>
    </font>
    <font>
      <b/>
      <sz val="14"/>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font>
    <font>
      <sz val="11"/>
      <color theme="1"/>
      <name val="ＭＳ Ｐゴシック"/>
      <family val="2"/>
      <charset val="128"/>
      <scheme val="minor"/>
    </font>
    <font>
      <b/>
      <sz val="12"/>
      <name val="ＭＳ Ｐゴシック"/>
      <family val="3"/>
      <charset val="128"/>
    </font>
    <font>
      <b/>
      <u/>
      <sz val="11"/>
      <name val="ＭＳ Ｐゴシック"/>
      <family val="3"/>
      <charset val="128"/>
    </font>
    <font>
      <sz val="11"/>
      <name val="ＭＳ Ｐゴシック"/>
      <family val="3"/>
      <charset val="128"/>
      <scheme val="minor"/>
    </font>
    <font>
      <b/>
      <sz val="16"/>
      <color theme="1"/>
      <name val="ＭＳ Ｐゴシック"/>
      <family val="3"/>
      <charset val="128"/>
      <scheme val="minor"/>
    </font>
    <font>
      <sz val="12"/>
      <name val="ＭＳ Ｐゴシック"/>
      <family val="3"/>
      <charset val="128"/>
      <scheme val="minor"/>
    </font>
    <font>
      <b/>
      <sz val="12"/>
      <color indexed="8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b/>
      <u/>
      <sz val="16"/>
      <name val="ＭＳ Ｐゴシック"/>
      <family val="3"/>
      <charset val="128"/>
      <scheme val="minor"/>
    </font>
    <font>
      <u/>
      <sz val="12"/>
      <color theme="1"/>
      <name val="ＭＳ Ｐゴシック"/>
      <family val="3"/>
      <charset val="128"/>
      <scheme val="minor"/>
    </font>
    <font>
      <sz val="14"/>
      <name val="ＭＳ Ｐゴシック"/>
      <family val="3"/>
      <charset val="128"/>
      <scheme val="minor"/>
    </font>
    <font>
      <sz val="9"/>
      <color indexed="81"/>
      <name val="ＭＳ Ｐゴシック"/>
      <family val="3"/>
      <charset val="128"/>
    </font>
    <font>
      <b/>
      <sz val="9"/>
      <color indexed="81"/>
      <name val="ＭＳ Ｐゴシック"/>
      <family val="3"/>
      <charset val="128"/>
    </font>
    <font>
      <sz val="8"/>
      <name val="ＭＳ Ｐゴシック"/>
      <family val="3"/>
      <charset val="128"/>
    </font>
    <font>
      <b/>
      <sz val="11"/>
      <color indexed="8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u/>
      <sz val="11"/>
      <color indexed="81"/>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rgb="FFCCECFF"/>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99CC"/>
        <bgColor indexed="64"/>
      </patternFill>
    </fill>
    <fill>
      <patternFill patternType="solid">
        <fgColor rgb="FFFF9900"/>
        <bgColor indexed="64"/>
      </patternFill>
    </fill>
    <fill>
      <patternFill patternType="solid">
        <fgColor rgb="FFFFFF93"/>
        <bgColor indexed="64"/>
      </patternFill>
    </fill>
    <fill>
      <patternFill patternType="solid">
        <fgColor theme="0" tint="-0.499984740745262"/>
        <bgColor indexed="64"/>
      </patternFill>
    </fill>
    <fill>
      <patternFill patternType="solid">
        <fgColor theme="8" tint="0.79998168889431442"/>
        <bgColor indexed="64"/>
      </patternFill>
    </fill>
  </fills>
  <borders count="74">
    <border>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14" fillId="0" borderId="0" applyFont="0" applyFill="0" applyBorder="0" applyAlignment="0" applyProtection="0">
      <alignment vertical="center"/>
    </xf>
  </cellStyleXfs>
  <cellXfs count="329">
    <xf numFmtId="0" fontId="0" fillId="0" borderId="0" xfId="0">
      <alignment vertical="center"/>
    </xf>
    <xf numFmtId="0" fontId="2" fillId="0" borderId="0" xfId="3"/>
    <xf numFmtId="0" fontId="2" fillId="0" borderId="0" xfId="3" applyFont="1"/>
    <xf numFmtId="0" fontId="2" fillId="0" borderId="0" xfId="1" applyFont="1">
      <alignment vertical="center"/>
    </xf>
    <xf numFmtId="0" fontId="2" fillId="0" borderId="0" xfId="1">
      <alignment vertical="center"/>
    </xf>
    <xf numFmtId="0" fontId="6" fillId="0" borderId="35" xfId="1" applyFont="1" applyBorder="1" applyAlignment="1">
      <alignment horizontal="center" vertical="center"/>
    </xf>
    <xf numFmtId="0" fontId="6" fillId="0" borderId="4" xfId="1" applyFont="1" applyBorder="1" applyAlignment="1">
      <alignment horizontal="center" vertical="center"/>
    </xf>
    <xf numFmtId="0" fontId="6" fillId="0" borderId="12" xfId="1" applyFont="1" applyBorder="1" applyAlignment="1">
      <alignment horizontal="center" vertical="center"/>
    </xf>
    <xf numFmtId="0" fontId="2" fillId="0" borderId="0" xfId="1" applyAlignment="1">
      <alignment horizontal="center" vertical="center"/>
    </xf>
    <xf numFmtId="0" fontId="9" fillId="0" borderId="0" xfId="1" applyFont="1">
      <alignment vertical="center"/>
    </xf>
    <xf numFmtId="0" fontId="2" fillId="0" borderId="0" xfId="1" applyFont="1" applyBorder="1" applyAlignment="1">
      <alignment horizontal="center" vertical="center"/>
    </xf>
    <xf numFmtId="0" fontId="2" fillId="0" borderId="0" xfId="1" applyAlignment="1">
      <alignment horizontal="center" vertical="center"/>
    </xf>
    <xf numFmtId="0" fontId="6" fillId="0" borderId="36" xfId="1" applyFont="1" applyBorder="1" applyAlignment="1">
      <alignment horizontal="center" vertical="center"/>
    </xf>
    <xf numFmtId="0" fontId="2" fillId="0" borderId="8" xfId="3" applyNumberFormat="1" applyFont="1" applyBorder="1" applyAlignment="1">
      <alignment horizontal="right" vertical="center"/>
    </xf>
    <xf numFmtId="0" fontId="2" fillId="0" borderId="0" xfId="3" applyFont="1" applyBorder="1"/>
    <xf numFmtId="0" fontId="4" fillId="0" borderId="0" xfId="1" applyFont="1">
      <alignment vertical="center"/>
    </xf>
    <xf numFmtId="0" fontId="2" fillId="0" borderId="0" xfId="3" applyFont="1" applyBorder="1" applyAlignment="1">
      <alignment horizontal="center"/>
    </xf>
    <xf numFmtId="0" fontId="2" fillId="0" borderId="0" xfId="3" applyNumberFormat="1" applyFont="1" applyBorder="1" applyAlignment="1">
      <alignment horizontal="right" vertical="center"/>
    </xf>
    <xf numFmtId="0" fontId="2" fillId="0" borderId="53" xfId="3" applyNumberFormat="1" applyFont="1" applyBorder="1" applyAlignment="1">
      <alignment horizontal="right" vertical="center"/>
    </xf>
    <xf numFmtId="0" fontId="0" fillId="0" borderId="0" xfId="0">
      <alignment vertical="center"/>
    </xf>
    <xf numFmtId="0" fontId="2" fillId="0" borderId="0" xfId="3" applyFont="1" applyBorder="1" applyAlignment="1">
      <alignment horizontal="center"/>
    </xf>
    <xf numFmtId="0" fontId="2" fillId="0" borderId="0" xfId="3" applyNumberFormat="1" applyFont="1" applyBorder="1" applyAlignment="1">
      <alignment horizontal="right" vertical="center"/>
    </xf>
    <xf numFmtId="179" fontId="2" fillId="0" borderId="0" xfId="3" applyNumberFormat="1" applyFont="1" applyBorder="1"/>
    <xf numFmtId="0" fontId="2" fillId="0" borderId="0" xfId="3" applyFont="1" applyAlignment="1">
      <alignment vertical="center"/>
    </xf>
    <xf numFmtId="0" fontId="2" fillId="0" borderId="9" xfId="3" applyFont="1" applyBorder="1" applyAlignment="1">
      <alignment vertical="center"/>
    </xf>
    <xf numFmtId="0" fontId="2" fillId="0" borderId="9"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horizontal="center" vertical="center"/>
    </xf>
    <xf numFmtId="178" fontId="2" fillId="0" borderId="0" xfId="3" applyNumberFormat="1" applyFont="1" applyBorder="1" applyAlignment="1">
      <alignment vertical="center"/>
    </xf>
    <xf numFmtId="179" fontId="2" fillId="0" borderId="0" xfId="3" applyNumberFormat="1" applyFont="1" applyBorder="1" applyAlignment="1">
      <alignment vertical="center"/>
    </xf>
    <xf numFmtId="0" fontId="2" fillId="0" borderId="7" xfId="3" applyFont="1" applyBorder="1"/>
    <xf numFmtId="0" fontId="2" fillId="0" borderId="54" xfId="3" applyFont="1" applyBorder="1" applyAlignment="1">
      <alignment horizontal="center"/>
    </xf>
    <xf numFmtId="178" fontId="2" fillId="0" borderId="54" xfId="3" applyNumberFormat="1" applyFont="1" applyBorder="1"/>
    <xf numFmtId="179" fontId="2" fillId="0" borderId="54" xfId="3" applyNumberFormat="1" applyFont="1" applyBorder="1"/>
    <xf numFmtId="0" fontId="2" fillId="0" borderId="20" xfId="3" applyFont="1" applyBorder="1"/>
    <xf numFmtId="0" fontId="2" fillId="0" borderId="0" xfId="3" applyFont="1" applyBorder="1" applyAlignment="1">
      <alignment horizontal="left" vertical="center"/>
    </xf>
    <xf numFmtId="0" fontId="2" fillId="7" borderId="19" xfId="3" applyFont="1" applyFill="1" applyBorder="1" applyAlignment="1">
      <alignment vertical="center"/>
    </xf>
    <xf numFmtId="0" fontId="0" fillId="0" borderId="0" xfId="0" applyAlignment="1">
      <alignment vertical="center"/>
    </xf>
    <xf numFmtId="0" fontId="2" fillId="0" borderId="19" xfId="3" applyFont="1" applyBorder="1" applyAlignment="1">
      <alignment vertical="center"/>
    </xf>
    <xf numFmtId="0" fontId="2" fillId="0" borderId="11" xfId="3" applyFont="1" applyBorder="1" applyAlignment="1">
      <alignment horizontal="center" vertical="center"/>
    </xf>
    <xf numFmtId="178" fontId="2" fillId="0" borderId="11" xfId="3" applyNumberFormat="1" applyFont="1" applyBorder="1" applyAlignment="1">
      <alignment vertical="center"/>
    </xf>
    <xf numFmtId="179" fontId="2" fillId="0" borderId="11" xfId="3" applyNumberFormat="1" applyFont="1" applyBorder="1" applyAlignment="1">
      <alignment vertical="center"/>
    </xf>
    <xf numFmtId="0" fontId="2" fillId="0" borderId="17" xfId="3" applyFont="1" applyBorder="1" applyAlignment="1">
      <alignment vertical="center"/>
    </xf>
    <xf numFmtId="0" fontId="2" fillId="0" borderId="11" xfId="3" applyFont="1" applyBorder="1" applyAlignment="1">
      <alignment horizontal="left" vertical="center"/>
    </xf>
    <xf numFmtId="0" fontId="2" fillId="7" borderId="11" xfId="3" applyFont="1" applyFill="1" applyBorder="1" applyAlignment="1">
      <alignment vertical="center"/>
    </xf>
    <xf numFmtId="0" fontId="2" fillId="7" borderId="0" xfId="3" applyFont="1" applyFill="1" applyBorder="1" applyAlignment="1">
      <alignment vertical="center"/>
    </xf>
    <xf numFmtId="0" fontId="2" fillId="0" borderId="23" xfId="3" applyFont="1" applyBorder="1" applyAlignment="1">
      <alignment horizontal="center" vertical="center"/>
    </xf>
    <xf numFmtId="0" fontId="2" fillId="0" borderId="54" xfId="3" applyFont="1" applyBorder="1" applyAlignment="1">
      <alignment horizontal="left" vertical="center"/>
    </xf>
    <xf numFmtId="179" fontId="2" fillId="0" borderId="54" xfId="3" applyNumberFormat="1" applyFont="1" applyBorder="1" applyAlignment="1">
      <alignment vertical="center"/>
    </xf>
    <xf numFmtId="0" fontId="2" fillId="7" borderId="54" xfId="3" applyFont="1" applyFill="1" applyBorder="1" applyAlignment="1">
      <alignment vertical="center"/>
    </xf>
    <xf numFmtId="0" fontId="2" fillId="0" borderId="20" xfId="3" applyFont="1" applyBorder="1" applyAlignment="1">
      <alignment vertical="center"/>
    </xf>
    <xf numFmtId="0" fontId="2" fillId="0" borderId="25" xfId="3" applyFont="1" applyBorder="1" applyAlignment="1">
      <alignment horizontal="left" vertical="center"/>
    </xf>
    <xf numFmtId="0" fontId="2" fillId="0" borderId="24" xfId="3" applyFont="1" applyBorder="1" applyAlignment="1">
      <alignment horizontal="center" vertical="center"/>
    </xf>
    <xf numFmtId="0" fontId="2" fillId="0" borderId="7" xfId="3" applyFont="1" applyBorder="1" applyAlignment="1">
      <alignment horizontal="center" vertical="center"/>
    </xf>
    <xf numFmtId="0" fontId="2" fillId="0" borderId="19" xfId="3" applyFont="1" applyBorder="1" applyAlignment="1">
      <alignment horizontal="left" vertical="center"/>
    </xf>
    <xf numFmtId="0" fontId="2" fillId="0" borderId="17" xfId="3" applyFont="1" applyBorder="1" applyAlignment="1">
      <alignment horizontal="center" vertical="center"/>
    </xf>
    <xf numFmtId="0" fontId="2" fillId="0" borderId="0" xfId="3" applyAlignment="1">
      <alignment vertical="center"/>
    </xf>
    <xf numFmtId="0" fontId="6" fillId="0" borderId="0" xfId="3" applyFont="1" applyAlignment="1">
      <alignment vertical="center"/>
    </xf>
    <xf numFmtId="0" fontId="6" fillId="0" borderId="36" xfId="3" applyFont="1" applyBorder="1" applyAlignment="1">
      <alignment horizontal="center" vertical="center"/>
    </xf>
    <xf numFmtId="0" fontId="2" fillId="0" borderId="55" xfId="3" applyFont="1" applyBorder="1" applyAlignment="1">
      <alignment horizontal="center" vertical="center" wrapText="1"/>
    </xf>
    <xf numFmtId="0" fontId="6" fillId="0" borderId="0" xfId="3" applyFont="1" applyAlignment="1">
      <alignment horizontal="left"/>
    </xf>
    <xf numFmtId="0" fontId="12" fillId="0" borderId="0" xfId="0" applyFont="1" applyAlignment="1">
      <alignment vertical="center"/>
    </xf>
    <xf numFmtId="0" fontId="12" fillId="0" borderId="0" xfId="0" applyFont="1">
      <alignment vertical="center"/>
    </xf>
    <xf numFmtId="0" fontId="15" fillId="0" borderId="19" xfId="3" applyFont="1" applyBorder="1" applyAlignment="1">
      <alignment horizontal="left" vertical="center"/>
    </xf>
    <xf numFmtId="177" fontId="15" fillId="7" borderId="5" xfId="3" applyNumberFormat="1" applyFont="1" applyFill="1" applyBorder="1" applyAlignment="1">
      <alignment vertical="center"/>
    </xf>
    <xf numFmtId="0" fontId="12" fillId="0" borderId="0" xfId="0" applyFont="1" applyAlignment="1">
      <alignment vertical="center" wrapText="1"/>
    </xf>
    <xf numFmtId="0" fontId="6" fillId="0" borderId="0" xfId="3" applyFont="1" applyAlignment="1">
      <alignment horizontal="left" vertical="center"/>
    </xf>
    <xf numFmtId="176" fontId="15" fillId="7" borderId="5" xfId="3" applyNumberFormat="1" applyFont="1" applyFill="1" applyBorder="1" applyAlignment="1">
      <alignment vertical="center"/>
    </xf>
    <xf numFmtId="0" fontId="7" fillId="0" borderId="0" xfId="1" applyFont="1" applyAlignment="1">
      <alignment horizontal="center"/>
    </xf>
    <xf numFmtId="180" fontId="2" fillId="7" borderId="29" xfId="3" applyNumberFormat="1" applyFont="1" applyFill="1" applyBorder="1" applyAlignment="1">
      <alignment vertical="center"/>
    </xf>
    <xf numFmtId="178" fontId="2" fillId="7" borderId="29" xfId="4" applyNumberFormat="1" applyFont="1" applyFill="1" applyBorder="1" applyAlignment="1">
      <alignment vertical="center"/>
    </xf>
    <xf numFmtId="0" fontId="8" fillId="0" borderId="0" xfId="1" applyFont="1" applyBorder="1" applyAlignment="1">
      <alignment vertical="center"/>
    </xf>
    <xf numFmtId="0" fontId="15" fillId="0" borderId="51" xfId="1" applyFont="1" applyBorder="1" applyAlignment="1">
      <alignment horizontal="center"/>
    </xf>
    <xf numFmtId="0" fontId="7" fillId="0" borderId="0" xfId="3" applyFont="1" applyAlignment="1"/>
    <xf numFmtId="0" fontId="7" fillId="0" borderId="0" xfId="3" applyFont="1" applyAlignment="1">
      <alignment horizontal="right"/>
    </xf>
    <xf numFmtId="0" fontId="7" fillId="7" borderId="0" xfId="3" applyFont="1" applyFill="1" applyAlignment="1"/>
    <xf numFmtId="0" fontId="7" fillId="0" borderId="0" xfId="1" applyFont="1" applyAlignment="1"/>
    <xf numFmtId="0" fontId="7" fillId="0" borderId="0" xfId="1" applyFont="1" applyAlignment="1">
      <alignment horizontal="right"/>
    </xf>
    <xf numFmtId="0" fontId="7" fillId="7" borderId="0" xfId="3" applyFont="1" applyFill="1" applyAlignment="1">
      <alignment horizontal="center"/>
    </xf>
    <xf numFmtId="0" fontId="13" fillId="0" borderId="11" xfId="3" applyFont="1" applyBorder="1" applyAlignment="1">
      <alignment horizontal="right"/>
    </xf>
    <xf numFmtId="0" fontId="7" fillId="7" borderId="0" xfId="3" applyFont="1" applyFill="1" applyAlignment="1">
      <alignment horizontal="right"/>
    </xf>
    <xf numFmtId="182" fontId="12" fillId="0" borderId="0" xfId="0" applyNumberFormat="1" applyFont="1">
      <alignment vertical="center"/>
    </xf>
    <xf numFmtId="0" fontId="12" fillId="7" borderId="0" xfId="0" applyFont="1" applyFill="1" applyBorder="1">
      <alignment vertical="center"/>
    </xf>
    <xf numFmtId="0" fontId="2" fillId="10" borderId="9" xfId="3" applyFont="1" applyFill="1" applyBorder="1" applyProtection="1">
      <protection locked="0"/>
    </xf>
    <xf numFmtId="0" fontId="2" fillId="10" borderId="9" xfId="3" applyFont="1" applyFill="1" applyBorder="1" applyAlignment="1" applyProtection="1">
      <alignment horizontal="center"/>
      <protection locked="0"/>
    </xf>
    <xf numFmtId="178" fontId="2" fillId="11" borderId="56" xfId="3" applyNumberFormat="1" applyFont="1" applyFill="1" applyBorder="1" applyAlignment="1" applyProtection="1">
      <alignment horizontal="right"/>
      <protection locked="0"/>
    </xf>
    <xf numFmtId="0" fontId="2" fillId="10" borderId="5" xfId="3" applyFont="1" applyFill="1" applyBorder="1" applyProtection="1">
      <protection locked="0"/>
    </xf>
    <xf numFmtId="178" fontId="2" fillId="11" borderId="21" xfId="3" applyNumberFormat="1" applyFont="1" applyFill="1" applyBorder="1" applyAlignment="1" applyProtection="1">
      <alignment horizontal="right"/>
      <protection locked="0"/>
    </xf>
    <xf numFmtId="0" fontId="2" fillId="10" borderId="6" xfId="3" applyFont="1" applyFill="1" applyBorder="1" applyProtection="1">
      <protection locked="0"/>
    </xf>
    <xf numFmtId="0" fontId="2" fillId="10" borderId="6" xfId="3" applyFont="1" applyFill="1" applyBorder="1" applyAlignment="1" applyProtection="1">
      <alignment horizontal="center"/>
      <protection locked="0"/>
    </xf>
    <xf numFmtId="178" fontId="2" fillId="11" borderId="44" xfId="3" applyNumberFormat="1" applyFont="1" applyFill="1" applyBorder="1" applyAlignment="1" applyProtection="1">
      <alignment horizontal="right"/>
      <protection locked="0"/>
    </xf>
    <xf numFmtId="178" fontId="2" fillId="10" borderId="29" xfId="3" applyNumberFormat="1" applyFont="1" applyFill="1" applyBorder="1" applyAlignment="1" applyProtection="1">
      <alignment vertical="center"/>
      <protection locked="0"/>
    </xf>
    <xf numFmtId="0" fontId="7" fillId="10" borderId="0" xfId="3" applyFont="1" applyFill="1" applyAlignment="1" applyProtection="1">
      <alignment horizontal="center"/>
      <protection locked="0"/>
    </xf>
    <xf numFmtId="0" fontId="2" fillId="10" borderId="37" xfId="1" applyFill="1" applyBorder="1" applyAlignment="1" applyProtection="1">
      <alignment horizontal="right" wrapText="1"/>
      <protection locked="0"/>
    </xf>
    <xf numFmtId="0" fontId="2" fillId="10" borderId="5" xfId="1" applyFill="1" applyBorder="1" applyAlignment="1" applyProtection="1">
      <alignment horizontal="right" vertical="center"/>
      <protection locked="0"/>
    </xf>
    <xf numFmtId="0" fontId="2" fillId="10" borderId="38" xfId="1" applyFill="1" applyBorder="1" applyAlignment="1" applyProtection="1">
      <alignment horizontal="center" wrapText="1"/>
      <protection locked="0"/>
    </xf>
    <xf numFmtId="0" fontId="2" fillId="10" borderId="8" xfId="1" applyFill="1" applyBorder="1" applyAlignment="1" applyProtection="1">
      <alignment horizontal="right"/>
      <protection locked="0"/>
    </xf>
    <xf numFmtId="0" fontId="2" fillId="10" borderId="15" xfId="1" applyFill="1" applyBorder="1" applyAlignment="1" applyProtection="1">
      <alignment horizontal="center" wrapText="1"/>
      <protection locked="0"/>
    </xf>
    <xf numFmtId="0" fontId="2" fillId="10" borderId="39" xfId="1" applyFill="1" applyBorder="1" applyAlignment="1" applyProtection="1">
      <alignment horizontal="right"/>
      <protection locked="0"/>
    </xf>
    <xf numFmtId="0" fontId="2" fillId="10" borderId="7" xfId="1" applyFill="1" applyBorder="1" applyAlignment="1" applyProtection="1">
      <alignment horizontal="right" vertical="center"/>
      <protection locked="0"/>
    </xf>
    <xf numFmtId="0" fontId="2" fillId="10" borderId="40" xfId="1" applyFill="1" applyBorder="1" applyAlignment="1" applyProtection="1">
      <alignment horizontal="center" wrapText="1"/>
      <protection locked="0"/>
    </xf>
    <xf numFmtId="176" fontId="27" fillId="2" borderId="30" xfId="1" applyNumberFormat="1" applyFont="1" applyFill="1" applyBorder="1" applyAlignment="1" applyProtection="1">
      <alignment horizontal="right" wrapText="1"/>
      <protection locked="0"/>
    </xf>
    <xf numFmtId="176" fontId="27" fillId="2" borderId="31" xfId="1" applyNumberFormat="1" applyFont="1" applyFill="1" applyBorder="1" applyAlignment="1" applyProtection="1">
      <alignment horizontal="right" wrapText="1"/>
      <protection locked="0"/>
    </xf>
    <xf numFmtId="176" fontId="27" fillId="2" borderId="32" xfId="1" applyNumberFormat="1" applyFont="1" applyFill="1" applyBorder="1" applyAlignment="1" applyProtection="1">
      <alignment horizontal="right" wrapText="1"/>
      <protection locked="0"/>
    </xf>
    <xf numFmtId="183" fontId="27" fillId="2" borderId="5" xfId="1" applyNumberFormat="1" applyFont="1" applyFill="1" applyBorder="1" applyAlignment="1" applyProtection="1">
      <alignment horizontal="right" wrapText="1"/>
      <protection locked="0"/>
    </xf>
    <xf numFmtId="20" fontId="22" fillId="2" borderId="21" xfId="0" applyNumberFormat="1"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protection locked="0"/>
    </xf>
    <xf numFmtId="0" fontId="2" fillId="10" borderId="9" xfId="3" applyFont="1" applyFill="1" applyBorder="1" applyAlignment="1" applyProtection="1">
      <alignment horizontal="center"/>
    </xf>
    <xf numFmtId="0" fontId="22" fillId="0" borderId="0" xfId="0" applyFont="1" applyProtection="1">
      <alignment vertical="center"/>
    </xf>
    <xf numFmtId="0" fontId="12" fillId="0" borderId="0" xfId="0" applyFont="1" applyProtection="1">
      <alignment vertical="center"/>
    </xf>
    <xf numFmtId="0" fontId="18" fillId="0" borderId="0" xfId="0" applyFont="1" applyAlignment="1" applyProtection="1">
      <alignment vertical="center"/>
    </xf>
    <xf numFmtId="0" fontId="18" fillId="0" borderId="0" xfId="0" applyFont="1" applyAlignment="1" applyProtection="1">
      <alignment horizontal="right" vertical="center"/>
    </xf>
    <xf numFmtId="0" fontId="18" fillId="0" borderId="0" xfId="0" applyFont="1" applyAlignment="1" applyProtection="1">
      <alignment horizontal="center" vertical="center"/>
    </xf>
    <xf numFmtId="0" fontId="18" fillId="0" borderId="0" xfId="0" applyFont="1" applyAlignment="1" applyProtection="1">
      <alignment horizontal="left" vertical="center"/>
    </xf>
    <xf numFmtId="0" fontId="22" fillId="0" borderId="11" xfId="0" applyFont="1" applyBorder="1" applyAlignment="1" applyProtection="1"/>
    <xf numFmtId="0" fontId="21" fillId="4" borderId="21" xfId="0" applyFont="1" applyFill="1" applyBorder="1" applyAlignment="1" applyProtection="1">
      <alignment vertical="center"/>
    </xf>
    <xf numFmtId="0" fontId="21" fillId="4" borderId="22" xfId="0" applyFont="1" applyFill="1" applyBorder="1" applyAlignment="1" applyProtection="1">
      <alignment vertical="center"/>
    </xf>
    <xf numFmtId="0" fontId="21" fillId="4" borderId="18" xfId="0" applyFont="1" applyFill="1" applyBorder="1" applyAlignment="1" applyProtection="1">
      <alignment vertical="center"/>
    </xf>
    <xf numFmtId="0" fontId="21" fillId="0" borderId="10" xfId="0" applyFont="1" applyBorder="1" applyProtection="1">
      <alignment vertical="center"/>
    </xf>
    <xf numFmtId="0" fontId="12" fillId="0" borderId="25" xfId="0" applyFont="1" applyBorder="1" applyProtection="1">
      <alignment vertical="center"/>
    </xf>
    <xf numFmtId="0" fontId="21" fillId="0" borderId="5" xfId="0" applyFont="1" applyFill="1" applyBorder="1" applyAlignment="1" applyProtection="1">
      <alignment vertical="center"/>
    </xf>
    <xf numFmtId="176" fontId="21" fillId="0" borderId="18" xfId="0" applyNumberFormat="1" applyFont="1" applyFill="1" applyBorder="1" applyAlignment="1" applyProtection="1">
      <alignment horizontal="right"/>
    </xf>
    <xf numFmtId="0" fontId="12" fillId="7" borderId="0" xfId="0" applyFont="1" applyFill="1" applyBorder="1" applyProtection="1">
      <alignment vertical="center"/>
    </xf>
    <xf numFmtId="0" fontId="21" fillId="7" borderId="0" xfId="0" applyFont="1" applyFill="1" applyBorder="1" applyAlignment="1" applyProtection="1">
      <alignment horizontal="center" vertical="center"/>
    </xf>
    <xf numFmtId="176" fontId="27" fillId="7" borderId="0" xfId="1" applyNumberFormat="1" applyFont="1" applyFill="1" applyBorder="1" applyAlignment="1" applyProtection="1">
      <alignment horizontal="right" wrapText="1"/>
    </xf>
    <xf numFmtId="176" fontId="21" fillId="7" borderId="0" xfId="0" applyNumberFormat="1" applyFont="1" applyFill="1" applyBorder="1" applyAlignment="1" applyProtection="1">
      <alignment horizontal="right"/>
    </xf>
    <xf numFmtId="176" fontId="19" fillId="7" borderId="0" xfId="0" applyNumberFormat="1" applyFont="1" applyFill="1" applyBorder="1" applyAlignment="1" applyProtection="1">
      <alignment horizontal="right" vertical="center" wrapText="1"/>
    </xf>
    <xf numFmtId="0" fontId="17" fillId="5" borderId="5" xfId="1" applyFont="1" applyFill="1" applyBorder="1" applyAlignment="1" applyProtection="1">
      <alignment horizontal="center" vertical="center" wrapText="1"/>
    </xf>
    <xf numFmtId="176" fontId="17" fillId="0" borderId="5" xfId="1" applyNumberFormat="1" applyFont="1" applyFill="1" applyBorder="1" applyAlignment="1" applyProtection="1">
      <alignment horizontal="right" wrapText="1"/>
    </xf>
    <xf numFmtId="177" fontId="17" fillId="0" borderId="5" xfId="1" applyNumberFormat="1" applyFont="1" applyBorder="1" applyAlignment="1" applyProtection="1">
      <alignment horizontal="right" wrapText="1"/>
    </xf>
    <xf numFmtId="56" fontId="17" fillId="0" borderId="0" xfId="1" applyNumberFormat="1" applyFont="1" applyBorder="1" applyAlignment="1" applyProtection="1">
      <alignment horizontal="left" vertical="center" wrapText="1"/>
    </xf>
    <xf numFmtId="0" fontId="17" fillId="0" borderId="0" xfId="1" applyFont="1" applyBorder="1" applyAlignment="1" applyProtection="1">
      <alignment horizontal="center" vertical="center" wrapText="1"/>
    </xf>
    <xf numFmtId="176" fontId="17" fillId="0" borderId="0" xfId="1" applyNumberFormat="1" applyFont="1" applyFill="1" applyBorder="1" applyAlignment="1" applyProtection="1">
      <alignment horizontal="right" wrapText="1"/>
    </xf>
    <xf numFmtId="177" fontId="17" fillId="0" borderId="0" xfId="1" applyNumberFormat="1" applyFont="1" applyBorder="1" applyAlignment="1" applyProtection="1">
      <alignment horizontal="right" wrapText="1"/>
    </xf>
    <xf numFmtId="176" fontId="17" fillId="0" borderId="0" xfId="1" applyNumberFormat="1" applyFont="1" applyBorder="1" applyAlignment="1" applyProtection="1">
      <alignment horizontal="right" wrapText="1"/>
    </xf>
    <xf numFmtId="0" fontId="17" fillId="0" borderId="0" xfId="1" applyFont="1" applyProtection="1">
      <alignment vertical="center"/>
    </xf>
    <xf numFmtId="0" fontId="17" fillId="0" borderId="0" xfId="1" applyFont="1" applyAlignment="1" applyProtection="1">
      <alignment horizontal="center" vertical="center"/>
    </xf>
    <xf numFmtId="176" fontId="22" fillId="7" borderId="29" xfId="0" applyNumberFormat="1" applyFont="1" applyFill="1" applyBorder="1" applyAlignment="1" applyProtection="1">
      <alignment vertical="center"/>
    </xf>
    <xf numFmtId="176" fontId="27" fillId="0" borderId="5" xfId="1" applyNumberFormat="1" applyFont="1" applyFill="1" applyBorder="1" applyAlignment="1" applyProtection="1">
      <alignment horizontal="right" wrapText="1"/>
    </xf>
    <xf numFmtId="176" fontId="22" fillId="0" borderId="9" xfId="0" applyNumberFormat="1" applyFont="1" applyBorder="1" applyProtection="1">
      <alignment vertical="center"/>
    </xf>
    <xf numFmtId="176" fontId="22" fillId="0" borderId="5" xfId="0" applyNumberFormat="1" applyFont="1" applyBorder="1" applyProtection="1">
      <alignment vertical="center"/>
    </xf>
    <xf numFmtId="176" fontId="27" fillId="7" borderId="5" xfId="1" applyNumberFormat="1" applyFont="1" applyFill="1" applyBorder="1" applyAlignment="1" applyProtection="1">
      <alignment horizontal="right" wrapText="1"/>
    </xf>
    <xf numFmtId="177" fontId="22" fillId="7" borderId="7" xfId="0" applyNumberFormat="1" applyFont="1" applyFill="1" applyBorder="1" applyAlignment="1" applyProtection="1">
      <alignment horizontal="right" vertical="center"/>
    </xf>
    <xf numFmtId="181" fontId="22" fillId="0" borderId="29" xfId="0" applyNumberFormat="1" applyFont="1" applyBorder="1" applyProtection="1">
      <alignment vertical="center"/>
    </xf>
    <xf numFmtId="176" fontId="27" fillId="7" borderId="29" xfId="1" applyNumberFormat="1" applyFont="1" applyFill="1" applyBorder="1" applyAlignment="1" applyProtection="1">
      <alignment horizontal="right" wrapText="1"/>
    </xf>
    <xf numFmtId="177" fontId="27" fillId="7" borderId="29" xfId="1" applyNumberFormat="1" applyFont="1" applyFill="1" applyBorder="1" applyAlignment="1" applyProtection="1">
      <alignment horizontal="right" wrapText="1"/>
    </xf>
    <xf numFmtId="0" fontId="12" fillId="0" borderId="0" xfId="0" applyFont="1" applyAlignment="1" applyProtection="1">
      <alignment vertical="top"/>
    </xf>
    <xf numFmtId="0" fontId="21" fillId="0" borderId="0" xfId="0" applyFont="1" applyAlignment="1" applyProtection="1">
      <alignment vertical="center"/>
    </xf>
    <xf numFmtId="177" fontId="27" fillId="7" borderId="7" xfId="1" applyNumberFormat="1" applyFont="1" applyFill="1" applyBorder="1" applyAlignment="1" applyProtection="1">
      <alignment horizontal="right" wrapText="1"/>
    </xf>
    <xf numFmtId="0" fontId="21" fillId="0" borderId="0" xfId="0" applyFont="1" applyAlignment="1" applyProtection="1">
      <alignment vertical="top"/>
    </xf>
    <xf numFmtId="0" fontId="21" fillId="0" borderId="0" xfId="0" applyFont="1" applyAlignment="1" applyProtection="1"/>
    <xf numFmtId="177" fontId="27" fillId="7" borderId="9" xfId="1" applyNumberFormat="1" applyFont="1" applyFill="1" applyBorder="1" applyAlignment="1" applyProtection="1">
      <alignment horizontal="right" wrapText="1"/>
    </xf>
    <xf numFmtId="177" fontId="25" fillId="9" borderId="5" xfId="1" applyNumberFormat="1" applyFont="1" applyFill="1" applyBorder="1" applyAlignment="1" applyProtection="1">
      <alignment horizontal="right" wrapText="1"/>
    </xf>
    <xf numFmtId="0" fontId="18" fillId="0" borderId="0" xfId="0" applyFont="1" applyAlignment="1" applyProtection="1">
      <alignment horizontal="left"/>
    </xf>
    <xf numFmtId="0" fontId="12" fillId="0" borderId="0" xfId="0" applyFont="1" applyFill="1" applyBorder="1" applyProtection="1">
      <alignment vertical="center"/>
    </xf>
    <xf numFmtId="0" fontId="12" fillId="0" borderId="23" xfId="0" applyFont="1" applyBorder="1" applyProtection="1">
      <alignment vertical="center"/>
    </xf>
    <xf numFmtId="0" fontId="12" fillId="0" borderId="54" xfId="0" applyFont="1" applyBorder="1" applyProtection="1">
      <alignment vertical="center"/>
    </xf>
    <xf numFmtId="0" fontId="12" fillId="0" borderId="20" xfId="0" applyFont="1" applyBorder="1" applyProtection="1">
      <alignment vertical="center"/>
    </xf>
    <xf numFmtId="0" fontId="12" fillId="0" borderId="19" xfId="0" applyFont="1" applyBorder="1" applyProtection="1">
      <alignment vertical="center"/>
    </xf>
    <xf numFmtId="0" fontId="12" fillId="0" borderId="0" xfId="0" applyFont="1" applyBorder="1" applyProtection="1">
      <alignment vertical="center"/>
    </xf>
    <xf numFmtId="0" fontId="12" fillId="0" borderId="24" xfId="0" applyFont="1" applyBorder="1" applyProtection="1">
      <alignment vertical="center"/>
    </xf>
    <xf numFmtId="0" fontId="12" fillId="0" borderId="11" xfId="0" applyFont="1" applyBorder="1" applyProtection="1">
      <alignment vertical="center"/>
    </xf>
    <xf numFmtId="0" fontId="12" fillId="0" borderId="17" xfId="0" applyFont="1" applyBorder="1" applyProtection="1">
      <alignment vertical="center"/>
    </xf>
    <xf numFmtId="0" fontId="10" fillId="10" borderId="11" xfId="3" applyFont="1" applyFill="1" applyBorder="1" applyAlignment="1" applyProtection="1">
      <alignment horizontal="center" shrinkToFit="1"/>
      <protection locked="0"/>
    </xf>
    <xf numFmtId="0" fontId="4" fillId="0" borderId="47"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57" xfId="3" applyFont="1" applyBorder="1" applyAlignment="1">
      <alignment horizontal="center" vertical="center" wrapText="1"/>
    </xf>
    <xf numFmtId="0" fontId="4" fillId="0" borderId="28" xfId="3" applyFont="1" applyBorder="1" applyAlignment="1">
      <alignment horizontal="center" vertical="center" wrapText="1"/>
    </xf>
    <xf numFmtId="0" fontId="2" fillId="0" borderId="13" xfId="3" applyFont="1" applyBorder="1" applyAlignment="1">
      <alignment horizontal="center" vertical="center" wrapText="1"/>
    </xf>
    <xf numFmtId="0" fontId="2" fillId="0" borderId="14" xfId="3" applyFont="1" applyBorder="1" applyAlignment="1">
      <alignment horizontal="center" vertical="center"/>
    </xf>
    <xf numFmtId="0" fontId="2" fillId="0" borderId="27" xfId="3" applyFont="1" applyBorder="1" applyAlignment="1">
      <alignment horizontal="center" vertical="center"/>
    </xf>
    <xf numFmtId="0" fontId="2" fillId="0" borderId="28" xfId="3" applyFont="1" applyBorder="1" applyAlignment="1">
      <alignment horizontal="center" vertical="center"/>
    </xf>
    <xf numFmtId="0" fontId="2" fillId="0" borderId="4" xfId="3" applyFont="1" applyBorder="1" applyAlignment="1">
      <alignment horizontal="center" vertical="center" wrapText="1"/>
    </xf>
    <xf numFmtId="0" fontId="2" fillId="0" borderId="26" xfId="3" applyFont="1" applyBorder="1" applyAlignment="1">
      <alignment horizontal="center" vertical="center" wrapText="1"/>
    </xf>
    <xf numFmtId="0" fontId="2" fillId="0" borderId="1" xfId="3" applyFont="1" applyBorder="1" applyAlignment="1">
      <alignment horizontal="center" vertical="center" wrapText="1"/>
    </xf>
    <xf numFmtId="0" fontId="2" fillId="0" borderId="46" xfId="3" applyFont="1" applyBorder="1" applyAlignment="1">
      <alignment horizontal="center" vertical="center" wrapText="1"/>
    </xf>
    <xf numFmtId="0" fontId="2" fillId="0" borderId="47" xfId="3" applyFont="1" applyBorder="1" applyAlignment="1">
      <alignment horizontal="center" vertical="center" wrapText="1"/>
    </xf>
    <xf numFmtId="0" fontId="2" fillId="0" borderId="49" xfId="3" applyFont="1" applyBorder="1" applyAlignment="1">
      <alignment horizontal="center" vertical="center" wrapText="1"/>
    </xf>
    <xf numFmtId="0" fontId="2" fillId="0" borderId="57" xfId="3" applyFont="1" applyBorder="1" applyAlignment="1">
      <alignment horizontal="center" vertical="center" wrapText="1"/>
    </xf>
    <xf numFmtId="0" fontId="2" fillId="0" borderId="58" xfId="3" applyFont="1" applyBorder="1" applyAlignment="1">
      <alignment horizontal="center" vertical="center" wrapText="1"/>
    </xf>
    <xf numFmtId="178" fontId="2" fillId="10" borderId="21" xfId="3" applyNumberFormat="1" applyFont="1" applyFill="1" applyBorder="1" applyProtection="1">
      <protection locked="0"/>
    </xf>
    <xf numFmtId="178" fontId="2" fillId="10" borderId="34" xfId="3" applyNumberFormat="1" applyFont="1" applyFill="1" applyBorder="1" applyProtection="1">
      <protection locked="0"/>
    </xf>
    <xf numFmtId="0" fontId="2" fillId="0" borderId="10" xfId="3" applyFont="1" applyBorder="1" applyAlignment="1">
      <alignment horizontal="center" vertical="center"/>
    </xf>
    <xf numFmtId="0" fontId="2" fillId="0" borderId="10" xfId="3" applyFont="1" applyBorder="1" applyAlignment="1">
      <alignment horizontal="center" vertical="center" wrapText="1"/>
    </xf>
    <xf numFmtId="178" fontId="2" fillId="10" borderId="44" xfId="3" applyNumberFormat="1" applyFont="1" applyFill="1" applyBorder="1" applyProtection="1">
      <protection locked="0"/>
    </xf>
    <xf numFmtId="178" fontId="2" fillId="10" borderId="60" xfId="3" applyNumberFormat="1" applyFont="1" applyFill="1" applyBorder="1" applyProtection="1">
      <protection locked="0"/>
    </xf>
    <xf numFmtId="0" fontId="2" fillId="0" borderId="0" xfId="3" applyFont="1" applyBorder="1" applyAlignment="1">
      <alignment horizontal="left" vertical="center" wrapText="1"/>
    </xf>
    <xf numFmtId="0" fontId="2" fillId="0" borderId="61" xfId="3" applyFont="1" applyBorder="1" applyAlignment="1">
      <alignment horizontal="left" vertical="center" wrapText="1"/>
    </xf>
    <xf numFmtId="178" fontId="2" fillId="10" borderId="56" xfId="3" applyNumberFormat="1" applyFont="1" applyFill="1" applyBorder="1" applyProtection="1">
      <protection locked="0"/>
    </xf>
    <xf numFmtId="178" fontId="2" fillId="10" borderId="59" xfId="3" applyNumberFormat="1" applyFont="1" applyFill="1" applyBorder="1" applyProtection="1">
      <protection locked="0"/>
    </xf>
    <xf numFmtId="0" fontId="2" fillId="10" borderId="56" xfId="3" applyFont="1" applyFill="1" applyBorder="1" applyAlignment="1" applyProtection="1">
      <alignment horizontal="center"/>
      <protection locked="0"/>
    </xf>
    <xf numFmtId="0" fontId="2" fillId="10" borderId="63" xfId="3" applyFont="1" applyFill="1" applyBorder="1" applyAlignment="1" applyProtection="1">
      <alignment horizontal="center"/>
      <protection locked="0"/>
    </xf>
    <xf numFmtId="0" fontId="2" fillId="10" borderId="21" xfId="3" applyFont="1" applyFill="1" applyBorder="1" applyAlignment="1" applyProtection="1">
      <alignment horizontal="center"/>
      <protection locked="0"/>
    </xf>
    <xf numFmtId="0" fontId="2" fillId="10" borderId="18" xfId="3" applyFont="1" applyFill="1" applyBorder="1" applyAlignment="1" applyProtection="1">
      <alignment horizontal="center"/>
      <protection locked="0"/>
    </xf>
    <xf numFmtId="0" fontId="2" fillId="10" borderId="44" xfId="3" applyFont="1" applyFill="1" applyBorder="1" applyAlignment="1" applyProtection="1">
      <alignment horizontal="center"/>
      <protection locked="0"/>
    </xf>
    <xf numFmtId="0" fontId="2" fillId="10" borderId="45" xfId="3" applyFont="1" applyFill="1" applyBorder="1" applyAlignment="1" applyProtection="1">
      <alignment horizontal="center"/>
      <protection locked="0"/>
    </xf>
    <xf numFmtId="0" fontId="10" fillId="0" borderId="0" xfId="1" applyFont="1" applyBorder="1" applyAlignment="1">
      <alignment horizontal="center" vertical="center"/>
    </xf>
    <xf numFmtId="0" fontId="6" fillId="0" borderId="0" xfId="1" applyFont="1" applyBorder="1" applyAlignment="1">
      <alignment horizontal="center" vertical="center"/>
    </xf>
    <xf numFmtId="0" fontId="6" fillId="0" borderId="47"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6" fillId="0" borderId="41" xfId="1" applyFont="1" applyBorder="1" applyAlignment="1">
      <alignment horizontal="center" vertical="center"/>
    </xf>
    <xf numFmtId="0" fontId="2" fillId="0" borderId="43" xfId="1" applyBorder="1" applyAlignment="1">
      <alignment horizontal="center" vertical="center"/>
    </xf>
    <xf numFmtId="0" fontId="10" fillId="0" borderId="51" xfId="1" applyFont="1" applyBorder="1" applyAlignment="1">
      <alignment horizontal="center" shrinkToFit="1"/>
    </xf>
    <xf numFmtId="0" fontId="6" fillId="0" borderId="36" xfId="1" applyFont="1" applyBorder="1" applyAlignment="1">
      <alignment horizontal="center" vertical="center"/>
    </xf>
    <xf numFmtId="0" fontId="6" fillId="0" borderId="64" xfId="1" applyFont="1" applyBorder="1" applyAlignment="1">
      <alignment horizontal="center" vertical="center"/>
    </xf>
    <xf numFmtId="176" fontId="5" fillId="10" borderId="23" xfId="1" applyNumberFormat="1" applyFont="1" applyFill="1" applyBorder="1" applyAlignment="1" applyProtection="1">
      <alignment horizontal="right" wrapText="1"/>
      <protection locked="0"/>
    </xf>
    <xf numFmtId="176" fontId="5" fillId="10" borderId="20" xfId="1" applyNumberFormat="1" applyFont="1" applyFill="1" applyBorder="1" applyAlignment="1" applyProtection="1">
      <alignment horizontal="right" wrapText="1"/>
      <protection locked="0"/>
    </xf>
    <xf numFmtId="176" fontId="5" fillId="10" borderId="21" xfId="1" applyNumberFormat="1" applyFont="1" applyFill="1" applyBorder="1" applyAlignment="1" applyProtection="1">
      <alignment horizontal="right" wrapText="1"/>
      <protection locked="0"/>
    </xf>
    <xf numFmtId="176" fontId="5" fillId="10" borderId="18" xfId="1" applyNumberFormat="1" applyFont="1" applyFill="1" applyBorder="1" applyAlignment="1" applyProtection="1">
      <alignment horizontal="right" wrapText="1"/>
      <protection locked="0"/>
    </xf>
    <xf numFmtId="176" fontId="5" fillId="10" borderId="50" xfId="1" applyNumberFormat="1" applyFont="1" applyFill="1" applyBorder="1" applyAlignment="1" applyProtection="1">
      <alignment horizontal="right" wrapText="1"/>
      <protection locked="0"/>
    </xf>
    <xf numFmtId="176" fontId="5" fillId="10" borderId="65" xfId="1" applyNumberFormat="1" applyFont="1" applyFill="1" applyBorder="1" applyAlignment="1" applyProtection="1">
      <alignment horizontal="right" wrapText="1"/>
      <protection locked="0"/>
    </xf>
    <xf numFmtId="176" fontId="2" fillId="0" borderId="50" xfId="1" applyNumberFormat="1" applyBorder="1" applyAlignment="1">
      <alignment horizontal="right" vertical="center"/>
    </xf>
    <xf numFmtId="176" fontId="2" fillId="0" borderId="51" xfId="1" applyNumberFormat="1" applyBorder="1" applyAlignment="1">
      <alignment horizontal="right" vertical="center"/>
    </xf>
    <xf numFmtId="176" fontId="2" fillId="0" borderId="65" xfId="1" applyNumberFormat="1" applyBorder="1" applyAlignment="1">
      <alignment horizontal="right" vertical="center"/>
    </xf>
    <xf numFmtId="0" fontId="6" fillId="0" borderId="42" xfId="1" applyFont="1" applyBorder="1" applyAlignment="1">
      <alignment horizontal="center" vertical="center"/>
    </xf>
    <xf numFmtId="0" fontId="2" fillId="10" borderId="7" xfId="1" applyFill="1" applyBorder="1" applyAlignment="1" applyProtection="1">
      <alignment horizontal="center" vertical="center"/>
      <protection locked="0"/>
    </xf>
    <xf numFmtId="0" fontId="2" fillId="10" borderId="9" xfId="1" applyFill="1" applyBorder="1" applyAlignment="1" applyProtection="1">
      <alignment horizontal="center" vertical="center"/>
      <protection locked="0"/>
    </xf>
    <xf numFmtId="0" fontId="2" fillId="10" borderId="23" xfId="1" applyFill="1" applyBorder="1" applyAlignment="1" applyProtection="1">
      <alignment horizontal="center" vertical="center"/>
      <protection locked="0"/>
    </xf>
    <xf numFmtId="0" fontId="2" fillId="10" borderId="54" xfId="1" applyFill="1" applyBorder="1" applyAlignment="1" applyProtection="1">
      <alignment horizontal="center" vertical="center"/>
      <protection locked="0"/>
    </xf>
    <xf numFmtId="0" fontId="2" fillId="10" borderId="20" xfId="1" applyFill="1" applyBorder="1" applyAlignment="1" applyProtection="1">
      <alignment horizontal="center" vertical="center"/>
      <protection locked="0"/>
    </xf>
    <xf numFmtId="0" fontId="2" fillId="10" borderId="24" xfId="1" applyFill="1" applyBorder="1" applyAlignment="1" applyProtection="1">
      <alignment horizontal="center" vertical="center"/>
      <protection locked="0"/>
    </xf>
    <xf numFmtId="0" fontId="2" fillId="10" borderId="11" xfId="1" applyFill="1" applyBorder="1" applyAlignment="1" applyProtection="1">
      <alignment horizontal="center" vertical="center"/>
      <protection locked="0"/>
    </xf>
    <xf numFmtId="0" fontId="2" fillId="10" borderId="17" xfId="1" applyFill="1" applyBorder="1" applyAlignment="1" applyProtection="1">
      <alignment horizontal="center" vertical="center"/>
      <protection locked="0"/>
    </xf>
    <xf numFmtId="0" fontId="2" fillId="10" borderId="23" xfId="1" applyFill="1" applyBorder="1" applyAlignment="1" applyProtection="1">
      <alignment horizontal="center" wrapText="1"/>
      <protection locked="0"/>
    </xf>
    <xf numFmtId="0" fontId="2" fillId="10" borderId="54" xfId="1" applyFill="1" applyBorder="1" applyAlignment="1" applyProtection="1">
      <alignment horizontal="center" wrapText="1"/>
      <protection locked="0"/>
    </xf>
    <xf numFmtId="0" fontId="2" fillId="10" borderId="20" xfId="1" applyFill="1" applyBorder="1" applyAlignment="1" applyProtection="1">
      <alignment horizontal="center" wrapText="1"/>
      <protection locked="0"/>
    </xf>
    <xf numFmtId="0" fontId="2" fillId="10" borderId="50" xfId="1" applyFill="1" applyBorder="1" applyAlignment="1" applyProtection="1">
      <alignment horizontal="center" wrapText="1"/>
      <protection locked="0"/>
    </xf>
    <xf numFmtId="0" fontId="2" fillId="10" borderId="51" xfId="1" applyFill="1" applyBorder="1" applyAlignment="1" applyProtection="1">
      <alignment horizontal="center" wrapText="1"/>
      <protection locked="0"/>
    </xf>
    <xf numFmtId="0" fontId="2" fillId="10" borderId="65" xfId="1" applyFill="1" applyBorder="1" applyAlignment="1" applyProtection="1">
      <alignment horizontal="center" wrapText="1"/>
      <protection locked="0"/>
    </xf>
    <xf numFmtId="0" fontId="2" fillId="10" borderId="7" xfId="1" applyFill="1" applyBorder="1" applyAlignment="1" applyProtection="1">
      <alignment horizontal="center" wrapText="1"/>
      <protection locked="0"/>
    </xf>
    <xf numFmtId="0" fontId="2" fillId="10" borderId="66" xfId="1" applyFill="1" applyBorder="1" applyAlignment="1" applyProtection="1">
      <alignment horizontal="center" wrapText="1"/>
      <protection locked="0"/>
    </xf>
    <xf numFmtId="0" fontId="17" fillId="0" borderId="21" xfId="1" applyFont="1" applyBorder="1" applyAlignment="1" applyProtection="1">
      <alignment horizontal="center" vertical="center" wrapText="1"/>
    </xf>
    <xf numFmtId="0" fontId="17" fillId="0" borderId="18" xfId="1" applyFont="1" applyBorder="1" applyAlignment="1" applyProtection="1">
      <alignment horizontal="center" vertical="center" wrapText="1"/>
    </xf>
    <xf numFmtId="56" fontId="17" fillId="0" borderId="23" xfId="1" applyNumberFormat="1" applyFont="1" applyBorder="1" applyAlignment="1" applyProtection="1">
      <alignment horizontal="center" vertical="center" wrapText="1"/>
    </xf>
    <xf numFmtId="56" fontId="17" fillId="0" borderId="20" xfId="1" applyNumberFormat="1" applyFont="1" applyBorder="1" applyAlignment="1" applyProtection="1">
      <alignment horizontal="center" vertical="center" wrapText="1"/>
    </xf>
    <xf numFmtId="56" fontId="17" fillId="0" borderId="25" xfId="1" applyNumberFormat="1" applyFont="1" applyBorder="1" applyAlignment="1" applyProtection="1">
      <alignment horizontal="center" vertical="center" wrapText="1"/>
    </xf>
    <xf numFmtId="56" fontId="17" fillId="0" borderId="19" xfId="1" applyNumberFormat="1" applyFont="1" applyBorder="1" applyAlignment="1" applyProtection="1">
      <alignment horizontal="center" vertical="center" wrapText="1"/>
    </xf>
    <xf numFmtId="56" fontId="17" fillId="0" borderId="24" xfId="1" applyNumberFormat="1" applyFont="1" applyBorder="1" applyAlignment="1" applyProtection="1">
      <alignment horizontal="center" vertical="center" wrapText="1"/>
    </xf>
    <xf numFmtId="56" fontId="17" fillId="0" borderId="17" xfId="1" applyNumberFormat="1" applyFont="1" applyBorder="1" applyAlignment="1" applyProtection="1">
      <alignment horizontal="center" vertical="center" wrapText="1"/>
    </xf>
    <xf numFmtId="0" fontId="12" fillId="5" borderId="21"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21" fillId="5" borderId="23" xfId="0" applyFont="1" applyFill="1" applyBorder="1" applyAlignment="1" applyProtection="1">
      <alignment horizontal="center" vertical="center"/>
    </xf>
    <xf numFmtId="0" fontId="21" fillId="5" borderId="54" xfId="0" applyFont="1" applyFill="1" applyBorder="1" applyAlignment="1" applyProtection="1">
      <alignment horizontal="center" vertical="center"/>
    </xf>
    <xf numFmtId="0" fontId="21" fillId="5" borderId="20" xfId="0" applyFont="1" applyFill="1" applyBorder="1" applyAlignment="1" applyProtection="1">
      <alignment horizontal="center" vertical="center"/>
    </xf>
    <xf numFmtId="20" fontId="12" fillId="7" borderId="21" xfId="0" applyNumberFormat="1" applyFont="1" applyFill="1" applyBorder="1" applyAlignment="1" applyProtection="1">
      <alignment horizontal="left" vertical="center" wrapText="1"/>
    </xf>
    <xf numFmtId="20" fontId="12" fillId="7" borderId="22" xfId="0" applyNumberFormat="1" applyFont="1" applyFill="1" applyBorder="1" applyAlignment="1" applyProtection="1">
      <alignment horizontal="left" vertical="center" wrapText="1"/>
    </xf>
    <xf numFmtId="20" fontId="12" fillId="7" borderId="18" xfId="0" applyNumberFormat="1" applyFont="1" applyFill="1" applyBorder="1" applyAlignment="1" applyProtection="1">
      <alignment horizontal="left" vertical="center" wrapText="1"/>
    </xf>
    <xf numFmtId="0" fontId="12" fillId="0" borderId="21" xfId="0" applyFont="1" applyBorder="1" applyAlignment="1" applyProtection="1">
      <alignment horizontal="left" vertical="center" wrapText="1" shrinkToFit="1"/>
    </xf>
    <xf numFmtId="0" fontId="12" fillId="0" borderId="22" xfId="0" applyFont="1" applyBorder="1" applyAlignment="1" applyProtection="1">
      <alignment horizontal="left" vertical="center" wrapText="1" shrinkToFit="1"/>
    </xf>
    <xf numFmtId="0" fontId="12" fillId="0" borderId="18" xfId="0" applyFont="1" applyBorder="1" applyAlignment="1" applyProtection="1">
      <alignment horizontal="left" vertical="center" wrapText="1" shrinkToFit="1"/>
    </xf>
    <xf numFmtId="176" fontId="27" fillId="0" borderId="7" xfId="1" applyNumberFormat="1" applyFont="1" applyBorder="1" applyAlignment="1" applyProtection="1">
      <alignment horizontal="right" wrapText="1"/>
    </xf>
    <xf numFmtId="176" fontId="27" fillId="0" borderId="10" xfId="1" applyNumberFormat="1" applyFont="1" applyBorder="1" applyAlignment="1" applyProtection="1">
      <alignment horizontal="right" wrapText="1"/>
    </xf>
    <xf numFmtId="176" fontId="27" fillId="0" borderId="9" xfId="1" applyNumberFormat="1" applyFont="1" applyBorder="1" applyAlignment="1" applyProtection="1">
      <alignment horizontal="right" wrapText="1"/>
    </xf>
    <xf numFmtId="181" fontId="27" fillId="7" borderId="2" xfId="1" applyNumberFormat="1" applyFont="1" applyFill="1" applyBorder="1" applyAlignment="1" applyProtection="1">
      <alignment horizontal="right" wrapText="1"/>
    </xf>
    <xf numFmtId="181" fontId="27" fillId="7" borderId="3" xfId="1" applyNumberFormat="1" applyFont="1" applyFill="1" applyBorder="1" applyAlignment="1" applyProtection="1">
      <alignment horizontal="right" wrapText="1"/>
    </xf>
    <xf numFmtId="0" fontId="21" fillId="5" borderId="5" xfId="0" applyFont="1" applyFill="1" applyBorder="1" applyAlignment="1" applyProtection="1">
      <alignment horizontal="center" vertical="center"/>
    </xf>
    <xf numFmtId="0" fontId="21" fillId="5" borderId="23" xfId="0" applyFont="1" applyFill="1" applyBorder="1" applyAlignment="1" applyProtection="1">
      <alignment horizontal="left" vertical="center" wrapText="1"/>
    </xf>
    <xf numFmtId="0" fontId="21" fillId="5" borderId="54" xfId="0" applyFont="1" applyFill="1" applyBorder="1" applyAlignment="1" applyProtection="1">
      <alignment horizontal="left" vertical="center" wrapText="1"/>
    </xf>
    <xf numFmtId="0" fontId="21" fillId="5" borderId="62" xfId="0" applyFont="1" applyFill="1" applyBorder="1" applyAlignment="1" applyProtection="1">
      <alignment horizontal="left" vertical="center" wrapText="1"/>
    </xf>
    <xf numFmtId="0" fontId="21" fillId="5" borderId="25" xfId="0" applyFont="1" applyFill="1" applyBorder="1" applyAlignment="1" applyProtection="1">
      <alignment horizontal="left" vertical="center" wrapText="1"/>
    </xf>
    <xf numFmtId="0" fontId="21" fillId="5" borderId="0" xfId="0" applyFont="1" applyFill="1" applyBorder="1" applyAlignment="1" applyProtection="1">
      <alignment horizontal="left" vertical="center" wrapText="1"/>
    </xf>
    <xf numFmtId="0" fontId="21" fillId="5" borderId="61" xfId="0" applyFont="1" applyFill="1" applyBorder="1" applyAlignment="1" applyProtection="1">
      <alignment horizontal="left" vertical="center" wrapText="1"/>
    </xf>
    <xf numFmtId="0" fontId="21" fillId="5" borderId="24" xfId="0" applyFont="1" applyFill="1" applyBorder="1" applyAlignment="1" applyProtection="1">
      <alignment horizontal="left" vertical="center" wrapText="1"/>
    </xf>
    <xf numFmtId="0" fontId="21" fillId="5" borderId="11" xfId="0" applyFont="1" applyFill="1" applyBorder="1" applyAlignment="1" applyProtection="1">
      <alignment horizontal="left" vertical="center" wrapText="1"/>
    </xf>
    <xf numFmtId="0" fontId="21" fillId="5" borderId="33" xfId="0" applyFont="1" applyFill="1" applyBorder="1" applyAlignment="1" applyProtection="1">
      <alignment horizontal="left" vertical="center" wrapText="1"/>
    </xf>
    <xf numFmtId="0" fontId="32" fillId="7" borderId="5" xfId="0" applyFont="1" applyFill="1" applyBorder="1" applyAlignment="1" applyProtection="1">
      <alignment vertical="center" wrapText="1"/>
    </xf>
    <xf numFmtId="0" fontId="22" fillId="0" borderId="11" xfId="0" applyFont="1" applyBorder="1" applyAlignment="1" applyProtection="1">
      <alignment horizontal="center" shrinkToFit="1"/>
    </xf>
    <xf numFmtId="0" fontId="21" fillId="12" borderId="67" xfId="0" applyFont="1" applyFill="1" applyBorder="1" applyAlignment="1" applyProtection="1">
      <alignment horizontal="center" vertical="center" wrapText="1"/>
    </xf>
    <xf numFmtId="0" fontId="21" fillId="12" borderId="68" xfId="0" applyFont="1" applyFill="1" applyBorder="1" applyAlignment="1" applyProtection="1">
      <alignment horizontal="center" vertical="center"/>
    </xf>
    <xf numFmtId="0" fontId="21" fillId="12" borderId="69" xfId="0" applyFont="1" applyFill="1" applyBorder="1" applyAlignment="1" applyProtection="1">
      <alignment horizontal="center" vertical="center"/>
    </xf>
    <xf numFmtId="0" fontId="19" fillId="2" borderId="70" xfId="0" applyFont="1" applyFill="1" applyBorder="1" applyAlignment="1" applyProtection="1">
      <alignment horizontal="center" vertical="center" wrapText="1"/>
      <protection locked="0"/>
    </xf>
    <xf numFmtId="0" fontId="19" fillId="2" borderId="42" xfId="0" applyFont="1" applyFill="1" applyBorder="1" applyAlignment="1" applyProtection="1">
      <alignment horizontal="center" vertical="center" wrapText="1"/>
      <protection locked="0"/>
    </xf>
    <xf numFmtId="0" fontId="19" fillId="2" borderId="71" xfId="0" applyFont="1" applyFill="1" applyBorder="1" applyAlignment="1" applyProtection="1">
      <alignment horizontal="center" vertical="center" wrapText="1"/>
      <protection locked="0"/>
    </xf>
    <xf numFmtId="176" fontId="19" fillId="7" borderId="72" xfId="0" applyNumberFormat="1" applyFont="1" applyFill="1" applyBorder="1" applyAlignment="1" applyProtection="1">
      <alignment horizontal="right" vertical="center" wrapText="1"/>
      <protection locked="0"/>
    </xf>
    <xf numFmtId="176" fontId="19" fillId="7" borderId="73" xfId="0" applyNumberFormat="1" applyFont="1" applyFill="1" applyBorder="1" applyAlignment="1" applyProtection="1">
      <alignment horizontal="right" vertical="center" wrapText="1"/>
      <protection locked="0"/>
    </xf>
    <xf numFmtId="176" fontId="19" fillId="7" borderId="60" xfId="0" applyNumberFormat="1" applyFont="1" applyFill="1" applyBorder="1" applyAlignment="1" applyProtection="1">
      <alignment horizontal="right" vertical="center" wrapText="1"/>
      <protection locked="0"/>
    </xf>
    <xf numFmtId="0" fontId="21" fillId="6" borderId="23" xfId="0" applyFont="1" applyFill="1" applyBorder="1" applyAlignment="1" applyProtection="1">
      <alignment horizontal="left" vertical="center" wrapText="1"/>
    </xf>
    <xf numFmtId="0" fontId="21" fillId="6" borderId="54" xfId="0" applyFont="1" applyFill="1" applyBorder="1" applyAlignment="1" applyProtection="1">
      <alignment horizontal="left" vertical="center" wrapText="1"/>
    </xf>
    <xf numFmtId="0" fontId="21" fillId="6" borderId="20" xfId="0" applyFont="1" applyFill="1" applyBorder="1" applyAlignment="1" applyProtection="1">
      <alignment horizontal="left" vertical="center" wrapText="1"/>
    </xf>
    <xf numFmtId="0" fontId="21" fillId="6" borderId="25" xfId="0" applyFont="1" applyFill="1" applyBorder="1" applyAlignment="1" applyProtection="1">
      <alignment horizontal="left" vertical="center" wrapText="1"/>
    </xf>
    <xf numFmtId="0" fontId="21" fillId="6" borderId="0" xfId="0" applyFont="1" applyFill="1" applyBorder="1" applyAlignment="1" applyProtection="1">
      <alignment horizontal="left" vertical="center" wrapText="1"/>
    </xf>
    <xf numFmtId="0" fontId="21" fillId="6" borderId="19" xfId="0" applyFont="1" applyFill="1" applyBorder="1" applyAlignment="1" applyProtection="1">
      <alignment horizontal="left" vertical="center" wrapText="1"/>
    </xf>
    <xf numFmtId="0" fontId="21" fillId="6" borderId="24" xfId="0" applyFont="1" applyFill="1" applyBorder="1" applyAlignment="1" applyProtection="1">
      <alignment horizontal="left" vertical="center" wrapText="1"/>
    </xf>
    <xf numFmtId="0" fontId="21" fillId="6" borderId="11" xfId="0" applyFont="1" applyFill="1" applyBorder="1" applyAlignment="1" applyProtection="1">
      <alignment horizontal="left" vertical="center" wrapText="1"/>
    </xf>
    <xf numFmtId="0" fontId="21" fillId="6" borderId="17" xfId="0" applyFont="1" applyFill="1" applyBorder="1" applyAlignment="1" applyProtection="1">
      <alignment horizontal="left" vertical="center" wrapText="1"/>
    </xf>
    <xf numFmtId="176" fontId="27" fillId="7" borderId="5" xfId="1" applyNumberFormat="1" applyFont="1" applyFill="1" applyBorder="1" applyAlignment="1" applyProtection="1">
      <alignment horizontal="right" wrapText="1"/>
    </xf>
    <xf numFmtId="0" fontId="12" fillId="0" borderId="5" xfId="0" applyFont="1" applyBorder="1" applyAlignment="1" applyProtection="1">
      <alignment horizontal="left" vertical="center"/>
    </xf>
    <xf numFmtId="0" fontId="21" fillId="5" borderId="21" xfId="0" applyFont="1" applyFill="1" applyBorder="1" applyAlignment="1" applyProtection="1">
      <alignment horizontal="center" vertical="center"/>
    </xf>
    <xf numFmtId="0" fontId="21" fillId="5" borderId="22" xfId="0" applyFont="1" applyFill="1" applyBorder="1" applyAlignment="1" applyProtection="1">
      <alignment horizontal="center" vertical="center"/>
    </xf>
    <xf numFmtId="0" fontId="21" fillId="8" borderId="23" xfId="0" applyFont="1" applyFill="1" applyBorder="1" applyAlignment="1" applyProtection="1">
      <alignment horizontal="center" vertical="center"/>
    </xf>
    <xf numFmtId="0" fontId="21" fillId="8" borderId="54" xfId="0" applyFont="1" applyFill="1" applyBorder="1" applyAlignment="1" applyProtection="1">
      <alignment horizontal="center" vertical="center"/>
    </xf>
    <xf numFmtId="0" fontId="21" fillId="8" borderId="20" xfId="0" applyFont="1" applyFill="1" applyBorder="1" applyAlignment="1" applyProtection="1">
      <alignment horizontal="center" vertical="center"/>
    </xf>
    <xf numFmtId="181" fontId="27" fillId="7" borderId="16" xfId="1" applyNumberFormat="1" applyFont="1" applyFill="1" applyBorder="1" applyAlignment="1" applyProtection="1">
      <alignment horizontal="right" wrapText="1"/>
    </xf>
    <xf numFmtId="0" fontId="21" fillId="3" borderId="21" xfId="0" applyFont="1" applyFill="1" applyBorder="1" applyAlignment="1" applyProtection="1">
      <alignment horizontal="center" vertical="center"/>
    </xf>
    <xf numFmtId="0" fontId="21" fillId="3" borderId="20" xfId="0" applyFont="1" applyFill="1" applyBorder="1" applyAlignment="1" applyProtection="1">
      <alignment horizontal="center" vertical="center"/>
    </xf>
    <xf numFmtId="0" fontId="17" fillId="5" borderId="5" xfId="1" applyFont="1" applyFill="1" applyBorder="1" applyAlignment="1" applyProtection="1">
      <alignment horizontal="center" vertical="center" wrapText="1"/>
    </xf>
    <xf numFmtId="0" fontId="19" fillId="5" borderId="5" xfId="1"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3" borderId="38"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176" fontId="27" fillId="2" borderId="2" xfId="1" applyNumberFormat="1" applyFont="1" applyFill="1" applyBorder="1" applyAlignment="1" applyProtection="1">
      <alignment horizontal="right" wrapText="1"/>
      <protection locked="0"/>
    </xf>
    <xf numFmtId="176" fontId="27" fillId="2" borderId="3" xfId="1" applyNumberFormat="1" applyFont="1" applyFill="1" applyBorder="1" applyAlignment="1" applyProtection="1">
      <alignment horizontal="right" wrapText="1"/>
      <protection locked="0"/>
    </xf>
    <xf numFmtId="0" fontId="12" fillId="4" borderId="21" xfId="0" applyFont="1" applyFill="1" applyBorder="1" applyAlignment="1" applyProtection="1">
      <alignment horizontal="center" vertical="center" wrapText="1" shrinkToFit="1"/>
    </xf>
    <xf numFmtId="0" fontId="12" fillId="4" borderId="22" xfId="0" applyFont="1" applyFill="1" applyBorder="1" applyAlignment="1" applyProtection="1">
      <alignment horizontal="center" vertical="center" wrapText="1" shrinkToFit="1"/>
    </xf>
    <xf numFmtId="0" fontId="12" fillId="4" borderId="18" xfId="0" applyFont="1" applyFill="1" applyBorder="1" applyAlignment="1" applyProtection="1">
      <alignment horizontal="center" vertical="center" wrapText="1" shrinkToFit="1"/>
    </xf>
    <xf numFmtId="0" fontId="21" fillId="0" borderId="21" xfId="0" applyFont="1" applyBorder="1" applyAlignment="1" applyProtection="1">
      <alignment vertical="center"/>
    </xf>
    <xf numFmtId="0" fontId="21" fillId="0" borderId="22" xfId="0" applyFont="1" applyBorder="1" applyAlignment="1" applyProtection="1">
      <alignment vertical="center"/>
    </xf>
    <xf numFmtId="0" fontId="21" fillId="0" borderId="18" xfId="0" applyFont="1" applyBorder="1" applyAlignment="1" applyProtection="1">
      <alignment vertical="center"/>
    </xf>
    <xf numFmtId="0" fontId="23" fillId="0" borderId="21" xfId="0" applyFont="1" applyFill="1" applyBorder="1" applyAlignment="1" applyProtection="1">
      <alignment vertical="center"/>
    </xf>
    <xf numFmtId="0" fontId="23" fillId="0" borderId="22" xfId="0" applyFont="1" applyFill="1" applyBorder="1" applyAlignment="1" applyProtection="1">
      <alignment vertical="center"/>
    </xf>
    <xf numFmtId="0" fontId="23" fillId="0" borderId="18" xfId="0" applyFont="1" applyFill="1" applyBorder="1" applyAlignment="1" applyProtection="1">
      <alignment vertical="center"/>
    </xf>
    <xf numFmtId="0" fontId="21" fillId="0" borderId="21" xfId="0" applyFont="1" applyFill="1" applyBorder="1" applyAlignment="1" applyProtection="1">
      <alignment vertical="center"/>
    </xf>
    <xf numFmtId="0" fontId="21" fillId="0" borderId="22" xfId="0" applyFont="1" applyFill="1" applyBorder="1" applyAlignment="1" applyProtection="1">
      <alignment vertical="center"/>
    </xf>
    <xf numFmtId="0" fontId="21" fillId="0" borderId="34" xfId="0" applyFont="1" applyFill="1" applyBorder="1" applyAlignment="1" applyProtection="1">
      <alignment vertical="center"/>
    </xf>
    <xf numFmtId="0" fontId="21" fillId="8" borderId="21" xfId="0" applyFont="1" applyFill="1" applyBorder="1" applyProtection="1">
      <alignment vertical="center"/>
    </xf>
    <xf numFmtId="0" fontId="21" fillId="8" borderId="22" xfId="0" applyFont="1" applyFill="1" applyBorder="1" applyProtection="1">
      <alignment vertical="center"/>
    </xf>
    <xf numFmtId="0" fontId="21" fillId="8" borderId="34" xfId="0" applyFont="1" applyFill="1" applyBorder="1" applyProtection="1">
      <alignment vertical="center"/>
    </xf>
    <xf numFmtId="0" fontId="21" fillId="0" borderId="18" xfId="0" applyFont="1" applyFill="1" applyBorder="1" applyAlignment="1" applyProtection="1">
      <alignment vertical="center"/>
    </xf>
    <xf numFmtId="0" fontId="21" fillId="0" borderId="20" xfId="0" applyFont="1" applyBorder="1" applyAlignment="1" applyProtection="1">
      <alignment horizontal="center" vertical="top" wrapText="1"/>
    </xf>
    <xf numFmtId="0" fontId="21" fillId="0" borderId="19" xfId="0" applyFont="1" applyBorder="1" applyAlignment="1" applyProtection="1">
      <alignment horizontal="center" vertical="top" wrapText="1"/>
    </xf>
    <xf numFmtId="0" fontId="21" fillId="0" borderId="17" xfId="0" applyFont="1" applyBorder="1" applyAlignment="1" applyProtection="1">
      <alignment horizontal="center" vertical="top" wrapText="1"/>
    </xf>
    <xf numFmtId="0" fontId="22" fillId="2" borderId="7" xfId="0" applyFont="1" applyFill="1" applyBorder="1" applyAlignment="1" applyProtection="1">
      <alignment horizontal="center" vertical="center" wrapText="1"/>
      <protection locked="0"/>
    </xf>
    <xf numFmtId="0" fontId="22" fillId="2" borderId="10"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cellXfs>
  <cellStyles count="5">
    <cellStyle name="桁区切り" xfId="4" builtinId="6"/>
    <cellStyle name="桁区切り 2" xfId="2"/>
    <cellStyle name="標準" xfId="0" builtinId="0"/>
    <cellStyle name="標準 2" xfId="1"/>
    <cellStyle name="標準 3" xfId="3"/>
  </cellStyles>
  <dxfs count="26">
    <dxf>
      <fill>
        <patternFill>
          <bgColor rgb="FFFFFF00"/>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
      <fill>
        <patternFill>
          <bgColor rgb="FFFFFF93"/>
        </patternFill>
      </fill>
    </dxf>
  </dxfs>
  <tableStyles count="0" defaultTableStyle="TableStyleMedium2" defaultPivotStyle="PivotStyleLight16"/>
  <colors>
    <mruColors>
      <color rgb="FFFFFF93"/>
      <color rgb="FFCCECFF"/>
      <color rgb="FFFFFFCC"/>
      <color rgb="FFFF99CC"/>
      <color rgb="FFFF9900"/>
      <color rgb="FFFFCCFF"/>
      <color rgb="FFFFCCCC"/>
      <color rgb="FFFF99FF"/>
      <color rgb="FFCC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134471</xdr:colOff>
      <xdr:row>1</xdr:row>
      <xdr:rowOff>67235</xdr:rowOff>
    </xdr:from>
    <xdr:to>
      <xdr:col>21</xdr:col>
      <xdr:colOff>56029</xdr:colOff>
      <xdr:row>2</xdr:row>
      <xdr:rowOff>145675</xdr:rowOff>
    </xdr:to>
    <xdr:sp macro="" textlink="">
      <xdr:nvSpPr>
        <xdr:cNvPr id="2" name="テキスト ボックス 1"/>
        <xdr:cNvSpPr txBox="1"/>
      </xdr:nvSpPr>
      <xdr:spPr>
        <a:xfrm>
          <a:off x="10578353" y="358588"/>
          <a:ext cx="3630705" cy="4034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黄色のセルに入力してください。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tabSelected="1" zoomScaleNormal="100" workbookViewId="0">
      <selection activeCell="G27" sqref="G27:H27"/>
    </sheetView>
  </sheetViews>
  <sheetFormatPr defaultRowHeight="13.5" x14ac:dyDescent="0.15"/>
  <cols>
    <col min="1" max="1" width="3" customWidth="1"/>
    <col min="2" max="2" width="19.125" customWidth="1"/>
    <col min="3" max="3" width="18.625" customWidth="1"/>
    <col min="4" max="4" width="5.625" style="19" customWidth="1"/>
    <col min="5" max="5" width="6.625" style="19" customWidth="1"/>
    <col min="6" max="6" width="18.625" customWidth="1"/>
    <col min="7" max="7" width="5.625" customWidth="1"/>
    <col min="8" max="8" width="10.625" style="19" customWidth="1"/>
    <col min="9" max="9" width="12.625" style="19" customWidth="1"/>
    <col min="10" max="10" width="9.5" style="19" customWidth="1"/>
    <col min="11" max="11" width="6" customWidth="1"/>
  </cols>
  <sheetData>
    <row r="1" spans="1:11" ht="16.5" customHeight="1" x14ac:dyDescent="0.15">
      <c r="A1" s="2" t="s">
        <v>16</v>
      </c>
      <c r="B1" s="1"/>
      <c r="C1" s="1"/>
      <c r="D1" s="1"/>
      <c r="E1" s="1"/>
      <c r="F1" s="1"/>
      <c r="G1" s="1"/>
      <c r="H1" s="1"/>
      <c r="I1" s="1"/>
      <c r="J1" s="1"/>
      <c r="K1" s="1"/>
    </row>
    <row r="2" spans="1:11" ht="28.5" customHeight="1" x14ac:dyDescent="0.2">
      <c r="A2" s="73"/>
      <c r="B2" s="73"/>
      <c r="C2" s="74" t="s">
        <v>97</v>
      </c>
      <c r="D2" s="92"/>
      <c r="E2" s="75" t="s">
        <v>98</v>
      </c>
      <c r="F2" s="74" t="s">
        <v>99</v>
      </c>
      <c r="G2" s="92"/>
      <c r="H2" s="78" t="s">
        <v>96</v>
      </c>
      <c r="I2" s="73"/>
      <c r="J2" s="73"/>
      <c r="K2" s="73"/>
    </row>
    <row r="3" spans="1:11" s="19" customFormat="1" ht="19.5" customHeight="1" x14ac:dyDescent="0.2">
      <c r="A3" s="73"/>
      <c r="B3" s="73"/>
      <c r="C3" s="74"/>
      <c r="D3" s="78"/>
      <c r="E3" s="75"/>
      <c r="F3" s="80"/>
      <c r="G3" s="78"/>
      <c r="H3" s="78"/>
      <c r="I3" s="73"/>
      <c r="J3" s="73"/>
      <c r="K3" s="73"/>
    </row>
    <row r="4" spans="1:11" ht="35.1" customHeight="1" x14ac:dyDescent="0.2">
      <c r="A4" s="19"/>
      <c r="B4" s="19"/>
      <c r="C4" s="19"/>
      <c r="F4" s="19"/>
      <c r="G4" s="79" t="s">
        <v>102</v>
      </c>
      <c r="H4" s="163"/>
      <c r="I4" s="163"/>
      <c r="J4" s="163"/>
      <c r="K4" s="163"/>
    </row>
    <row r="5" spans="1:11" ht="30" customHeight="1" thickBot="1" x14ac:dyDescent="0.2">
      <c r="A5" s="1" t="s">
        <v>46</v>
      </c>
      <c r="B5" s="1"/>
      <c r="C5" s="1"/>
      <c r="D5" s="1"/>
      <c r="E5" s="1"/>
      <c r="F5" s="1"/>
      <c r="G5" s="1"/>
      <c r="H5" s="1"/>
      <c r="I5" s="1"/>
      <c r="J5" s="1"/>
    </row>
    <row r="6" spans="1:11" ht="21" customHeight="1" x14ac:dyDescent="0.15">
      <c r="A6" s="168" t="s">
        <v>47</v>
      </c>
      <c r="B6" s="169"/>
      <c r="C6" s="172" t="s">
        <v>93</v>
      </c>
      <c r="D6" s="164" t="s">
        <v>100</v>
      </c>
      <c r="E6" s="165"/>
      <c r="F6" s="174" t="s">
        <v>69</v>
      </c>
      <c r="G6" s="164" t="s">
        <v>94</v>
      </c>
      <c r="H6" s="165"/>
      <c r="I6" s="58" t="s">
        <v>24</v>
      </c>
      <c r="J6" s="176" t="s">
        <v>59</v>
      </c>
      <c r="K6" s="177"/>
    </row>
    <row r="7" spans="1:11" ht="34.5" customHeight="1" thickBot="1" x14ac:dyDescent="0.2">
      <c r="A7" s="170"/>
      <c r="B7" s="171"/>
      <c r="C7" s="173"/>
      <c r="D7" s="166"/>
      <c r="E7" s="167"/>
      <c r="F7" s="175"/>
      <c r="G7" s="166"/>
      <c r="H7" s="167"/>
      <c r="I7" s="59" t="s">
        <v>53</v>
      </c>
      <c r="J7" s="178"/>
      <c r="K7" s="179"/>
    </row>
    <row r="8" spans="1:11" ht="21" customHeight="1" thickTop="1" x14ac:dyDescent="0.15">
      <c r="A8" s="13">
        <v>1</v>
      </c>
      <c r="B8" s="83"/>
      <c r="C8" s="84"/>
      <c r="D8" s="190" t="s">
        <v>92</v>
      </c>
      <c r="E8" s="191"/>
      <c r="F8" s="107" t="s">
        <v>130</v>
      </c>
      <c r="G8" s="190"/>
      <c r="H8" s="191"/>
      <c r="I8" s="85"/>
      <c r="J8" s="188"/>
      <c r="K8" s="189"/>
    </row>
    <row r="9" spans="1:11" ht="21" customHeight="1" x14ac:dyDescent="0.15">
      <c r="A9" s="13">
        <v>2</v>
      </c>
      <c r="B9" s="86"/>
      <c r="C9" s="84"/>
      <c r="D9" s="192"/>
      <c r="E9" s="193"/>
      <c r="F9" s="84"/>
      <c r="G9" s="192"/>
      <c r="H9" s="193"/>
      <c r="I9" s="87"/>
      <c r="J9" s="180"/>
      <c r="K9" s="181"/>
    </row>
    <row r="10" spans="1:11" ht="21" customHeight="1" x14ac:dyDescent="0.15">
      <c r="A10" s="13">
        <v>3</v>
      </c>
      <c r="B10" s="86"/>
      <c r="C10" s="84"/>
      <c r="D10" s="192"/>
      <c r="E10" s="193"/>
      <c r="F10" s="84"/>
      <c r="G10" s="192"/>
      <c r="H10" s="193"/>
      <c r="I10" s="87"/>
      <c r="J10" s="180"/>
      <c r="K10" s="181"/>
    </row>
    <row r="11" spans="1:11" ht="21" customHeight="1" x14ac:dyDescent="0.15">
      <c r="A11" s="13">
        <v>4</v>
      </c>
      <c r="B11" s="86"/>
      <c r="C11" s="84"/>
      <c r="D11" s="192"/>
      <c r="E11" s="193"/>
      <c r="F11" s="84"/>
      <c r="G11" s="192"/>
      <c r="H11" s="193"/>
      <c r="I11" s="87"/>
      <c r="J11" s="180"/>
      <c r="K11" s="181"/>
    </row>
    <row r="12" spans="1:11" ht="21" customHeight="1" x14ac:dyDescent="0.15">
      <c r="A12" s="13">
        <v>5</v>
      </c>
      <c r="B12" s="86"/>
      <c r="C12" s="84"/>
      <c r="D12" s="192"/>
      <c r="E12" s="193"/>
      <c r="F12" s="84"/>
      <c r="G12" s="192"/>
      <c r="H12" s="193"/>
      <c r="I12" s="87"/>
      <c r="J12" s="180"/>
      <c r="K12" s="181"/>
    </row>
    <row r="13" spans="1:11" ht="21" customHeight="1" x14ac:dyDescent="0.15">
      <c r="A13" s="13">
        <v>6</v>
      </c>
      <c r="B13" s="86"/>
      <c r="C13" s="84"/>
      <c r="D13" s="192"/>
      <c r="E13" s="193"/>
      <c r="F13" s="84"/>
      <c r="G13" s="192"/>
      <c r="H13" s="193"/>
      <c r="I13" s="87"/>
      <c r="J13" s="180"/>
      <c r="K13" s="181"/>
    </row>
    <row r="14" spans="1:11" ht="21" customHeight="1" x14ac:dyDescent="0.15">
      <c r="A14" s="13">
        <v>7</v>
      </c>
      <c r="B14" s="86"/>
      <c r="C14" s="84"/>
      <c r="D14" s="192"/>
      <c r="E14" s="193"/>
      <c r="F14" s="84"/>
      <c r="G14" s="192"/>
      <c r="H14" s="193"/>
      <c r="I14" s="87"/>
      <c r="J14" s="180"/>
      <c r="K14" s="181"/>
    </row>
    <row r="15" spans="1:11" ht="21" customHeight="1" x14ac:dyDescent="0.15">
      <c r="A15" s="13">
        <v>8</v>
      </c>
      <c r="B15" s="86"/>
      <c r="C15" s="84"/>
      <c r="D15" s="192"/>
      <c r="E15" s="193"/>
      <c r="F15" s="84"/>
      <c r="G15" s="192"/>
      <c r="H15" s="193"/>
      <c r="I15" s="87"/>
      <c r="J15" s="180"/>
      <c r="K15" s="181"/>
    </row>
    <row r="16" spans="1:11" ht="21" customHeight="1" x14ac:dyDescent="0.15">
      <c r="A16" s="13">
        <v>9</v>
      </c>
      <c r="B16" s="86"/>
      <c r="C16" s="84"/>
      <c r="D16" s="192"/>
      <c r="E16" s="193"/>
      <c r="F16" s="84"/>
      <c r="G16" s="192"/>
      <c r="H16" s="193"/>
      <c r="I16" s="87"/>
      <c r="J16" s="180"/>
      <c r="K16" s="181"/>
    </row>
    <row r="17" spans="1:11" ht="21" customHeight="1" x14ac:dyDescent="0.15">
      <c r="A17" s="13">
        <v>10</v>
      </c>
      <c r="B17" s="86"/>
      <c r="C17" s="84"/>
      <c r="D17" s="192"/>
      <c r="E17" s="193"/>
      <c r="F17" s="84"/>
      <c r="G17" s="192"/>
      <c r="H17" s="193"/>
      <c r="I17" s="87"/>
      <c r="J17" s="180"/>
      <c r="K17" s="181"/>
    </row>
    <row r="18" spans="1:11" ht="21" customHeight="1" x14ac:dyDescent="0.15">
      <c r="A18" s="13">
        <v>11</v>
      </c>
      <c r="B18" s="86"/>
      <c r="C18" s="84"/>
      <c r="D18" s="192"/>
      <c r="E18" s="193"/>
      <c r="F18" s="84"/>
      <c r="G18" s="192"/>
      <c r="H18" s="193"/>
      <c r="I18" s="87"/>
      <c r="J18" s="180"/>
      <c r="K18" s="181"/>
    </row>
    <row r="19" spans="1:11" ht="21" customHeight="1" x14ac:dyDescent="0.15">
      <c r="A19" s="13">
        <v>12</v>
      </c>
      <c r="B19" s="86"/>
      <c r="C19" s="84"/>
      <c r="D19" s="192"/>
      <c r="E19" s="193"/>
      <c r="F19" s="84"/>
      <c r="G19" s="192"/>
      <c r="H19" s="193"/>
      <c r="I19" s="87"/>
      <c r="J19" s="180"/>
      <c r="K19" s="181"/>
    </row>
    <row r="20" spans="1:11" ht="21" customHeight="1" x14ac:dyDescent="0.15">
      <c r="A20" s="13">
        <v>13</v>
      </c>
      <c r="B20" s="86"/>
      <c r="C20" s="84"/>
      <c r="D20" s="192"/>
      <c r="E20" s="193"/>
      <c r="F20" s="84"/>
      <c r="G20" s="192"/>
      <c r="H20" s="193"/>
      <c r="I20" s="87"/>
      <c r="J20" s="180"/>
      <c r="K20" s="181"/>
    </row>
    <row r="21" spans="1:11" ht="21" customHeight="1" x14ac:dyDescent="0.15">
      <c r="A21" s="13">
        <v>14</v>
      </c>
      <c r="B21" s="86"/>
      <c r="C21" s="84"/>
      <c r="D21" s="192"/>
      <c r="E21" s="193"/>
      <c r="F21" s="84"/>
      <c r="G21" s="192"/>
      <c r="H21" s="193"/>
      <c r="I21" s="87"/>
      <c r="J21" s="180"/>
      <c r="K21" s="181"/>
    </row>
    <row r="22" spans="1:11" s="19" customFormat="1" ht="21" customHeight="1" x14ac:dyDescent="0.15">
      <c r="A22" s="13">
        <v>15</v>
      </c>
      <c r="B22" s="86"/>
      <c r="C22" s="84"/>
      <c r="D22" s="192"/>
      <c r="E22" s="193"/>
      <c r="F22" s="84"/>
      <c r="G22" s="192"/>
      <c r="H22" s="193"/>
      <c r="I22" s="87"/>
      <c r="J22" s="180"/>
      <c r="K22" s="181"/>
    </row>
    <row r="23" spans="1:11" s="19" customFormat="1" ht="21" customHeight="1" x14ac:dyDescent="0.15">
      <c r="A23" s="13">
        <v>16</v>
      </c>
      <c r="B23" s="86"/>
      <c r="C23" s="84"/>
      <c r="D23" s="192"/>
      <c r="E23" s="193"/>
      <c r="F23" s="84"/>
      <c r="G23" s="192"/>
      <c r="H23" s="193"/>
      <c r="I23" s="87"/>
      <c r="J23" s="180"/>
      <c r="K23" s="181"/>
    </row>
    <row r="24" spans="1:11" s="19" customFormat="1" ht="21" customHeight="1" x14ac:dyDescent="0.15">
      <c r="A24" s="13">
        <v>17</v>
      </c>
      <c r="B24" s="86"/>
      <c r="C24" s="84"/>
      <c r="D24" s="192"/>
      <c r="E24" s="193"/>
      <c r="F24" s="84"/>
      <c r="G24" s="192"/>
      <c r="H24" s="193"/>
      <c r="I24" s="87"/>
      <c r="J24" s="180"/>
      <c r="K24" s="181"/>
    </row>
    <row r="25" spans="1:11" s="19" customFormat="1" ht="21" customHeight="1" x14ac:dyDescent="0.15">
      <c r="A25" s="13">
        <v>18</v>
      </c>
      <c r="B25" s="86"/>
      <c r="C25" s="84"/>
      <c r="D25" s="192"/>
      <c r="E25" s="193"/>
      <c r="F25" s="84"/>
      <c r="G25" s="192"/>
      <c r="H25" s="193"/>
      <c r="I25" s="87"/>
      <c r="J25" s="180"/>
      <c r="K25" s="181"/>
    </row>
    <row r="26" spans="1:11" s="19" customFormat="1" ht="21" customHeight="1" x14ac:dyDescent="0.15">
      <c r="A26" s="13">
        <v>19</v>
      </c>
      <c r="B26" s="86"/>
      <c r="C26" s="84"/>
      <c r="D26" s="192"/>
      <c r="E26" s="193"/>
      <c r="F26" s="84"/>
      <c r="G26" s="192"/>
      <c r="H26" s="193"/>
      <c r="I26" s="87"/>
      <c r="J26" s="180"/>
      <c r="K26" s="181"/>
    </row>
    <row r="27" spans="1:11" ht="21" customHeight="1" x14ac:dyDescent="0.15">
      <c r="A27" s="13">
        <v>20</v>
      </c>
      <c r="B27" s="86"/>
      <c r="C27" s="84"/>
      <c r="D27" s="192"/>
      <c r="E27" s="193"/>
      <c r="F27" s="84"/>
      <c r="G27" s="192"/>
      <c r="H27" s="193"/>
      <c r="I27" s="87"/>
      <c r="J27" s="180"/>
      <c r="K27" s="181"/>
    </row>
    <row r="28" spans="1:11" ht="21" customHeight="1" x14ac:dyDescent="0.15">
      <c r="A28" s="13">
        <v>21</v>
      </c>
      <c r="B28" s="86"/>
      <c r="C28" s="84"/>
      <c r="D28" s="192"/>
      <c r="E28" s="193"/>
      <c r="F28" s="84"/>
      <c r="G28" s="192"/>
      <c r="H28" s="193"/>
      <c r="I28" s="87"/>
      <c r="J28" s="180"/>
      <c r="K28" s="181"/>
    </row>
    <row r="29" spans="1:11" ht="21" customHeight="1" x14ac:dyDescent="0.15">
      <c r="A29" s="13">
        <v>22</v>
      </c>
      <c r="B29" s="86"/>
      <c r="C29" s="84"/>
      <c r="D29" s="192"/>
      <c r="E29" s="193"/>
      <c r="F29" s="84"/>
      <c r="G29" s="192"/>
      <c r="H29" s="193"/>
      <c r="I29" s="87"/>
      <c r="J29" s="180"/>
      <c r="K29" s="181"/>
    </row>
    <row r="30" spans="1:11" ht="21" customHeight="1" x14ac:dyDescent="0.15">
      <c r="A30" s="13">
        <v>23</v>
      </c>
      <c r="B30" s="86"/>
      <c r="C30" s="84"/>
      <c r="D30" s="192"/>
      <c r="E30" s="193"/>
      <c r="F30" s="84"/>
      <c r="G30" s="192"/>
      <c r="H30" s="193"/>
      <c r="I30" s="87"/>
      <c r="J30" s="180"/>
      <c r="K30" s="181"/>
    </row>
    <row r="31" spans="1:11" ht="21" customHeight="1" x14ac:dyDescent="0.15">
      <c r="A31" s="13">
        <v>24</v>
      </c>
      <c r="B31" s="86"/>
      <c r="C31" s="84"/>
      <c r="D31" s="192"/>
      <c r="E31" s="193"/>
      <c r="F31" s="84"/>
      <c r="G31" s="192"/>
      <c r="H31" s="193"/>
      <c r="I31" s="87"/>
      <c r="J31" s="180"/>
      <c r="K31" s="181"/>
    </row>
    <row r="32" spans="1:11" ht="21" customHeight="1" thickBot="1" x14ac:dyDescent="0.2">
      <c r="A32" s="18">
        <v>25</v>
      </c>
      <c r="B32" s="88"/>
      <c r="C32" s="89"/>
      <c r="D32" s="194"/>
      <c r="E32" s="195"/>
      <c r="F32" s="89"/>
      <c r="G32" s="194"/>
      <c r="H32" s="195"/>
      <c r="I32" s="90"/>
      <c r="J32" s="184"/>
      <c r="K32" s="185"/>
    </row>
    <row r="33" spans="1:12" ht="12" customHeight="1" x14ac:dyDescent="0.15">
      <c r="A33" s="17"/>
      <c r="B33" s="14"/>
      <c r="C33" s="16"/>
      <c r="D33" s="20"/>
      <c r="E33" s="20"/>
      <c r="F33" s="16"/>
      <c r="G33" s="16"/>
      <c r="H33" s="20"/>
      <c r="I33" s="20"/>
      <c r="J33" s="22"/>
      <c r="K33" s="14"/>
    </row>
    <row r="34" spans="1:12" s="37" customFormat="1" ht="15" customHeight="1" x14ac:dyDescent="0.15">
      <c r="A34" s="56" t="s">
        <v>77</v>
      </c>
      <c r="B34" s="56"/>
      <c r="C34" s="56"/>
      <c r="D34" s="56"/>
      <c r="E34" s="56"/>
      <c r="F34" s="56"/>
      <c r="G34" s="56"/>
      <c r="H34" s="56"/>
      <c r="I34" s="56"/>
      <c r="J34" s="56"/>
    </row>
    <row r="35" spans="1:12" s="19" customFormat="1" ht="6" customHeight="1" thickBot="1" x14ac:dyDescent="0.2">
      <c r="A35" s="21"/>
      <c r="B35" s="30"/>
      <c r="C35" s="31"/>
      <c r="D35" s="31"/>
      <c r="E35" s="31"/>
      <c r="F35" s="31"/>
      <c r="G35" s="33"/>
      <c r="H35" s="33"/>
      <c r="I35" s="33"/>
      <c r="J35" s="32"/>
      <c r="K35" s="34"/>
    </row>
    <row r="36" spans="1:12" s="19" customFormat="1" ht="24" customHeight="1" thickBot="1" x14ac:dyDescent="0.2">
      <c r="A36" s="21"/>
      <c r="B36" s="182" t="s">
        <v>25</v>
      </c>
      <c r="C36" s="35" t="s">
        <v>78</v>
      </c>
      <c r="D36" s="35"/>
      <c r="E36" s="35"/>
      <c r="F36" s="35" t="s">
        <v>79</v>
      </c>
      <c r="G36" s="29"/>
      <c r="H36" s="29"/>
      <c r="I36" s="29"/>
      <c r="J36" s="69">
        <f>COUNTIFS(C8:C32,"教諭",D8:D32,"&lt;&gt;○",F8:F32,"&lt;&gt;園長",G8:G32,"常勤")</f>
        <v>0</v>
      </c>
      <c r="K36" s="36" t="s">
        <v>26</v>
      </c>
      <c r="L36" s="37"/>
    </row>
    <row r="37" spans="1:12" s="19" customFormat="1" ht="9" customHeight="1" thickBot="1" x14ac:dyDescent="0.2">
      <c r="A37" s="21"/>
      <c r="B37" s="182"/>
      <c r="C37" s="35"/>
      <c r="D37" s="35"/>
      <c r="E37" s="35"/>
      <c r="F37" s="27"/>
      <c r="G37" s="29"/>
      <c r="H37" s="29"/>
      <c r="I37" s="29"/>
      <c r="J37" s="28"/>
      <c r="K37" s="38"/>
      <c r="L37" s="37"/>
    </row>
    <row r="38" spans="1:12" s="19" customFormat="1" ht="21" customHeight="1" thickBot="1" x14ac:dyDescent="0.2">
      <c r="A38" s="21"/>
      <c r="B38" s="182"/>
      <c r="C38" s="35" t="s">
        <v>27</v>
      </c>
      <c r="D38" s="35"/>
      <c r="E38" s="35"/>
      <c r="F38" s="35" t="s">
        <v>28</v>
      </c>
      <c r="G38" s="29"/>
      <c r="H38" s="29"/>
      <c r="I38" s="29"/>
      <c r="J38" s="69">
        <f>COUNTIFS(C8:C32,"補助者",D8:D32,"&lt;&gt;○",G8:G32,"常勤")</f>
        <v>0</v>
      </c>
      <c r="K38" s="38" t="s">
        <v>29</v>
      </c>
      <c r="L38" s="37"/>
    </row>
    <row r="39" spans="1:12" s="19" customFormat="1" ht="6" customHeight="1" x14ac:dyDescent="0.15">
      <c r="A39" s="21"/>
      <c r="B39" s="24"/>
      <c r="C39" s="39"/>
      <c r="D39" s="39"/>
      <c r="E39" s="39"/>
      <c r="F39" s="39"/>
      <c r="G39" s="41"/>
      <c r="H39" s="41"/>
      <c r="I39" s="41"/>
      <c r="J39" s="40"/>
      <c r="K39" s="42"/>
      <c r="L39" s="37"/>
    </row>
    <row r="40" spans="1:12" s="19" customFormat="1" ht="12" customHeight="1" x14ac:dyDescent="0.15">
      <c r="A40" s="21"/>
      <c r="B40" s="26"/>
      <c r="C40" s="27"/>
      <c r="D40" s="27"/>
      <c r="E40" s="27"/>
      <c r="F40" s="27"/>
      <c r="G40" s="29"/>
      <c r="H40" s="29"/>
      <c r="I40" s="29"/>
      <c r="J40" s="28"/>
      <c r="K40" s="26"/>
      <c r="L40" s="37"/>
    </row>
    <row r="41" spans="1:12" s="19" customFormat="1" ht="6" customHeight="1" thickBot="1" x14ac:dyDescent="0.2">
      <c r="A41" s="21"/>
      <c r="B41" s="30"/>
      <c r="C41" s="31"/>
      <c r="D41" s="31"/>
      <c r="E41" s="31"/>
      <c r="F41" s="31"/>
      <c r="G41" s="33"/>
      <c r="H41" s="33"/>
      <c r="I41" s="33"/>
      <c r="J41" s="32"/>
      <c r="K41" s="34"/>
    </row>
    <row r="42" spans="1:12" s="19" customFormat="1" ht="30" customHeight="1" thickBot="1" x14ac:dyDescent="0.2">
      <c r="A42" s="21"/>
      <c r="B42" s="182" t="s">
        <v>30</v>
      </c>
      <c r="C42" s="35" t="s">
        <v>80</v>
      </c>
      <c r="D42" s="35"/>
      <c r="E42" s="35"/>
      <c r="F42" s="186" t="s">
        <v>81</v>
      </c>
      <c r="G42" s="186"/>
      <c r="H42" s="186"/>
      <c r="I42" s="187"/>
      <c r="J42" s="70">
        <f>SUMIFS(I8:I32,C8:C32,"教諭",D8:D32,"&lt;&gt;○",F8:F32,"&lt;&gt;園長",G8:G32,"非常勤")</f>
        <v>0</v>
      </c>
      <c r="K42" s="36" t="s">
        <v>31</v>
      </c>
      <c r="L42" s="37"/>
    </row>
    <row r="43" spans="1:12" s="19" customFormat="1" ht="9" customHeight="1" thickBot="1" x14ac:dyDescent="0.2">
      <c r="A43" s="21"/>
      <c r="B43" s="182"/>
      <c r="C43" s="35"/>
      <c r="D43" s="35"/>
      <c r="E43" s="35"/>
      <c r="F43" s="27"/>
      <c r="G43" s="29"/>
      <c r="H43" s="29"/>
      <c r="I43" s="29"/>
      <c r="J43" s="28"/>
      <c r="K43" s="38"/>
      <c r="L43" s="37"/>
    </row>
    <row r="44" spans="1:12" s="19" customFormat="1" ht="30" customHeight="1" thickBot="1" x14ac:dyDescent="0.2">
      <c r="A44" s="21"/>
      <c r="B44" s="182"/>
      <c r="C44" s="35" t="s">
        <v>27</v>
      </c>
      <c r="D44" s="35"/>
      <c r="E44" s="35"/>
      <c r="F44" s="186" t="s">
        <v>132</v>
      </c>
      <c r="G44" s="186"/>
      <c r="H44" s="186"/>
      <c r="I44" s="186"/>
      <c r="J44" s="70">
        <f>SUMIFS(I8:I32,C8:C32,"補助者",D8:D32,"&lt;&gt;○",G8:G32,"非常勤")</f>
        <v>0</v>
      </c>
      <c r="K44" s="38" t="s">
        <v>32</v>
      </c>
      <c r="L44" s="37"/>
    </row>
    <row r="45" spans="1:12" s="19" customFormat="1" ht="6" customHeight="1" x14ac:dyDescent="0.15">
      <c r="A45" s="21"/>
      <c r="B45" s="25"/>
      <c r="C45" s="43"/>
      <c r="D45" s="43"/>
      <c r="E45" s="43"/>
      <c r="F45" s="43"/>
      <c r="G45" s="41"/>
      <c r="H45" s="41"/>
      <c r="I45" s="41"/>
      <c r="J45" s="44"/>
      <c r="K45" s="42"/>
      <c r="L45" s="37"/>
    </row>
    <row r="46" spans="1:12" s="19" customFormat="1" ht="9" customHeight="1" x14ac:dyDescent="0.15">
      <c r="A46" s="21"/>
      <c r="B46" s="27"/>
      <c r="C46" s="35"/>
      <c r="D46" s="35"/>
      <c r="E46" s="35"/>
      <c r="F46" s="35"/>
      <c r="G46" s="29"/>
      <c r="H46" s="29"/>
      <c r="I46" s="29"/>
      <c r="J46" s="45"/>
      <c r="K46" s="26"/>
      <c r="L46" s="37"/>
    </row>
    <row r="47" spans="1:12" s="19" customFormat="1" ht="6" customHeight="1" thickBot="1" x14ac:dyDescent="0.2">
      <c r="A47" s="21"/>
      <c r="B47" s="46"/>
      <c r="C47" s="47"/>
      <c r="D47" s="47"/>
      <c r="E47" s="47"/>
      <c r="F47" s="47"/>
      <c r="G47" s="48"/>
      <c r="H47" s="48"/>
      <c r="I47" s="48"/>
      <c r="J47" s="49"/>
      <c r="K47" s="50"/>
      <c r="L47" s="37"/>
    </row>
    <row r="48" spans="1:12" s="19" customFormat="1" ht="21" customHeight="1" thickBot="1" x14ac:dyDescent="0.2">
      <c r="A48" s="21"/>
      <c r="B48" s="51" t="s">
        <v>33</v>
      </c>
      <c r="C48" s="35"/>
      <c r="D48" s="35"/>
      <c r="E48" s="35"/>
      <c r="F48" s="35"/>
      <c r="G48" s="29"/>
      <c r="H48" s="29"/>
      <c r="I48" s="29"/>
      <c r="J48" s="91"/>
      <c r="K48" s="38" t="s">
        <v>34</v>
      </c>
      <c r="L48" s="37"/>
    </row>
    <row r="49" spans="1:14" s="19" customFormat="1" ht="6" customHeight="1" x14ac:dyDescent="0.15">
      <c r="A49" s="21"/>
      <c r="B49" s="52"/>
      <c r="C49" s="43"/>
      <c r="D49" s="43"/>
      <c r="E49" s="43"/>
      <c r="F49" s="43"/>
      <c r="G49" s="41"/>
      <c r="H49" s="41"/>
      <c r="I49" s="41"/>
      <c r="J49" s="44"/>
      <c r="K49" s="42"/>
      <c r="L49" s="37"/>
    </row>
    <row r="50" spans="1:14" s="19" customFormat="1" ht="9" customHeight="1" x14ac:dyDescent="0.15">
      <c r="A50" s="21"/>
      <c r="B50" s="27"/>
      <c r="C50" s="35"/>
      <c r="D50" s="35"/>
      <c r="E50" s="35"/>
      <c r="F50" s="35"/>
      <c r="G50" s="29"/>
      <c r="H50" s="29"/>
      <c r="I50" s="29"/>
      <c r="J50" s="45"/>
      <c r="K50" s="26"/>
      <c r="L50" s="37"/>
    </row>
    <row r="51" spans="1:14" s="19" customFormat="1" ht="6" customHeight="1" x14ac:dyDescent="0.15">
      <c r="A51" s="21"/>
      <c r="B51" s="53"/>
      <c r="C51" s="47"/>
      <c r="D51" s="47"/>
      <c r="E51" s="47"/>
      <c r="F51" s="47"/>
      <c r="G51" s="48"/>
      <c r="H51" s="48"/>
      <c r="I51" s="48"/>
      <c r="J51" s="49"/>
      <c r="K51" s="50"/>
      <c r="L51" s="37"/>
    </row>
    <row r="52" spans="1:14" s="19" customFormat="1" ht="21" customHeight="1" x14ac:dyDescent="0.15">
      <c r="A52" s="21"/>
      <c r="B52" s="183" t="s">
        <v>35</v>
      </c>
      <c r="C52" s="35" t="s">
        <v>82</v>
      </c>
      <c r="D52" s="35"/>
      <c r="E52" s="35"/>
      <c r="F52" s="35" t="s">
        <v>51</v>
      </c>
      <c r="G52" s="29"/>
      <c r="H52" s="29"/>
      <c r="I52" s="29"/>
      <c r="J52" s="67" t="e">
        <f>J36+ROUND(J42/J48,0)</f>
        <v>#DIV/0!</v>
      </c>
      <c r="K52" s="63" t="s">
        <v>22</v>
      </c>
      <c r="L52" s="37"/>
    </row>
    <row r="53" spans="1:14" s="19" customFormat="1" ht="9.75" customHeight="1" x14ac:dyDescent="0.15">
      <c r="A53" s="21"/>
      <c r="B53" s="182"/>
      <c r="C53" s="35"/>
      <c r="D53" s="35"/>
      <c r="E53" s="35"/>
      <c r="F53" s="35"/>
      <c r="G53" s="29"/>
      <c r="H53" s="29"/>
      <c r="I53" s="29"/>
      <c r="J53" s="45"/>
      <c r="K53" s="54"/>
      <c r="L53" s="37"/>
    </row>
    <row r="54" spans="1:14" s="19" customFormat="1" ht="21" customHeight="1" x14ac:dyDescent="0.15">
      <c r="A54" s="21"/>
      <c r="B54" s="182"/>
      <c r="C54" s="35" t="s">
        <v>36</v>
      </c>
      <c r="D54" s="35"/>
      <c r="E54" s="35"/>
      <c r="F54" s="35" t="s">
        <v>52</v>
      </c>
      <c r="G54" s="29"/>
      <c r="H54" s="29"/>
      <c r="I54" s="29"/>
      <c r="J54" s="64" t="e">
        <f>J36+J38+ROUNDDOWN((J42+J44)/J48,1)</f>
        <v>#DIV/0!</v>
      </c>
      <c r="K54" s="63" t="s">
        <v>23</v>
      </c>
      <c r="L54" s="37"/>
    </row>
    <row r="55" spans="1:14" s="19" customFormat="1" ht="6" customHeight="1" x14ac:dyDescent="0.15">
      <c r="A55" s="21"/>
      <c r="B55" s="25"/>
      <c r="C55" s="43"/>
      <c r="D55" s="43"/>
      <c r="E55" s="43"/>
      <c r="F55" s="43"/>
      <c r="G55" s="41"/>
      <c r="H55" s="41"/>
      <c r="I55" s="41"/>
      <c r="J55" s="44"/>
      <c r="K55" s="55"/>
      <c r="L55" s="37"/>
    </row>
    <row r="56" spans="1:14" s="19" customFormat="1" ht="7.5" customHeight="1" x14ac:dyDescent="0.15">
      <c r="A56" s="21"/>
      <c r="B56" s="27"/>
      <c r="C56" s="35"/>
      <c r="D56" s="35"/>
      <c r="E56" s="35"/>
      <c r="F56" s="35"/>
      <c r="G56" s="29"/>
      <c r="H56" s="29"/>
      <c r="I56" s="29"/>
      <c r="J56" s="45"/>
      <c r="K56" s="27"/>
      <c r="L56" s="37"/>
    </row>
    <row r="57" spans="1:14" s="62" customFormat="1" ht="18" customHeight="1" x14ac:dyDescent="0.15">
      <c r="A57" s="60"/>
      <c r="B57" s="66" t="s">
        <v>83</v>
      </c>
      <c r="C57" s="23"/>
      <c r="D57" s="23"/>
      <c r="E57" s="23"/>
      <c r="F57" s="23"/>
      <c r="G57" s="23"/>
      <c r="H57" s="23"/>
      <c r="I57" s="23"/>
      <c r="J57" s="23"/>
      <c r="K57" s="23"/>
      <c r="L57" s="23"/>
      <c r="M57" s="23"/>
      <c r="N57" s="61"/>
    </row>
    <row r="58" spans="1:14" s="62" customFormat="1" ht="20.25" customHeight="1" x14ac:dyDescent="0.15">
      <c r="A58" s="2"/>
      <c r="B58" s="57" t="s">
        <v>54</v>
      </c>
      <c r="C58" s="2"/>
      <c r="D58" s="2"/>
      <c r="E58" s="2"/>
      <c r="F58" s="2"/>
      <c r="G58" s="2"/>
      <c r="H58" s="2"/>
      <c r="I58" s="2"/>
      <c r="J58" s="2"/>
      <c r="K58" s="2"/>
    </row>
    <row r="59" spans="1:14" ht="10.5" customHeight="1" x14ac:dyDescent="0.15"/>
  </sheetData>
  <sheetProtection algorithmName="SHA-512" hashValue="NE3hZjXfv0uXnFEMU5QuJNycnKcta3XsRgpOJnb0pkPEr3BsOIHdCihXvSwQ42nIUpY8snOFFgRPtBD1WGhdeg==" saltValue="clbekTmHWceAbU7qDrlP/Q==" spinCount="100000" sheet="1" objects="1" scenarios="1" formatCells="0"/>
  <mergeCells count="87">
    <mergeCell ref="G28:H28"/>
    <mergeCell ref="G29:H29"/>
    <mergeCell ref="G30:H30"/>
    <mergeCell ref="G31:H31"/>
    <mergeCell ref="G32:H32"/>
    <mergeCell ref="G23:H23"/>
    <mergeCell ref="G24:H24"/>
    <mergeCell ref="G25:H25"/>
    <mergeCell ref="G26:H26"/>
    <mergeCell ref="G27:H27"/>
    <mergeCell ref="G18:H18"/>
    <mergeCell ref="G19:H19"/>
    <mergeCell ref="G20:H20"/>
    <mergeCell ref="G21:H21"/>
    <mergeCell ref="G22:H22"/>
    <mergeCell ref="G13:H13"/>
    <mergeCell ref="G14:H14"/>
    <mergeCell ref="G15:H15"/>
    <mergeCell ref="G16:H16"/>
    <mergeCell ref="G17:H17"/>
    <mergeCell ref="G8:H8"/>
    <mergeCell ref="G9:H9"/>
    <mergeCell ref="G10:H10"/>
    <mergeCell ref="G11:H11"/>
    <mergeCell ref="G12:H12"/>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D13:E13"/>
    <mergeCell ref="D14:E14"/>
    <mergeCell ref="D15:E15"/>
    <mergeCell ref="D16:E16"/>
    <mergeCell ref="D17:E17"/>
    <mergeCell ref="D8:E8"/>
    <mergeCell ref="D9:E9"/>
    <mergeCell ref="D10:E10"/>
    <mergeCell ref="D11:E11"/>
    <mergeCell ref="D12:E12"/>
    <mergeCell ref="J18:K18"/>
    <mergeCell ref="J19:K19"/>
    <mergeCell ref="J13:K13"/>
    <mergeCell ref="J14:K14"/>
    <mergeCell ref="J15:K15"/>
    <mergeCell ref="J16:K16"/>
    <mergeCell ref="J17:K17"/>
    <mergeCell ref="J8:K8"/>
    <mergeCell ref="J9:K9"/>
    <mergeCell ref="J10:K10"/>
    <mergeCell ref="J11:K11"/>
    <mergeCell ref="J12:K12"/>
    <mergeCell ref="J20:K20"/>
    <mergeCell ref="J21:K21"/>
    <mergeCell ref="J27:K27"/>
    <mergeCell ref="J28:K28"/>
    <mergeCell ref="J29:K29"/>
    <mergeCell ref="J22:K22"/>
    <mergeCell ref="J23:K23"/>
    <mergeCell ref="J24:K24"/>
    <mergeCell ref="J25:K25"/>
    <mergeCell ref="J26:K26"/>
    <mergeCell ref="J30:K30"/>
    <mergeCell ref="J31:K31"/>
    <mergeCell ref="B36:B38"/>
    <mergeCell ref="B42:B44"/>
    <mergeCell ref="B52:B54"/>
    <mergeCell ref="J32:K32"/>
    <mergeCell ref="F42:I42"/>
    <mergeCell ref="F44:I44"/>
    <mergeCell ref="H4:K4"/>
    <mergeCell ref="G6:H7"/>
    <mergeCell ref="A6:B7"/>
    <mergeCell ref="C6:C7"/>
    <mergeCell ref="F6:F7"/>
    <mergeCell ref="J6:K7"/>
    <mergeCell ref="D6:E7"/>
  </mergeCells>
  <phoneticPr fontId="1"/>
  <conditionalFormatting sqref="I8">
    <cfRule type="expression" dxfId="25" priority="25">
      <formula>$G$8="非常勤"</formula>
    </cfRule>
  </conditionalFormatting>
  <conditionalFormatting sqref="I9">
    <cfRule type="expression" dxfId="24" priority="24">
      <formula>$G$9="非常勤"</formula>
    </cfRule>
  </conditionalFormatting>
  <conditionalFormatting sqref="I10">
    <cfRule type="expression" dxfId="23" priority="23">
      <formula>$G$10="非常勤"</formula>
    </cfRule>
  </conditionalFormatting>
  <conditionalFormatting sqref="I11">
    <cfRule type="expression" dxfId="22" priority="22">
      <formula>$G$11="非常勤"</formula>
    </cfRule>
  </conditionalFormatting>
  <conditionalFormatting sqref="I12">
    <cfRule type="expression" dxfId="21" priority="21">
      <formula>$G$12="非常勤"</formula>
    </cfRule>
  </conditionalFormatting>
  <conditionalFormatting sqref="I13">
    <cfRule type="expression" dxfId="20" priority="20">
      <formula>$G$13="非常勤"</formula>
    </cfRule>
  </conditionalFormatting>
  <conditionalFormatting sqref="I14">
    <cfRule type="expression" dxfId="19" priority="19">
      <formula>$G$14="非常勤"</formula>
    </cfRule>
  </conditionalFormatting>
  <conditionalFormatting sqref="I15">
    <cfRule type="expression" dxfId="18" priority="18">
      <formula>$G$15="非常勤"</formula>
    </cfRule>
  </conditionalFormatting>
  <conditionalFormatting sqref="I16">
    <cfRule type="expression" dxfId="17" priority="17">
      <formula>$G$16="非常勤"</formula>
    </cfRule>
  </conditionalFormatting>
  <conditionalFormatting sqref="I17">
    <cfRule type="expression" dxfId="16" priority="16">
      <formula>$G$17="非常勤"</formula>
    </cfRule>
  </conditionalFormatting>
  <conditionalFormatting sqref="I18">
    <cfRule type="expression" dxfId="15" priority="15">
      <formula>$G$18="非常勤"</formula>
    </cfRule>
  </conditionalFormatting>
  <conditionalFormatting sqref="I19">
    <cfRule type="expression" dxfId="14" priority="14">
      <formula>$G$19="非常勤"</formula>
    </cfRule>
  </conditionalFormatting>
  <conditionalFormatting sqref="I20">
    <cfRule type="expression" dxfId="13" priority="13">
      <formula>$G$20="非常勤"</formula>
    </cfRule>
  </conditionalFormatting>
  <conditionalFormatting sqref="I21">
    <cfRule type="expression" dxfId="12" priority="12">
      <formula>$G$21="非常勤"</formula>
    </cfRule>
  </conditionalFormatting>
  <conditionalFormatting sqref="I22">
    <cfRule type="expression" dxfId="11" priority="11">
      <formula>$G$22="非常勤"</formula>
    </cfRule>
  </conditionalFormatting>
  <conditionalFormatting sqref="I23">
    <cfRule type="expression" dxfId="10" priority="10">
      <formula>$G$23="非常勤"</formula>
    </cfRule>
  </conditionalFormatting>
  <conditionalFormatting sqref="I24">
    <cfRule type="expression" dxfId="9" priority="9">
      <formula>$G$24="非常勤"</formula>
    </cfRule>
  </conditionalFormatting>
  <conditionalFormatting sqref="I25">
    <cfRule type="expression" dxfId="8" priority="8">
      <formula>$G$25="非常勤"</formula>
    </cfRule>
  </conditionalFormatting>
  <conditionalFormatting sqref="I26">
    <cfRule type="expression" dxfId="7" priority="7">
      <formula>$G$26="非常勤"</formula>
    </cfRule>
  </conditionalFormatting>
  <conditionalFormatting sqref="I27">
    <cfRule type="expression" dxfId="6" priority="6">
      <formula>$G$27="非常勤"</formula>
    </cfRule>
  </conditionalFormatting>
  <conditionalFormatting sqref="I28">
    <cfRule type="expression" dxfId="5" priority="5">
      <formula>$G$28="非常勤"</formula>
    </cfRule>
  </conditionalFormatting>
  <conditionalFormatting sqref="I29">
    <cfRule type="expression" dxfId="4" priority="4">
      <formula>$G$29="非常勤"</formula>
    </cfRule>
  </conditionalFormatting>
  <conditionalFormatting sqref="I30">
    <cfRule type="expression" dxfId="3" priority="3">
      <formula>$G$30="非常勤"</formula>
    </cfRule>
  </conditionalFormatting>
  <conditionalFormatting sqref="I31">
    <cfRule type="expression" dxfId="2" priority="2">
      <formula>$G$31="非常勤"</formula>
    </cfRule>
  </conditionalFormatting>
  <conditionalFormatting sqref="I32">
    <cfRule type="expression" dxfId="1" priority="1">
      <formula>$G$32="非常勤"</formula>
    </cfRule>
  </conditionalFormatting>
  <dataValidations count="3">
    <dataValidation type="list" allowBlank="1" showInputMessage="1" showErrorMessage="1" sqref="C8:C32">
      <formula1>"　,教諭,補助者,その他"</formula1>
    </dataValidation>
    <dataValidation type="list" allowBlank="1" showInputMessage="1" showErrorMessage="1" sqref="G8:G32">
      <formula1>"　,常勤,非常勤,産休,育休,その他休職,退職"</formula1>
    </dataValidation>
    <dataValidation type="list" allowBlank="1" showInputMessage="1" showErrorMessage="1" sqref="D8:E32">
      <formula1>"　,○"</formula1>
    </dataValidation>
  </dataValidations>
  <pageMargins left="0.59055118110236227" right="0.59055118110236227" top="0.55118110236220474" bottom="0.15748031496062992" header="0.31496062992125984" footer="0.31496062992125984"/>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zoomScaleNormal="100" workbookViewId="0">
      <selection activeCell="C2" sqref="C2"/>
    </sheetView>
  </sheetViews>
  <sheetFormatPr defaultRowHeight="13.5" x14ac:dyDescent="0.15"/>
  <cols>
    <col min="1" max="1" width="16.625" style="4" customWidth="1"/>
    <col min="2" max="2" width="12.5" style="4" customWidth="1"/>
    <col min="3" max="4" width="5.625" style="4" customWidth="1"/>
    <col min="5" max="5" width="18" style="4" customWidth="1"/>
    <col min="6" max="6" width="3.625" style="4" customWidth="1"/>
    <col min="7" max="7" width="6.625" style="4" customWidth="1"/>
    <col min="8" max="8" width="9" style="4" customWidth="1"/>
    <col min="9" max="9" width="20" style="4" customWidth="1"/>
    <col min="10" max="10" width="12.5" style="4" customWidth="1"/>
    <col min="11" max="259" width="9" style="4"/>
    <col min="260" max="260" width="17.25" style="4" customWidth="1"/>
    <col min="261" max="261" width="18.125" style="4" customWidth="1"/>
    <col min="262" max="262" width="12.25" style="4" customWidth="1"/>
    <col min="263" max="263" width="8.5" style="4" customWidth="1"/>
    <col min="264" max="264" width="9.5" style="4" customWidth="1"/>
    <col min="265" max="265" width="15.75" style="4" customWidth="1"/>
    <col min="266" max="266" width="12.5" style="4" customWidth="1"/>
    <col min="267" max="515" width="9" style="4"/>
    <col min="516" max="516" width="17.25" style="4" customWidth="1"/>
    <col min="517" max="517" width="18.125" style="4" customWidth="1"/>
    <col min="518" max="518" width="12.25" style="4" customWidth="1"/>
    <col min="519" max="519" width="8.5" style="4" customWidth="1"/>
    <col min="520" max="520" width="9.5" style="4" customWidth="1"/>
    <col min="521" max="521" width="15.75" style="4" customWidth="1"/>
    <col min="522" max="522" width="12.5" style="4" customWidth="1"/>
    <col min="523" max="771" width="9" style="4"/>
    <col min="772" max="772" width="17.25" style="4" customWidth="1"/>
    <col min="773" max="773" width="18.125" style="4" customWidth="1"/>
    <col min="774" max="774" width="12.25" style="4" customWidth="1"/>
    <col min="775" max="775" width="8.5" style="4" customWidth="1"/>
    <col min="776" max="776" width="9.5" style="4" customWidth="1"/>
    <col min="777" max="777" width="15.75" style="4" customWidth="1"/>
    <col min="778" max="778" width="12.5" style="4" customWidth="1"/>
    <col min="779" max="1027" width="9" style="4"/>
    <col min="1028" max="1028" width="17.25" style="4" customWidth="1"/>
    <col min="1029" max="1029" width="18.125" style="4" customWidth="1"/>
    <col min="1030" max="1030" width="12.25" style="4" customWidth="1"/>
    <col min="1031" max="1031" width="8.5" style="4" customWidth="1"/>
    <col min="1032" max="1032" width="9.5" style="4" customWidth="1"/>
    <col min="1033" max="1033" width="15.75" style="4" customWidth="1"/>
    <col min="1034" max="1034" width="12.5" style="4" customWidth="1"/>
    <col min="1035" max="1283" width="9" style="4"/>
    <col min="1284" max="1284" width="17.25" style="4" customWidth="1"/>
    <col min="1285" max="1285" width="18.125" style="4" customWidth="1"/>
    <col min="1286" max="1286" width="12.25" style="4" customWidth="1"/>
    <col min="1287" max="1287" width="8.5" style="4" customWidth="1"/>
    <col min="1288" max="1288" width="9.5" style="4" customWidth="1"/>
    <col min="1289" max="1289" width="15.75" style="4" customWidth="1"/>
    <col min="1290" max="1290" width="12.5" style="4" customWidth="1"/>
    <col min="1291" max="1539" width="9" style="4"/>
    <col min="1540" max="1540" width="17.25" style="4" customWidth="1"/>
    <col min="1541" max="1541" width="18.125" style="4" customWidth="1"/>
    <col min="1542" max="1542" width="12.25" style="4" customWidth="1"/>
    <col min="1543" max="1543" width="8.5" style="4" customWidth="1"/>
    <col min="1544" max="1544" width="9.5" style="4" customWidth="1"/>
    <col min="1545" max="1545" width="15.75" style="4" customWidth="1"/>
    <col min="1546" max="1546" width="12.5" style="4" customWidth="1"/>
    <col min="1547" max="1795" width="9" style="4"/>
    <col min="1796" max="1796" width="17.25" style="4" customWidth="1"/>
    <col min="1797" max="1797" width="18.125" style="4" customWidth="1"/>
    <col min="1798" max="1798" width="12.25" style="4" customWidth="1"/>
    <col min="1799" max="1799" width="8.5" style="4" customWidth="1"/>
    <col min="1800" max="1800" width="9.5" style="4" customWidth="1"/>
    <col min="1801" max="1801" width="15.75" style="4" customWidth="1"/>
    <col min="1802" max="1802" width="12.5" style="4" customWidth="1"/>
    <col min="1803" max="2051" width="9" style="4"/>
    <col min="2052" max="2052" width="17.25" style="4" customWidth="1"/>
    <col min="2053" max="2053" width="18.125" style="4" customWidth="1"/>
    <col min="2054" max="2054" width="12.25" style="4" customWidth="1"/>
    <col min="2055" max="2055" width="8.5" style="4" customWidth="1"/>
    <col min="2056" max="2056" width="9.5" style="4" customWidth="1"/>
    <col min="2057" max="2057" width="15.75" style="4" customWidth="1"/>
    <col min="2058" max="2058" width="12.5" style="4" customWidth="1"/>
    <col min="2059" max="2307" width="9" style="4"/>
    <col min="2308" max="2308" width="17.25" style="4" customWidth="1"/>
    <col min="2309" max="2309" width="18.125" style="4" customWidth="1"/>
    <col min="2310" max="2310" width="12.25" style="4" customWidth="1"/>
    <col min="2311" max="2311" width="8.5" style="4" customWidth="1"/>
    <col min="2312" max="2312" width="9.5" style="4" customWidth="1"/>
    <col min="2313" max="2313" width="15.75" style="4" customWidth="1"/>
    <col min="2314" max="2314" width="12.5" style="4" customWidth="1"/>
    <col min="2315" max="2563" width="9" style="4"/>
    <col min="2564" max="2564" width="17.25" style="4" customWidth="1"/>
    <col min="2565" max="2565" width="18.125" style="4" customWidth="1"/>
    <col min="2566" max="2566" width="12.25" style="4" customWidth="1"/>
    <col min="2567" max="2567" width="8.5" style="4" customWidth="1"/>
    <col min="2568" max="2568" width="9.5" style="4" customWidth="1"/>
    <col min="2569" max="2569" width="15.75" style="4" customWidth="1"/>
    <col min="2570" max="2570" width="12.5" style="4" customWidth="1"/>
    <col min="2571" max="2819" width="9" style="4"/>
    <col min="2820" max="2820" width="17.25" style="4" customWidth="1"/>
    <col min="2821" max="2821" width="18.125" style="4" customWidth="1"/>
    <col min="2822" max="2822" width="12.25" style="4" customWidth="1"/>
    <col min="2823" max="2823" width="8.5" style="4" customWidth="1"/>
    <col min="2824" max="2824" width="9.5" style="4" customWidth="1"/>
    <col min="2825" max="2825" width="15.75" style="4" customWidth="1"/>
    <col min="2826" max="2826" width="12.5" style="4" customWidth="1"/>
    <col min="2827" max="3075" width="9" style="4"/>
    <col min="3076" max="3076" width="17.25" style="4" customWidth="1"/>
    <col min="3077" max="3077" width="18.125" style="4" customWidth="1"/>
    <col min="3078" max="3078" width="12.25" style="4" customWidth="1"/>
    <col min="3079" max="3079" width="8.5" style="4" customWidth="1"/>
    <col min="3080" max="3080" width="9.5" style="4" customWidth="1"/>
    <col min="3081" max="3081" width="15.75" style="4" customWidth="1"/>
    <col min="3082" max="3082" width="12.5" style="4" customWidth="1"/>
    <col min="3083" max="3331" width="9" style="4"/>
    <col min="3332" max="3332" width="17.25" style="4" customWidth="1"/>
    <col min="3333" max="3333" width="18.125" style="4" customWidth="1"/>
    <col min="3334" max="3334" width="12.25" style="4" customWidth="1"/>
    <col min="3335" max="3335" width="8.5" style="4" customWidth="1"/>
    <col min="3336" max="3336" width="9.5" style="4" customWidth="1"/>
    <col min="3337" max="3337" width="15.75" style="4" customWidth="1"/>
    <col min="3338" max="3338" width="12.5" style="4" customWidth="1"/>
    <col min="3339" max="3587" width="9" style="4"/>
    <col min="3588" max="3588" width="17.25" style="4" customWidth="1"/>
    <col min="3589" max="3589" width="18.125" style="4" customWidth="1"/>
    <col min="3590" max="3590" width="12.25" style="4" customWidth="1"/>
    <col min="3591" max="3591" width="8.5" style="4" customWidth="1"/>
    <col min="3592" max="3592" width="9.5" style="4" customWidth="1"/>
    <col min="3593" max="3593" width="15.75" style="4" customWidth="1"/>
    <col min="3594" max="3594" width="12.5" style="4" customWidth="1"/>
    <col min="3595" max="3843" width="9" style="4"/>
    <col min="3844" max="3844" width="17.25" style="4" customWidth="1"/>
    <col min="3845" max="3845" width="18.125" style="4" customWidth="1"/>
    <col min="3846" max="3846" width="12.25" style="4" customWidth="1"/>
    <col min="3847" max="3847" width="8.5" style="4" customWidth="1"/>
    <col min="3848" max="3848" width="9.5" style="4" customWidth="1"/>
    <col min="3849" max="3849" width="15.75" style="4" customWidth="1"/>
    <col min="3850" max="3850" width="12.5" style="4" customWidth="1"/>
    <col min="3851" max="4099" width="9" style="4"/>
    <col min="4100" max="4100" width="17.25" style="4" customWidth="1"/>
    <col min="4101" max="4101" width="18.125" style="4" customWidth="1"/>
    <col min="4102" max="4102" width="12.25" style="4" customWidth="1"/>
    <col min="4103" max="4103" width="8.5" style="4" customWidth="1"/>
    <col min="4104" max="4104" width="9.5" style="4" customWidth="1"/>
    <col min="4105" max="4105" width="15.75" style="4" customWidth="1"/>
    <col min="4106" max="4106" width="12.5" style="4" customWidth="1"/>
    <col min="4107" max="4355" width="9" style="4"/>
    <col min="4356" max="4356" width="17.25" style="4" customWidth="1"/>
    <col min="4357" max="4357" width="18.125" style="4" customWidth="1"/>
    <col min="4358" max="4358" width="12.25" style="4" customWidth="1"/>
    <col min="4359" max="4359" width="8.5" style="4" customWidth="1"/>
    <col min="4360" max="4360" width="9.5" style="4" customWidth="1"/>
    <col min="4361" max="4361" width="15.75" style="4" customWidth="1"/>
    <col min="4362" max="4362" width="12.5" style="4" customWidth="1"/>
    <col min="4363" max="4611" width="9" style="4"/>
    <col min="4612" max="4612" width="17.25" style="4" customWidth="1"/>
    <col min="4613" max="4613" width="18.125" style="4" customWidth="1"/>
    <col min="4614" max="4614" width="12.25" style="4" customWidth="1"/>
    <col min="4615" max="4615" width="8.5" style="4" customWidth="1"/>
    <col min="4616" max="4616" width="9.5" style="4" customWidth="1"/>
    <col min="4617" max="4617" width="15.75" style="4" customWidth="1"/>
    <col min="4618" max="4618" width="12.5" style="4" customWidth="1"/>
    <col min="4619" max="4867" width="9" style="4"/>
    <col min="4868" max="4868" width="17.25" style="4" customWidth="1"/>
    <col min="4869" max="4869" width="18.125" style="4" customWidth="1"/>
    <col min="4870" max="4870" width="12.25" style="4" customWidth="1"/>
    <col min="4871" max="4871" width="8.5" style="4" customWidth="1"/>
    <col min="4872" max="4872" width="9.5" style="4" customWidth="1"/>
    <col min="4873" max="4873" width="15.75" style="4" customWidth="1"/>
    <col min="4874" max="4874" width="12.5" style="4" customWidth="1"/>
    <col min="4875" max="5123" width="9" style="4"/>
    <col min="5124" max="5124" width="17.25" style="4" customWidth="1"/>
    <col min="5125" max="5125" width="18.125" style="4" customWidth="1"/>
    <col min="5126" max="5126" width="12.25" style="4" customWidth="1"/>
    <col min="5127" max="5127" width="8.5" style="4" customWidth="1"/>
    <col min="5128" max="5128" width="9.5" style="4" customWidth="1"/>
    <col min="5129" max="5129" width="15.75" style="4" customWidth="1"/>
    <col min="5130" max="5130" width="12.5" style="4" customWidth="1"/>
    <col min="5131" max="5379" width="9" style="4"/>
    <col min="5380" max="5380" width="17.25" style="4" customWidth="1"/>
    <col min="5381" max="5381" width="18.125" style="4" customWidth="1"/>
    <col min="5382" max="5382" width="12.25" style="4" customWidth="1"/>
    <col min="5383" max="5383" width="8.5" style="4" customWidth="1"/>
    <col min="5384" max="5384" width="9.5" style="4" customWidth="1"/>
    <col min="5385" max="5385" width="15.75" style="4" customWidth="1"/>
    <col min="5386" max="5386" width="12.5" style="4" customWidth="1"/>
    <col min="5387" max="5635" width="9" style="4"/>
    <col min="5636" max="5636" width="17.25" style="4" customWidth="1"/>
    <col min="5637" max="5637" width="18.125" style="4" customWidth="1"/>
    <col min="5638" max="5638" width="12.25" style="4" customWidth="1"/>
    <col min="5639" max="5639" width="8.5" style="4" customWidth="1"/>
    <col min="5640" max="5640" width="9.5" style="4" customWidth="1"/>
    <col min="5641" max="5641" width="15.75" style="4" customWidth="1"/>
    <col min="5642" max="5642" width="12.5" style="4" customWidth="1"/>
    <col min="5643" max="5891" width="9" style="4"/>
    <col min="5892" max="5892" width="17.25" style="4" customWidth="1"/>
    <col min="5893" max="5893" width="18.125" style="4" customWidth="1"/>
    <col min="5894" max="5894" width="12.25" style="4" customWidth="1"/>
    <col min="5895" max="5895" width="8.5" style="4" customWidth="1"/>
    <col min="5896" max="5896" width="9.5" style="4" customWidth="1"/>
    <col min="5897" max="5897" width="15.75" style="4" customWidth="1"/>
    <col min="5898" max="5898" width="12.5" style="4" customWidth="1"/>
    <col min="5899" max="6147" width="9" style="4"/>
    <col min="6148" max="6148" width="17.25" style="4" customWidth="1"/>
    <col min="6149" max="6149" width="18.125" style="4" customWidth="1"/>
    <col min="6150" max="6150" width="12.25" style="4" customWidth="1"/>
    <col min="6151" max="6151" width="8.5" style="4" customWidth="1"/>
    <col min="6152" max="6152" width="9.5" style="4" customWidth="1"/>
    <col min="6153" max="6153" width="15.75" style="4" customWidth="1"/>
    <col min="6154" max="6154" width="12.5" style="4" customWidth="1"/>
    <col min="6155" max="6403" width="9" style="4"/>
    <col min="6404" max="6404" width="17.25" style="4" customWidth="1"/>
    <col min="6405" max="6405" width="18.125" style="4" customWidth="1"/>
    <col min="6406" max="6406" width="12.25" style="4" customWidth="1"/>
    <col min="6407" max="6407" width="8.5" style="4" customWidth="1"/>
    <col min="6408" max="6408" width="9.5" style="4" customWidth="1"/>
    <col min="6409" max="6409" width="15.75" style="4" customWidth="1"/>
    <col min="6410" max="6410" width="12.5" style="4" customWidth="1"/>
    <col min="6411" max="6659" width="9" style="4"/>
    <col min="6660" max="6660" width="17.25" style="4" customWidth="1"/>
    <col min="6661" max="6661" width="18.125" style="4" customWidth="1"/>
    <col min="6662" max="6662" width="12.25" style="4" customWidth="1"/>
    <col min="6663" max="6663" width="8.5" style="4" customWidth="1"/>
    <col min="6664" max="6664" width="9.5" style="4" customWidth="1"/>
    <col min="6665" max="6665" width="15.75" style="4" customWidth="1"/>
    <col min="6666" max="6666" width="12.5" style="4" customWidth="1"/>
    <col min="6667" max="6915" width="9" style="4"/>
    <col min="6916" max="6916" width="17.25" style="4" customWidth="1"/>
    <col min="6917" max="6917" width="18.125" style="4" customWidth="1"/>
    <col min="6918" max="6918" width="12.25" style="4" customWidth="1"/>
    <col min="6919" max="6919" width="8.5" style="4" customWidth="1"/>
    <col min="6920" max="6920" width="9.5" style="4" customWidth="1"/>
    <col min="6921" max="6921" width="15.75" style="4" customWidth="1"/>
    <col min="6922" max="6922" width="12.5" style="4" customWidth="1"/>
    <col min="6923" max="7171" width="9" style="4"/>
    <col min="7172" max="7172" width="17.25" style="4" customWidth="1"/>
    <col min="7173" max="7173" width="18.125" style="4" customWidth="1"/>
    <col min="7174" max="7174" width="12.25" style="4" customWidth="1"/>
    <col min="7175" max="7175" width="8.5" style="4" customWidth="1"/>
    <col min="7176" max="7176" width="9.5" style="4" customWidth="1"/>
    <col min="7177" max="7177" width="15.75" style="4" customWidth="1"/>
    <col min="7178" max="7178" width="12.5" style="4" customWidth="1"/>
    <col min="7179" max="7427" width="9" style="4"/>
    <col min="7428" max="7428" width="17.25" style="4" customWidth="1"/>
    <col min="7429" max="7429" width="18.125" style="4" customWidth="1"/>
    <col min="7430" max="7430" width="12.25" style="4" customWidth="1"/>
    <col min="7431" max="7431" width="8.5" style="4" customWidth="1"/>
    <col min="7432" max="7432" width="9.5" style="4" customWidth="1"/>
    <col min="7433" max="7433" width="15.75" style="4" customWidth="1"/>
    <col min="7434" max="7434" width="12.5" style="4" customWidth="1"/>
    <col min="7435" max="7683" width="9" style="4"/>
    <col min="7684" max="7684" width="17.25" style="4" customWidth="1"/>
    <col min="7685" max="7685" width="18.125" style="4" customWidth="1"/>
    <col min="7686" max="7686" width="12.25" style="4" customWidth="1"/>
    <col min="7687" max="7687" width="8.5" style="4" customWidth="1"/>
    <col min="7688" max="7688" width="9.5" style="4" customWidth="1"/>
    <col min="7689" max="7689" width="15.75" style="4" customWidth="1"/>
    <col min="7690" max="7690" width="12.5" style="4" customWidth="1"/>
    <col min="7691" max="7939" width="9" style="4"/>
    <col min="7940" max="7940" width="17.25" style="4" customWidth="1"/>
    <col min="7941" max="7941" width="18.125" style="4" customWidth="1"/>
    <col min="7942" max="7942" width="12.25" style="4" customWidth="1"/>
    <col min="7943" max="7943" width="8.5" style="4" customWidth="1"/>
    <col min="7944" max="7944" width="9.5" style="4" customWidth="1"/>
    <col min="7945" max="7945" width="15.75" style="4" customWidth="1"/>
    <col min="7946" max="7946" width="12.5" style="4" customWidth="1"/>
    <col min="7947" max="8195" width="9" style="4"/>
    <col min="8196" max="8196" width="17.25" style="4" customWidth="1"/>
    <col min="8197" max="8197" width="18.125" style="4" customWidth="1"/>
    <col min="8198" max="8198" width="12.25" style="4" customWidth="1"/>
    <col min="8199" max="8199" width="8.5" style="4" customWidth="1"/>
    <col min="8200" max="8200" width="9.5" style="4" customWidth="1"/>
    <col min="8201" max="8201" width="15.75" style="4" customWidth="1"/>
    <col min="8202" max="8202" width="12.5" style="4" customWidth="1"/>
    <col min="8203" max="8451" width="9" style="4"/>
    <col min="8452" max="8452" width="17.25" style="4" customWidth="1"/>
    <col min="8453" max="8453" width="18.125" style="4" customWidth="1"/>
    <col min="8454" max="8454" width="12.25" style="4" customWidth="1"/>
    <col min="8455" max="8455" width="8.5" style="4" customWidth="1"/>
    <col min="8456" max="8456" width="9.5" style="4" customWidth="1"/>
    <col min="8457" max="8457" width="15.75" style="4" customWidth="1"/>
    <col min="8458" max="8458" width="12.5" style="4" customWidth="1"/>
    <col min="8459" max="8707" width="9" style="4"/>
    <col min="8708" max="8708" width="17.25" style="4" customWidth="1"/>
    <col min="8709" max="8709" width="18.125" style="4" customWidth="1"/>
    <col min="8710" max="8710" width="12.25" style="4" customWidth="1"/>
    <col min="8711" max="8711" width="8.5" style="4" customWidth="1"/>
    <col min="8712" max="8712" width="9.5" style="4" customWidth="1"/>
    <col min="8713" max="8713" width="15.75" style="4" customWidth="1"/>
    <col min="8714" max="8714" width="12.5" style="4" customWidth="1"/>
    <col min="8715" max="8963" width="9" style="4"/>
    <col min="8964" max="8964" width="17.25" style="4" customWidth="1"/>
    <col min="8965" max="8965" width="18.125" style="4" customWidth="1"/>
    <col min="8966" max="8966" width="12.25" style="4" customWidth="1"/>
    <col min="8967" max="8967" width="8.5" style="4" customWidth="1"/>
    <col min="8968" max="8968" width="9.5" style="4" customWidth="1"/>
    <col min="8969" max="8969" width="15.75" style="4" customWidth="1"/>
    <col min="8970" max="8970" width="12.5" style="4" customWidth="1"/>
    <col min="8971" max="9219" width="9" style="4"/>
    <col min="9220" max="9220" width="17.25" style="4" customWidth="1"/>
    <col min="9221" max="9221" width="18.125" style="4" customWidth="1"/>
    <col min="9222" max="9222" width="12.25" style="4" customWidth="1"/>
    <col min="9223" max="9223" width="8.5" style="4" customWidth="1"/>
    <col min="9224" max="9224" width="9.5" style="4" customWidth="1"/>
    <col min="9225" max="9225" width="15.75" style="4" customWidth="1"/>
    <col min="9226" max="9226" width="12.5" style="4" customWidth="1"/>
    <col min="9227" max="9475" width="9" style="4"/>
    <col min="9476" max="9476" width="17.25" style="4" customWidth="1"/>
    <col min="9477" max="9477" width="18.125" style="4" customWidth="1"/>
    <col min="9478" max="9478" width="12.25" style="4" customWidth="1"/>
    <col min="9479" max="9479" width="8.5" style="4" customWidth="1"/>
    <col min="9480" max="9480" width="9.5" style="4" customWidth="1"/>
    <col min="9481" max="9481" width="15.75" style="4" customWidth="1"/>
    <col min="9482" max="9482" width="12.5" style="4" customWidth="1"/>
    <col min="9483" max="9731" width="9" style="4"/>
    <col min="9732" max="9732" width="17.25" style="4" customWidth="1"/>
    <col min="9733" max="9733" width="18.125" style="4" customWidth="1"/>
    <col min="9734" max="9734" width="12.25" style="4" customWidth="1"/>
    <col min="9735" max="9735" width="8.5" style="4" customWidth="1"/>
    <col min="9736" max="9736" width="9.5" style="4" customWidth="1"/>
    <col min="9737" max="9737" width="15.75" style="4" customWidth="1"/>
    <col min="9738" max="9738" width="12.5" style="4" customWidth="1"/>
    <col min="9739" max="9987" width="9" style="4"/>
    <col min="9988" max="9988" width="17.25" style="4" customWidth="1"/>
    <col min="9989" max="9989" width="18.125" style="4" customWidth="1"/>
    <col min="9990" max="9990" width="12.25" style="4" customWidth="1"/>
    <col min="9991" max="9991" width="8.5" style="4" customWidth="1"/>
    <col min="9992" max="9992" width="9.5" style="4" customWidth="1"/>
    <col min="9993" max="9993" width="15.75" style="4" customWidth="1"/>
    <col min="9994" max="9994" width="12.5" style="4" customWidth="1"/>
    <col min="9995" max="10243" width="9" style="4"/>
    <col min="10244" max="10244" width="17.25" style="4" customWidth="1"/>
    <col min="10245" max="10245" width="18.125" style="4" customWidth="1"/>
    <col min="10246" max="10246" width="12.25" style="4" customWidth="1"/>
    <col min="10247" max="10247" width="8.5" style="4" customWidth="1"/>
    <col min="10248" max="10248" width="9.5" style="4" customWidth="1"/>
    <col min="10249" max="10249" width="15.75" style="4" customWidth="1"/>
    <col min="10250" max="10250" width="12.5" style="4" customWidth="1"/>
    <col min="10251" max="10499" width="9" style="4"/>
    <col min="10500" max="10500" width="17.25" style="4" customWidth="1"/>
    <col min="10501" max="10501" width="18.125" style="4" customWidth="1"/>
    <col min="10502" max="10502" width="12.25" style="4" customWidth="1"/>
    <col min="10503" max="10503" width="8.5" style="4" customWidth="1"/>
    <col min="10504" max="10504" width="9.5" style="4" customWidth="1"/>
    <col min="10505" max="10505" width="15.75" style="4" customWidth="1"/>
    <col min="10506" max="10506" width="12.5" style="4" customWidth="1"/>
    <col min="10507" max="10755" width="9" style="4"/>
    <col min="10756" max="10756" width="17.25" style="4" customWidth="1"/>
    <col min="10757" max="10757" width="18.125" style="4" customWidth="1"/>
    <col min="10758" max="10758" width="12.25" style="4" customWidth="1"/>
    <col min="10759" max="10759" width="8.5" style="4" customWidth="1"/>
    <col min="10760" max="10760" width="9.5" style="4" customWidth="1"/>
    <col min="10761" max="10761" width="15.75" style="4" customWidth="1"/>
    <col min="10762" max="10762" width="12.5" style="4" customWidth="1"/>
    <col min="10763" max="11011" width="9" style="4"/>
    <col min="11012" max="11012" width="17.25" style="4" customWidth="1"/>
    <col min="11013" max="11013" width="18.125" style="4" customWidth="1"/>
    <col min="11014" max="11014" width="12.25" style="4" customWidth="1"/>
    <col min="11015" max="11015" width="8.5" style="4" customWidth="1"/>
    <col min="11016" max="11016" width="9.5" style="4" customWidth="1"/>
    <col min="11017" max="11017" width="15.75" style="4" customWidth="1"/>
    <col min="11018" max="11018" width="12.5" style="4" customWidth="1"/>
    <col min="11019" max="11267" width="9" style="4"/>
    <col min="11268" max="11268" width="17.25" style="4" customWidth="1"/>
    <col min="11269" max="11269" width="18.125" style="4" customWidth="1"/>
    <col min="11270" max="11270" width="12.25" style="4" customWidth="1"/>
    <col min="11271" max="11271" width="8.5" style="4" customWidth="1"/>
    <col min="11272" max="11272" width="9.5" style="4" customWidth="1"/>
    <col min="11273" max="11273" width="15.75" style="4" customWidth="1"/>
    <col min="11274" max="11274" width="12.5" style="4" customWidth="1"/>
    <col min="11275" max="11523" width="9" style="4"/>
    <col min="11524" max="11524" width="17.25" style="4" customWidth="1"/>
    <col min="11525" max="11525" width="18.125" style="4" customWidth="1"/>
    <col min="11526" max="11526" width="12.25" style="4" customWidth="1"/>
    <col min="11527" max="11527" width="8.5" style="4" customWidth="1"/>
    <col min="11528" max="11528" width="9.5" style="4" customWidth="1"/>
    <col min="11529" max="11529" width="15.75" style="4" customWidth="1"/>
    <col min="11530" max="11530" width="12.5" style="4" customWidth="1"/>
    <col min="11531" max="11779" width="9" style="4"/>
    <col min="11780" max="11780" width="17.25" style="4" customWidth="1"/>
    <col min="11781" max="11781" width="18.125" style="4" customWidth="1"/>
    <col min="11782" max="11782" width="12.25" style="4" customWidth="1"/>
    <col min="11783" max="11783" width="8.5" style="4" customWidth="1"/>
    <col min="11784" max="11784" width="9.5" style="4" customWidth="1"/>
    <col min="11785" max="11785" width="15.75" style="4" customWidth="1"/>
    <col min="11786" max="11786" width="12.5" style="4" customWidth="1"/>
    <col min="11787" max="12035" width="9" style="4"/>
    <col min="12036" max="12036" width="17.25" style="4" customWidth="1"/>
    <col min="12037" max="12037" width="18.125" style="4" customWidth="1"/>
    <col min="12038" max="12038" width="12.25" style="4" customWidth="1"/>
    <col min="12039" max="12039" width="8.5" style="4" customWidth="1"/>
    <col min="12040" max="12040" width="9.5" style="4" customWidth="1"/>
    <col min="12041" max="12041" width="15.75" style="4" customWidth="1"/>
    <col min="12042" max="12042" width="12.5" style="4" customWidth="1"/>
    <col min="12043" max="12291" width="9" style="4"/>
    <col min="12292" max="12292" width="17.25" style="4" customWidth="1"/>
    <col min="12293" max="12293" width="18.125" style="4" customWidth="1"/>
    <col min="12294" max="12294" width="12.25" style="4" customWidth="1"/>
    <col min="12295" max="12295" width="8.5" style="4" customWidth="1"/>
    <col min="12296" max="12296" width="9.5" style="4" customWidth="1"/>
    <col min="12297" max="12297" width="15.75" style="4" customWidth="1"/>
    <col min="12298" max="12298" width="12.5" style="4" customWidth="1"/>
    <col min="12299" max="12547" width="9" style="4"/>
    <col min="12548" max="12548" width="17.25" style="4" customWidth="1"/>
    <col min="12549" max="12549" width="18.125" style="4" customWidth="1"/>
    <col min="12550" max="12550" width="12.25" style="4" customWidth="1"/>
    <col min="12551" max="12551" width="8.5" style="4" customWidth="1"/>
    <col min="12552" max="12552" width="9.5" style="4" customWidth="1"/>
    <col min="12553" max="12553" width="15.75" style="4" customWidth="1"/>
    <col min="12554" max="12554" width="12.5" style="4" customWidth="1"/>
    <col min="12555" max="12803" width="9" style="4"/>
    <col min="12804" max="12804" width="17.25" style="4" customWidth="1"/>
    <col min="12805" max="12805" width="18.125" style="4" customWidth="1"/>
    <col min="12806" max="12806" width="12.25" style="4" customWidth="1"/>
    <col min="12807" max="12807" width="8.5" style="4" customWidth="1"/>
    <col min="12808" max="12808" width="9.5" style="4" customWidth="1"/>
    <col min="12809" max="12809" width="15.75" style="4" customWidth="1"/>
    <col min="12810" max="12810" width="12.5" style="4" customWidth="1"/>
    <col min="12811" max="13059" width="9" style="4"/>
    <col min="13060" max="13060" width="17.25" style="4" customWidth="1"/>
    <col min="13061" max="13061" width="18.125" style="4" customWidth="1"/>
    <col min="13062" max="13062" width="12.25" style="4" customWidth="1"/>
    <col min="13063" max="13063" width="8.5" style="4" customWidth="1"/>
    <col min="13064" max="13064" width="9.5" style="4" customWidth="1"/>
    <col min="13065" max="13065" width="15.75" style="4" customWidth="1"/>
    <col min="13066" max="13066" width="12.5" style="4" customWidth="1"/>
    <col min="13067" max="13315" width="9" style="4"/>
    <col min="13316" max="13316" width="17.25" style="4" customWidth="1"/>
    <col min="13317" max="13317" width="18.125" style="4" customWidth="1"/>
    <col min="13318" max="13318" width="12.25" style="4" customWidth="1"/>
    <col min="13319" max="13319" width="8.5" style="4" customWidth="1"/>
    <col min="13320" max="13320" width="9.5" style="4" customWidth="1"/>
    <col min="13321" max="13321" width="15.75" style="4" customWidth="1"/>
    <col min="13322" max="13322" width="12.5" style="4" customWidth="1"/>
    <col min="13323" max="13571" width="9" style="4"/>
    <col min="13572" max="13572" width="17.25" style="4" customWidth="1"/>
    <col min="13573" max="13573" width="18.125" style="4" customWidth="1"/>
    <col min="13574" max="13574" width="12.25" style="4" customWidth="1"/>
    <col min="13575" max="13575" width="8.5" style="4" customWidth="1"/>
    <col min="13576" max="13576" width="9.5" style="4" customWidth="1"/>
    <col min="13577" max="13577" width="15.75" style="4" customWidth="1"/>
    <col min="13578" max="13578" width="12.5" style="4" customWidth="1"/>
    <col min="13579" max="13827" width="9" style="4"/>
    <col min="13828" max="13828" width="17.25" style="4" customWidth="1"/>
    <col min="13829" max="13829" width="18.125" style="4" customWidth="1"/>
    <col min="13830" max="13830" width="12.25" style="4" customWidth="1"/>
    <col min="13831" max="13831" width="8.5" style="4" customWidth="1"/>
    <col min="13832" max="13832" width="9.5" style="4" customWidth="1"/>
    <col min="13833" max="13833" width="15.75" style="4" customWidth="1"/>
    <col min="13834" max="13834" width="12.5" style="4" customWidth="1"/>
    <col min="13835" max="14083" width="9" style="4"/>
    <col min="14084" max="14084" width="17.25" style="4" customWidth="1"/>
    <col min="14085" max="14085" width="18.125" style="4" customWidth="1"/>
    <col min="14086" max="14086" width="12.25" style="4" customWidth="1"/>
    <col min="14087" max="14087" width="8.5" style="4" customWidth="1"/>
    <col min="14088" max="14088" width="9.5" style="4" customWidth="1"/>
    <col min="14089" max="14089" width="15.75" style="4" customWidth="1"/>
    <col min="14090" max="14090" width="12.5" style="4" customWidth="1"/>
    <col min="14091" max="14339" width="9" style="4"/>
    <col min="14340" max="14340" width="17.25" style="4" customWidth="1"/>
    <col min="14341" max="14341" width="18.125" style="4" customWidth="1"/>
    <col min="14342" max="14342" width="12.25" style="4" customWidth="1"/>
    <col min="14343" max="14343" width="8.5" style="4" customWidth="1"/>
    <col min="14344" max="14344" width="9.5" style="4" customWidth="1"/>
    <col min="14345" max="14345" width="15.75" style="4" customWidth="1"/>
    <col min="14346" max="14346" width="12.5" style="4" customWidth="1"/>
    <col min="14347" max="14595" width="9" style="4"/>
    <col min="14596" max="14596" width="17.25" style="4" customWidth="1"/>
    <col min="14597" max="14597" width="18.125" style="4" customWidth="1"/>
    <col min="14598" max="14598" width="12.25" style="4" customWidth="1"/>
    <col min="14599" max="14599" width="8.5" style="4" customWidth="1"/>
    <col min="14600" max="14600" width="9.5" style="4" customWidth="1"/>
    <col min="14601" max="14601" width="15.75" style="4" customWidth="1"/>
    <col min="14602" max="14602" width="12.5" style="4" customWidth="1"/>
    <col min="14603" max="14851" width="9" style="4"/>
    <col min="14852" max="14852" width="17.25" style="4" customWidth="1"/>
    <col min="14853" max="14853" width="18.125" style="4" customWidth="1"/>
    <col min="14854" max="14854" width="12.25" style="4" customWidth="1"/>
    <col min="14855" max="14855" width="8.5" style="4" customWidth="1"/>
    <col min="14856" max="14856" width="9.5" style="4" customWidth="1"/>
    <col min="14857" max="14857" width="15.75" style="4" customWidth="1"/>
    <col min="14858" max="14858" width="12.5" style="4" customWidth="1"/>
    <col min="14859" max="15107" width="9" style="4"/>
    <col min="15108" max="15108" width="17.25" style="4" customWidth="1"/>
    <col min="15109" max="15109" width="18.125" style="4" customWidth="1"/>
    <col min="15110" max="15110" width="12.25" style="4" customWidth="1"/>
    <col min="15111" max="15111" width="8.5" style="4" customWidth="1"/>
    <col min="15112" max="15112" width="9.5" style="4" customWidth="1"/>
    <col min="15113" max="15113" width="15.75" style="4" customWidth="1"/>
    <col min="15114" max="15114" width="12.5" style="4" customWidth="1"/>
    <col min="15115" max="15363" width="9" style="4"/>
    <col min="15364" max="15364" width="17.25" style="4" customWidth="1"/>
    <col min="15365" max="15365" width="18.125" style="4" customWidth="1"/>
    <col min="15366" max="15366" width="12.25" style="4" customWidth="1"/>
    <col min="15367" max="15367" width="8.5" style="4" customWidth="1"/>
    <col min="15368" max="15368" width="9.5" style="4" customWidth="1"/>
    <col min="15369" max="15369" width="15.75" style="4" customWidth="1"/>
    <col min="15370" max="15370" width="12.5" style="4" customWidth="1"/>
    <col min="15371" max="15619" width="9" style="4"/>
    <col min="15620" max="15620" width="17.25" style="4" customWidth="1"/>
    <col min="15621" max="15621" width="18.125" style="4" customWidth="1"/>
    <col min="15622" max="15622" width="12.25" style="4" customWidth="1"/>
    <col min="15623" max="15623" width="8.5" style="4" customWidth="1"/>
    <col min="15624" max="15624" width="9.5" style="4" customWidth="1"/>
    <col min="15625" max="15625" width="15.75" style="4" customWidth="1"/>
    <col min="15626" max="15626" width="12.5" style="4" customWidth="1"/>
    <col min="15627" max="15875" width="9" style="4"/>
    <col min="15876" max="15876" width="17.25" style="4" customWidth="1"/>
    <col min="15877" max="15877" width="18.125" style="4" customWidth="1"/>
    <col min="15878" max="15878" width="12.25" style="4" customWidth="1"/>
    <col min="15879" max="15879" width="8.5" style="4" customWidth="1"/>
    <col min="15880" max="15880" width="9.5" style="4" customWidth="1"/>
    <col min="15881" max="15881" width="15.75" style="4" customWidth="1"/>
    <col min="15882" max="15882" width="12.5" style="4" customWidth="1"/>
    <col min="15883" max="16131" width="9" style="4"/>
    <col min="16132" max="16132" width="17.25" style="4" customWidth="1"/>
    <col min="16133" max="16133" width="18.125" style="4" customWidth="1"/>
    <col min="16134" max="16134" width="12.25" style="4" customWidth="1"/>
    <col min="16135" max="16135" width="8.5" style="4" customWidth="1"/>
    <col min="16136" max="16136" width="9.5" style="4" customWidth="1"/>
    <col min="16137" max="16137" width="15.75" style="4" customWidth="1"/>
    <col min="16138" max="16138" width="12.5" style="4" customWidth="1"/>
    <col min="16139" max="16384" width="9" style="4"/>
  </cols>
  <sheetData>
    <row r="1" spans="1:9" ht="18.75" customHeight="1" x14ac:dyDescent="0.15">
      <c r="A1" s="4" t="s">
        <v>17</v>
      </c>
    </row>
    <row r="2" spans="1:9" ht="27.75" customHeight="1" x14ac:dyDescent="0.2">
      <c r="A2" s="76"/>
      <c r="B2" s="77" t="s">
        <v>97</v>
      </c>
      <c r="C2" s="68">
        <f>'【 別紙様式１】職員名簿'!D2</f>
        <v>0</v>
      </c>
      <c r="D2" s="68" t="s">
        <v>98</v>
      </c>
      <c r="E2" s="76" t="s">
        <v>101</v>
      </c>
      <c r="F2" s="76"/>
      <c r="G2" s="68">
        <f>'【 別紙様式１】職員名簿'!G2</f>
        <v>0</v>
      </c>
      <c r="H2" s="76" t="s">
        <v>96</v>
      </c>
      <c r="I2" s="76"/>
    </row>
    <row r="3" spans="1:9" ht="10.5" customHeight="1" x14ac:dyDescent="0.2">
      <c r="A3" s="68"/>
      <c r="B3" s="68"/>
      <c r="C3" s="68"/>
      <c r="D3" s="68"/>
      <c r="E3" s="68"/>
      <c r="F3" s="68"/>
      <c r="G3" s="68"/>
      <c r="H3" s="68"/>
      <c r="I3" s="68"/>
    </row>
    <row r="4" spans="1:9" ht="30" customHeight="1" thickBot="1" x14ac:dyDescent="0.25">
      <c r="A4" s="72" t="s">
        <v>95</v>
      </c>
      <c r="B4" s="206">
        <f>'【 別紙様式１】職員名簿'!H4</f>
        <v>0</v>
      </c>
      <c r="C4" s="206"/>
      <c r="D4" s="206"/>
      <c r="E4" s="206"/>
      <c r="I4" s="11"/>
    </row>
    <row r="5" spans="1:9" ht="17.25" customHeight="1" thickBot="1" x14ac:dyDescent="0.2">
      <c r="A5" s="71"/>
      <c r="B5" s="71"/>
      <c r="C5" s="71"/>
      <c r="D5" s="71"/>
      <c r="E5" s="71"/>
      <c r="I5" s="11"/>
    </row>
    <row r="6" spans="1:9" s="8" customFormat="1" ht="18.75" customHeight="1" x14ac:dyDescent="0.15">
      <c r="A6" s="5" t="s">
        <v>3</v>
      </c>
      <c r="B6" s="6" t="s">
        <v>4</v>
      </c>
      <c r="C6" s="207" t="s">
        <v>5</v>
      </c>
      <c r="D6" s="208"/>
      <c r="E6" s="12" t="s">
        <v>12</v>
      </c>
      <c r="F6" s="207" t="s">
        <v>13</v>
      </c>
      <c r="G6" s="218"/>
      <c r="H6" s="208"/>
      <c r="I6" s="7" t="s">
        <v>15</v>
      </c>
    </row>
    <row r="7" spans="1:9" ht="30" customHeight="1" x14ac:dyDescent="0.15">
      <c r="A7" s="93" t="s">
        <v>6</v>
      </c>
      <c r="B7" s="94" t="s">
        <v>7</v>
      </c>
      <c r="C7" s="209">
        <v>0</v>
      </c>
      <c r="D7" s="210"/>
      <c r="E7" s="219"/>
      <c r="F7" s="221"/>
      <c r="G7" s="222"/>
      <c r="H7" s="223"/>
      <c r="I7" s="95"/>
    </row>
    <row r="8" spans="1:9" ht="30" customHeight="1" x14ac:dyDescent="0.15">
      <c r="A8" s="96" t="s">
        <v>8</v>
      </c>
      <c r="B8" s="94" t="s">
        <v>9</v>
      </c>
      <c r="C8" s="211">
        <v>0</v>
      </c>
      <c r="D8" s="212"/>
      <c r="E8" s="220"/>
      <c r="F8" s="224"/>
      <c r="G8" s="225"/>
      <c r="H8" s="226"/>
      <c r="I8" s="97"/>
    </row>
    <row r="9" spans="1:9" ht="30" customHeight="1" x14ac:dyDescent="0.15">
      <c r="A9" s="93" t="s">
        <v>6</v>
      </c>
      <c r="B9" s="94" t="s">
        <v>9</v>
      </c>
      <c r="C9" s="209">
        <v>0</v>
      </c>
      <c r="D9" s="210"/>
      <c r="E9" s="219"/>
      <c r="F9" s="221"/>
      <c r="G9" s="222"/>
      <c r="H9" s="223"/>
      <c r="I9" s="95"/>
    </row>
    <row r="10" spans="1:9" ht="30" customHeight="1" x14ac:dyDescent="0.15">
      <c r="A10" s="96" t="s">
        <v>8</v>
      </c>
      <c r="B10" s="94" t="s">
        <v>9</v>
      </c>
      <c r="C10" s="211">
        <v>0</v>
      </c>
      <c r="D10" s="212"/>
      <c r="E10" s="220"/>
      <c r="F10" s="224"/>
      <c r="G10" s="225"/>
      <c r="H10" s="226"/>
      <c r="I10" s="97"/>
    </row>
    <row r="11" spans="1:9" ht="30" customHeight="1" x14ac:dyDescent="0.15">
      <c r="A11" s="93" t="s">
        <v>6</v>
      </c>
      <c r="B11" s="94" t="s">
        <v>9</v>
      </c>
      <c r="C11" s="209">
        <v>0</v>
      </c>
      <c r="D11" s="210"/>
      <c r="E11" s="219"/>
      <c r="F11" s="221"/>
      <c r="G11" s="222"/>
      <c r="H11" s="223"/>
      <c r="I11" s="95"/>
    </row>
    <row r="12" spans="1:9" ht="30" customHeight="1" x14ac:dyDescent="0.15">
      <c r="A12" s="96" t="s">
        <v>8</v>
      </c>
      <c r="B12" s="94" t="s">
        <v>9</v>
      </c>
      <c r="C12" s="211">
        <v>0</v>
      </c>
      <c r="D12" s="212"/>
      <c r="E12" s="220"/>
      <c r="F12" s="224"/>
      <c r="G12" s="225"/>
      <c r="H12" s="226"/>
      <c r="I12" s="97"/>
    </row>
    <row r="13" spans="1:9" ht="30" customHeight="1" x14ac:dyDescent="0.15">
      <c r="A13" s="93" t="s">
        <v>6</v>
      </c>
      <c r="B13" s="94" t="s">
        <v>7</v>
      </c>
      <c r="C13" s="209">
        <v>0</v>
      </c>
      <c r="D13" s="210"/>
      <c r="E13" s="219"/>
      <c r="F13" s="221"/>
      <c r="G13" s="222"/>
      <c r="H13" s="223"/>
      <c r="I13" s="95"/>
    </row>
    <row r="14" spans="1:9" ht="30" customHeight="1" x14ac:dyDescent="0.15">
      <c r="A14" s="96" t="s">
        <v>8</v>
      </c>
      <c r="B14" s="94" t="s">
        <v>9</v>
      </c>
      <c r="C14" s="211">
        <v>0</v>
      </c>
      <c r="D14" s="212"/>
      <c r="E14" s="220"/>
      <c r="F14" s="224"/>
      <c r="G14" s="225"/>
      <c r="H14" s="226"/>
      <c r="I14" s="97"/>
    </row>
    <row r="15" spans="1:9" ht="30" customHeight="1" x14ac:dyDescent="0.15">
      <c r="A15" s="93" t="s">
        <v>6</v>
      </c>
      <c r="B15" s="94" t="s">
        <v>9</v>
      </c>
      <c r="C15" s="209">
        <v>0</v>
      </c>
      <c r="D15" s="210"/>
      <c r="E15" s="219"/>
      <c r="F15" s="221"/>
      <c r="G15" s="222"/>
      <c r="H15" s="223"/>
      <c r="I15" s="95"/>
    </row>
    <row r="16" spans="1:9" ht="30" customHeight="1" x14ac:dyDescent="0.15">
      <c r="A16" s="96" t="s">
        <v>8</v>
      </c>
      <c r="B16" s="94" t="s">
        <v>9</v>
      </c>
      <c r="C16" s="211">
        <v>0</v>
      </c>
      <c r="D16" s="212"/>
      <c r="E16" s="220"/>
      <c r="F16" s="224"/>
      <c r="G16" s="225"/>
      <c r="H16" s="226"/>
      <c r="I16" s="97"/>
    </row>
    <row r="17" spans="1:11" ht="30" customHeight="1" x14ac:dyDescent="0.15">
      <c r="A17" s="93" t="s">
        <v>6</v>
      </c>
      <c r="B17" s="94" t="s">
        <v>9</v>
      </c>
      <c r="C17" s="209">
        <v>0</v>
      </c>
      <c r="D17" s="210"/>
      <c r="E17" s="219"/>
      <c r="F17" s="221"/>
      <c r="G17" s="222"/>
      <c r="H17" s="223"/>
      <c r="I17" s="95"/>
    </row>
    <row r="18" spans="1:11" ht="30" customHeight="1" x14ac:dyDescent="0.15">
      <c r="A18" s="96" t="s">
        <v>8</v>
      </c>
      <c r="B18" s="94" t="s">
        <v>9</v>
      </c>
      <c r="C18" s="211">
        <v>0</v>
      </c>
      <c r="D18" s="212"/>
      <c r="E18" s="220"/>
      <c r="F18" s="224"/>
      <c r="G18" s="225"/>
      <c r="H18" s="226"/>
      <c r="I18" s="97"/>
    </row>
    <row r="19" spans="1:11" ht="30" customHeight="1" x14ac:dyDescent="0.15">
      <c r="A19" s="93" t="s">
        <v>6</v>
      </c>
      <c r="B19" s="94" t="s">
        <v>9</v>
      </c>
      <c r="C19" s="209">
        <v>0</v>
      </c>
      <c r="D19" s="210"/>
      <c r="E19" s="219"/>
      <c r="F19" s="221"/>
      <c r="G19" s="222"/>
      <c r="H19" s="223"/>
      <c r="I19" s="95"/>
    </row>
    <row r="20" spans="1:11" ht="30" customHeight="1" x14ac:dyDescent="0.15">
      <c r="A20" s="96" t="s">
        <v>8</v>
      </c>
      <c r="B20" s="94" t="s">
        <v>9</v>
      </c>
      <c r="C20" s="211">
        <v>0</v>
      </c>
      <c r="D20" s="212"/>
      <c r="E20" s="220"/>
      <c r="F20" s="224"/>
      <c r="G20" s="225"/>
      <c r="H20" s="226"/>
      <c r="I20" s="97"/>
    </row>
    <row r="21" spans="1:11" ht="30" customHeight="1" x14ac:dyDescent="0.15">
      <c r="A21" s="93" t="s">
        <v>6</v>
      </c>
      <c r="B21" s="94" t="s">
        <v>9</v>
      </c>
      <c r="C21" s="209">
        <v>0</v>
      </c>
      <c r="D21" s="210"/>
      <c r="E21" s="219"/>
      <c r="F21" s="221"/>
      <c r="G21" s="222"/>
      <c r="H21" s="223"/>
      <c r="I21" s="95"/>
    </row>
    <row r="22" spans="1:11" ht="30" customHeight="1" x14ac:dyDescent="0.15">
      <c r="A22" s="96" t="s">
        <v>8</v>
      </c>
      <c r="B22" s="94" t="s">
        <v>9</v>
      </c>
      <c r="C22" s="211">
        <v>0</v>
      </c>
      <c r="D22" s="212"/>
      <c r="E22" s="220"/>
      <c r="F22" s="224"/>
      <c r="G22" s="225"/>
      <c r="H22" s="226"/>
      <c r="I22" s="97"/>
    </row>
    <row r="23" spans="1:11" ht="30" customHeight="1" x14ac:dyDescent="0.15">
      <c r="A23" s="93" t="s">
        <v>6</v>
      </c>
      <c r="B23" s="94" t="s">
        <v>7</v>
      </c>
      <c r="C23" s="209">
        <v>0</v>
      </c>
      <c r="D23" s="210"/>
      <c r="E23" s="219"/>
      <c r="F23" s="221"/>
      <c r="G23" s="222"/>
      <c r="H23" s="223"/>
      <c r="I23" s="95"/>
    </row>
    <row r="24" spans="1:11" ht="30" customHeight="1" x14ac:dyDescent="0.15">
      <c r="A24" s="96" t="s">
        <v>8</v>
      </c>
      <c r="B24" s="94" t="s">
        <v>9</v>
      </c>
      <c r="C24" s="211">
        <v>0</v>
      </c>
      <c r="D24" s="212"/>
      <c r="E24" s="220"/>
      <c r="F24" s="224"/>
      <c r="G24" s="225"/>
      <c r="H24" s="226"/>
      <c r="I24" s="97"/>
    </row>
    <row r="25" spans="1:11" ht="30" customHeight="1" x14ac:dyDescent="0.15">
      <c r="A25" s="93" t="s">
        <v>6</v>
      </c>
      <c r="B25" s="94" t="s">
        <v>9</v>
      </c>
      <c r="C25" s="211">
        <v>0</v>
      </c>
      <c r="D25" s="212"/>
      <c r="E25" s="233"/>
      <c r="F25" s="227"/>
      <c r="G25" s="228"/>
      <c r="H25" s="229"/>
      <c r="I25" s="95"/>
    </row>
    <row r="26" spans="1:11" ht="30" customHeight="1" thickBot="1" x14ac:dyDescent="0.2">
      <c r="A26" s="98" t="s">
        <v>8</v>
      </c>
      <c r="B26" s="99" t="s">
        <v>9</v>
      </c>
      <c r="C26" s="213">
        <v>0</v>
      </c>
      <c r="D26" s="214"/>
      <c r="E26" s="234"/>
      <c r="F26" s="230"/>
      <c r="G26" s="231"/>
      <c r="H26" s="232"/>
      <c r="I26" s="100"/>
    </row>
    <row r="27" spans="1:11" ht="20.25" customHeight="1" x14ac:dyDescent="0.15">
      <c r="A27" s="204" t="s">
        <v>10</v>
      </c>
      <c r="B27" s="207" t="s">
        <v>14</v>
      </c>
      <c r="C27" s="218"/>
      <c r="D27" s="208"/>
      <c r="E27" s="198"/>
      <c r="F27" s="199"/>
      <c r="G27" s="199"/>
      <c r="H27" s="199"/>
      <c r="I27" s="200"/>
    </row>
    <row r="28" spans="1:11" ht="34.5" customHeight="1" thickBot="1" x14ac:dyDescent="0.2">
      <c r="A28" s="205"/>
      <c r="B28" s="215">
        <f>SUM(C7:C26)</f>
        <v>0</v>
      </c>
      <c r="C28" s="216"/>
      <c r="D28" s="217"/>
      <c r="E28" s="201"/>
      <c r="F28" s="202"/>
      <c r="G28" s="202"/>
      <c r="H28" s="202"/>
      <c r="I28" s="203"/>
      <c r="K28" s="3"/>
    </row>
    <row r="29" spans="1:11" ht="12.75" customHeight="1" x14ac:dyDescent="0.15"/>
    <row r="30" spans="1:11" s="3" customFormat="1" ht="15" customHeight="1" x14ac:dyDescent="0.15">
      <c r="A30" s="15" t="s">
        <v>20</v>
      </c>
      <c r="B30" s="9"/>
      <c r="C30" s="9"/>
      <c r="D30" s="9"/>
      <c r="E30" s="9"/>
      <c r="F30" s="9"/>
      <c r="G30" s="9"/>
      <c r="H30" s="9"/>
      <c r="I30" s="9"/>
    </row>
    <row r="31" spans="1:11" s="3" customFormat="1" ht="15" customHeight="1" x14ac:dyDescent="0.15">
      <c r="A31" s="15" t="s">
        <v>18</v>
      </c>
      <c r="B31" s="9"/>
      <c r="C31" s="9"/>
      <c r="D31" s="9"/>
      <c r="E31" s="9"/>
      <c r="F31" s="9"/>
      <c r="G31" s="9"/>
      <c r="H31" s="9"/>
      <c r="I31" s="9"/>
    </row>
    <row r="32" spans="1:11" s="3" customFormat="1" ht="15" customHeight="1" x14ac:dyDescent="0.15">
      <c r="A32" s="15" t="s">
        <v>19</v>
      </c>
      <c r="B32" s="9"/>
      <c r="C32" s="9"/>
      <c r="D32" s="9"/>
    </row>
    <row r="33" spans="10:23" s="3" customFormat="1" ht="10.5" customHeight="1" x14ac:dyDescent="0.15"/>
    <row r="34" spans="10:23" ht="12.75" customHeight="1" x14ac:dyDescent="0.15">
      <c r="J34" s="3"/>
      <c r="K34" s="3"/>
      <c r="L34" s="3"/>
      <c r="M34" s="3"/>
      <c r="N34" s="10"/>
      <c r="O34" s="3"/>
      <c r="P34" s="3"/>
      <c r="Q34" s="196"/>
      <c r="R34" s="197"/>
      <c r="S34" s="197"/>
      <c r="T34" s="197"/>
      <c r="U34" s="197"/>
      <c r="V34" s="197"/>
      <c r="W34" s="197"/>
    </row>
  </sheetData>
  <sheetProtection formatCells="0"/>
  <mergeCells count="48">
    <mergeCell ref="F23:H24"/>
    <mergeCell ref="F25:H26"/>
    <mergeCell ref="E23:E24"/>
    <mergeCell ref="E25:E26"/>
    <mergeCell ref="F13:H14"/>
    <mergeCell ref="F15:H16"/>
    <mergeCell ref="F17:H18"/>
    <mergeCell ref="F19:H20"/>
    <mergeCell ref="F21:H22"/>
    <mergeCell ref="E13:E14"/>
    <mergeCell ref="E15:E16"/>
    <mergeCell ref="E17:E18"/>
    <mergeCell ref="E19:E20"/>
    <mergeCell ref="E21:E22"/>
    <mergeCell ref="E7:E8"/>
    <mergeCell ref="E9:E10"/>
    <mergeCell ref="E11:E12"/>
    <mergeCell ref="F6:H6"/>
    <mergeCell ref="F7:H8"/>
    <mergeCell ref="F9:H10"/>
    <mergeCell ref="F11:H12"/>
    <mergeCell ref="C23:D23"/>
    <mergeCell ref="C24:D24"/>
    <mergeCell ref="C25:D25"/>
    <mergeCell ref="C26:D26"/>
    <mergeCell ref="B28:D28"/>
    <mergeCell ref="B27:D27"/>
    <mergeCell ref="C18:D18"/>
    <mergeCell ref="C19:D19"/>
    <mergeCell ref="C20:D20"/>
    <mergeCell ref="C21:D21"/>
    <mergeCell ref="C22:D22"/>
    <mergeCell ref="Q34:W34"/>
    <mergeCell ref="E27:I28"/>
    <mergeCell ref="A27:A28"/>
    <mergeCell ref="B4:E4"/>
    <mergeCell ref="C6:D6"/>
    <mergeCell ref="C7:D7"/>
    <mergeCell ref="C8:D8"/>
    <mergeCell ref="C9:D9"/>
    <mergeCell ref="C10:D10"/>
    <mergeCell ref="C11:D11"/>
    <mergeCell ref="C12:D12"/>
    <mergeCell ref="C13:D13"/>
    <mergeCell ref="C14:D14"/>
    <mergeCell ref="C15:D15"/>
    <mergeCell ref="C16:D16"/>
    <mergeCell ref="C17:D17"/>
  </mergeCells>
  <phoneticPr fontId="1"/>
  <pageMargins left="0.78740157480314965" right="0.78740157480314965" top="0.51181102362204722" bottom="0.51181102362204722" header="0.51181102362204722" footer="0.51181102362204722"/>
  <pageSetup paperSize="9" scale="8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25"/>
  <sheetViews>
    <sheetView view="pageBreakPreview" topLeftCell="A43" zoomScale="85" zoomScaleNormal="100" zoomScaleSheetLayoutView="85" workbookViewId="0">
      <selection activeCell="K52" sqref="K52:N52"/>
    </sheetView>
  </sheetViews>
  <sheetFormatPr defaultRowHeight="13.5" x14ac:dyDescent="0.15"/>
  <cols>
    <col min="1" max="1" width="1.125" style="62" customWidth="1"/>
    <col min="2" max="3" width="9.625" style="62" customWidth="1"/>
    <col min="4" max="4" width="7.625" style="62" customWidth="1"/>
    <col min="5" max="5" width="9.25" style="62" customWidth="1"/>
    <col min="6" max="6" width="11" style="62" customWidth="1"/>
    <col min="7" max="9" width="10.625" style="62" customWidth="1"/>
    <col min="10" max="11" width="9.625" style="62" customWidth="1"/>
    <col min="12" max="12" width="6.875" style="62" customWidth="1"/>
    <col min="13" max="13" width="10.625" style="62" customWidth="1"/>
    <col min="14" max="14" width="9.875" style="62" customWidth="1"/>
    <col min="15" max="15" width="10.625" style="62" customWidth="1"/>
    <col min="16" max="16" width="3.875" style="62" customWidth="1"/>
    <col min="17" max="16384" width="9" style="62"/>
  </cols>
  <sheetData>
    <row r="1" spans="1:17" ht="23.25" customHeight="1" x14ac:dyDescent="0.15">
      <c r="A1" s="108" t="s">
        <v>40</v>
      </c>
      <c r="B1" s="109"/>
      <c r="C1" s="109"/>
      <c r="D1" s="109"/>
      <c r="E1" s="109"/>
      <c r="F1" s="109"/>
      <c r="G1" s="109"/>
      <c r="H1" s="109"/>
      <c r="I1" s="109"/>
      <c r="J1" s="109"/>
      <c r="K1" s="109"/>
      <c r="L1" s="109"/>
      <c r="M1" s="109"/>
      <c r="N1" s="109"/>
      <c r="O1" s="109"/>
    </row>
    <row r="2" spans="1:17" ht="25.5" customHeight="1" x14ac:dyDescent="0.15">
      <c r="A2" s="109"/>
      <c r="B2" s="110"/>
      <c r="C2" s="111" t="s">
        <v>97</v>
      </c>
      <c r="D2" s="112">
        <f>'【 別紙様式１】職員名簿'!D2</f>
        <v>0</v>
      </c>
      <c r="E2" s="110" t="s">
        <v>103</v>
      </c>
      <c r="F2" s="110"/>
      <c r="G2" s="110"/>
      <c r="H2" s="110"/>
      <c r="I2" s="110"/>
      <c r="J2" s="110"/>
      <c r="K2" s="110"/>
      <c r="L2" s="110"/>
      <c r="M2" s="110"/>
      <c r="N2" s="112">
        <f>'【 別紙様式１】職員名簿'!G2</f>
        <v>0</v>
      </c>
      <c r="O2" s="113" t="s">
        <v>96</v>
      </c>
    </row>
    <row r="3" spans="1:17" ht="31.5" customHeight="1" x14ac:dyDescent="0.2">
      <c r="A3" s="109"/>
      <c r="B3" s="109"/>
      <c r="C3" s="109"/>
      <c r="D3" s="109"/>
      <c r="E3" s="109"/>
      <c r="F3" s="109"/>
      <c r="G3" s="109"/>
      <c r="H3" s="109"/>
      <c r="I3" s="109"/>
      <c r="J3" s="114" t="s">
        <v>11</v>
      </c>
      <c r="K3" s="270">
        <f>'【 別紙様式１】職員名簿'!H4</f>
        <v>0</v>
      </c>
      <c r="L3" s="270"/>
      <c r="M3" s="270"/>
      <c r="N3" s="270"/>
      <c r="O3" s="270"/>
    </row>
    <row r="4" spans="1:17" ht="13.5" customHeight="1" thickBot="1" x14ac:dyDescent="0.2">
      <c r="A4" s="109"/>
      <c r="B4" s="109"/>
      <c r="C4" s="109"/>
      <c r="D4" s="109"/>
      <c r="E4" s="109"/>
      <c r="F4" s="109"/>
      <c r="G4" s="109"/>
      <c r="H4" s="109"/>
      <c r="I4" s="109"/>
      <c r="J4" s="109"/>
      <c r="K4" s="109"/>
      <c r="L4" s="109"/>
      <c r="M4" s="109"/>
      <c r="N4" s="109"/>
      <c r="O4" s="109"/>
    </row>
    <row r="5" spans="1:17" ht="24.75" customHeight="1" thickBot="1" x14ac:dyDescent="0.2">
      <c r="A5" s="109"/>
      <c r="B5" s="297" t="s">
        <v>0</v>
      </c>
      <c r="C5" s="298"/>
      <c r="D5" s="109"/>
      <c r="E5" s="115" t="s">
        <v>21</v>
      </c>
      <c r="F5" s="116"/>
      <c r="G5" s="116"/>
      <c r="H5" s="116"/>
      <c r="I5" s="116"/>
      <c r="J5" s="117"/>
      <c r="K5" s="109"/>
      <c r="L5" s="271" t="s">
        <v>104</v>
      </c>
      <c r="M5" s="272"/>
      <c r="N5" s="273"/>
      <c r="O5" s="109"/>
    </row>
    <row r="6" spans="1:17" ht="26.25" customHeight="1" thickBot="1" x14ac:dyDescent="0.2">
      <c r="A6" s="109"/>
      <c r="B6" s="303" t="s">
        <v>41</v>
      </c>
      <c r="C6" s="305"/>
      <c r="D6" s="109"/>
      <c r="E6" s="301" t="s">
        <v>41</v>
      </c>
      <c r="F6" s="118" t="s">
        <v>42</v>
      </c>
      <c r="G6" s="118" t="s">
        <v>43</v>
      </c>
      <c r="H6" s="118" t="s">
        <v>44</v>
      </c>
      <c r="I6" s="119" t="s">
        <v>45</v>
      </c>
      <c r="J6" s="120" t="s">
        <v>1</v>
      </c>
      <c r="K6" s="109"/>
      <c r="L6" s="274"/>
      <c r="M6" s="275"/>
      <c r="N6" s="276"/>
      <c r="O6" s="109"/>
    </row>
    <row r="7" spans="1:17" ht="26.25" customHeight="1" thickBot="1" x14ac:dyDescent="0.25">
      <c r="A7" s="109"/>
      <c r="B7" s="304"/>
      <c r="C7" s="306"/>
      <c r="D7" s="109"/>
      <c r="E7" s="302"/>
      <c r="F7" s="101"/>
      <c r="G7" s="102"/>
      <c r="H7" s="102"/>
      <c r="I7" s="103"/>
      <c r="J7" s="121">
        <f>SUM(F7:I7)</f>
        <v>0</v>
      </c>
      <c r="K7" s="109"/>
      <c r="L7" s="277"/>
      <c r="M7" s="278"/>
      <c r="N7" s="279"/>
      <c r="O7" s="109"/>
    </row>
    <row r="8" spans="1:17" s="82" customFormat="1" ht="26.25" customHeight="1" x14ac:dyDescent="0.2">
      <c r="A8" s="122"/>
      <c r="B8" s="123"/>
      <c r="C8" s="124"/>
      <c r="D8" s="122"/>
      <c r="E8" s="123"/>
      <c r="F8" s="124"/>
      <c r="G8" s="124"/>
      <c r="H8" s="124"/>
      <c r="I8" s="124"/>
      <c r="J8" s="125"/>
      <c r="K8" s="122"/>
      <c r="L8" s="126"/>
      <c r="M8" s="126"/>
      <c r="N8" s="126"/>
      <c r="O8" s="122"/>
    </row>
    <row r="9" spans="1:17" s="82" customFormat="1" ht="36" customHeight="1" x14ac:dyDescent="0.2">
      <c r="A9" s="122"/>
      <c r="B9" s="307" t="s">
        <v>129</v>
      </c>
      <c r="C9" s="308"/>
      <c r="D9" s="308"/>
      <c r="E9" s="309"/>
      <c r="F9" s="104"/>
      <c r="G9" s="124"/>
      <c r="H9" s="124"/>
      <c r="I9" s="124"/>
      <c r="J9" s="125"/>
      <c r="K9" s="122"/>
      <c r="L9" s="126"/>
      <c r="M9" s="126"/>
      <c r="N9" s="126"/>
      <c r="O9" s="122"/>
    </row>
    <row r="10" spans="1:17" ht="16.5" customHeight="1" x14ac:dyDescent="0.15">
      <c r="A10" s="109"/>
      <c r="B10" s="109"/>
      <c r="C10" s="109"/>
      <c r="D10" s="109"/>
      <c r="E10" s="109"/>
      <c r="F10" s="109"/>
      <c r="G10" s="109"/>
      <c r="H10" s="109"/>
      <c r="I10" s="109"/>
      <c r="J10" s="109"/>
      <c r="K10" s="109"/>
      <c r="L10" s="109"/>
      <c r="M10" s="109"/>
      <c r="N10" s="109"/>
      <c r="O10" s="109"/>
    </row>
    <row r="11" spans="1:17" ht="28.5" customHeight="1" x14ac:dyDescent="0.15">
      <c r="A11" s="109"/>
      <c r="B11" s="300" t="s">
        <v>85</v>
      </c>
      <c r="C11" s="300"/>
      <c r="D11" s="300"/>
      <c r="E11" s="300"/>
      <c r="F11" s="300"/>
      <c r="G11" s="300"/>
      <c r="H11" s="300"/>
      <c r="I11" s="300"/>
      <c r="J11" s="300"/>
      <c r="K11" s="300"/>
      <c r="L11" s="300"/>
      <c r="M11" s="300"/>
      <c r="N11" s="300"/>
      <c r="O11" s="300"/>
    </row>
    <row r="12" spans="1:17" ht="60" customHeight="1" x14ac:dyDescent="0.15">
      <c r="A12" s="109"/>
      <c r="B12" s="299" t="s">
        <v>105</v>
      </c>
      <c r="C12" s="299"/>
      <c r="D12" s="299" t="s">
        <v>2</v>
      </c>
      <c r="E12" s="299"/>
      <c r="F12" s="299" t="s">
        <v>86</v>
      </c>
      <c r="G12" s="299"/>
      <c r="H12" s="127" t="s">
        <v>75</v>
      </c>
      <c r="I12" s="299" t="s">
        <v>105</v>
      </c>
      <c r="J12" s="299"/>
      <c r="K12" s="299" t="s">
        <v>2</v>
      </c>
      <c r="L12" s="299"/>
      <c r="M12" s="299" t="s">
        <v>86</v>
      </c>
      <c r="N12" s="299"/>
      <c r="O12" s="127" t="s">
        <v>76</v>
      </c>
    </row>
    <row r="13" spans="1:17" ht="33" customHeight="1" x14ac:dyDescent="0.15">
      <c r="A13" s="109"/>
      <c r="B13" s="237" t="s">
        <v>67</v>
      </c>
      <c r="C13" s="238"/>
      <c r="D13" s="235" t="s">
        <v>70</v>
      </c>
      <c r="E13" s="236"/>
      <c r="F13" s="128">
        <f>I7</f>
        <v>0</v>
      </c>
      <c r="G13" s="129">
        <f>ROUNDDOWN(F13/6,1)</f>
        <v>0</v>
      </c>
      <c r="H13" s="254">
        <f>ROUND(SUM(G13:G15),0)</f>
        <v>0</v>
      </c>
      <c r="I13" s="237" t="s">
        <v>61</v>
      </c>
      <c r="J13" s="238"/>
      <c r="K13" s="235" t="s">
        <v>70</v>
      </c>
      <c r="L13" s="236"/>
      <c r="M13" s="128">
        <f>I7</f>
        <v>0</v>
      </c>
      <c r="N13" s="129">
        <f>ROUNDDOWN(M13/6,1)</f>
        <v>0</v>
      </c>
      <c r="O13" s="254">
        <f>ROUND(SUM(N13:N15),0)</f>
        <v>0</v>
      </c>
      <c r="Q13" s="65"/>
    </row>
    <row r="14" spans="1:17" ht="33" customHeight="1" x14ac:dyDescent="0.15">
      <c r="A14" s="109"/>
      <c r="B14" s="239"/>
      <c r="C14" s="240"/>
      <c r="D14" s="235" t="s">
        <v>71</v>
      </c>
      <c r="E14" s="236"/>
      <c r="F14" s="128">
        <f>H7</f>
        <v>0</v>
      </c>
      <c r="G14" s="129">
        <f>ROUNDDOWN(F14/15,1)</f>
        <v>0</v>
      </c>
      <c r="H14" s="255"/>
      <c r="I14" s="239"/>
      <c r="J14" s="240"/>
      <c r="K14" s="235" t="s">
        <v>71</v>
      </c>
      <c r="L14" s="236"/>
      <c r="M14" s="128">
        <f>H7</f>
        <v>0</v>
      </c>
      <c r="N14" s="129">
        <f>ROUNDDOWN(M14/20,1)</f>
        <v>0</v>
      </c>
      <c r="O14" s="255"/>
    </row>
    <row r="15" spans="1:17" ht="33" customHeight="1" x14ac:dyDescent="0.15">
      <c r="A15" s="109"/>
      <c r="B15" s="241"/>
      <c r="C15" s="242"/>
      <c r="D15" s="235" t="s">
        <v>73</v>
      </c>
      <c r="E15" s="236"/>
      <c r="F15" s="128">
        <f>F7+G7</f>
        <v>0</v>
      </c>
      <c r="G15" s="129">
        <f>ROUNDDOWN(F15/30,1)</f>
        <v>0</v>
      </c>
      <c r="H15" s="256"/>
      <c r="I15" s="241"/>
      <c r="J15" s="242"/>
      <c r="K15" s="235" t="s">
        <v>73</v>
      </c>
      <c r="L15" s="236"/>
      <c r="M15" s="128">
        <f>F7+G7</f>
        <v>0</v>
      </c>
      <c r="N15" s="129">
        <f>ROUNDDOWN(M15/30,1)</f>
        <v>0</v>
      </c>
      <c r="O15" s="256"/>
    </row>
    <row r="16" spans="1:17" ht="33" customHeight="1" x14ac:dyDescent="0.15">
      <c r="A16" s="109"/>
      <c r="B16" s="237" t="s">
        <v>62</v>
      </c>
      <c r="C16" s="238"/>
      <c r="D16" s="235" t="s">
        <v>72</v>
      </c>
      <c r="E16" s="236"/>
      <c r="F16" s="128">
        <f>H7+I7</f>
        <v>0</v>
      </c>
      <c r="G16" s="129">
        <f>ROUNDDOWN(F16/15,1)</f>
        <v>0</v>
      </c>
      <c r="H16" s="254">
        <f>ROUND(SUM(G16:G17),0)</f>
        <v>0</v>
      </c>
      <c r="I16" s="237" t="s">
        <v>60</v>
      </c>
      <c r="J16" s="238"/>
      <c r="K16" s="235" t="s">
        <v>72</v>
      </c>
      <c r="L16" s="236"/>
      <c r="M16" s="128">
        <f>H7+I7</f>
        <v>0</v>
      </c>
      <c r="N16" s="129">
        <f>ROUNDDOWN(M16/20,1)</f>
        <v>0</v>
      </c>
      <c r="O16" s="254">
        <f>ROUND(SUM(N16:N17),0)</f>
        <v>0</v>
      </c>
    </row>
    <row r="17" spans="1:15" ht="33" customHeight="1" x14ac:dyDescent="0.15">
      <c r="A17" s="109"/>
      <c r="B17" s="241"/>
      <c r="C17" s="242"/>
      <c r="D17" s="235" t="s">
        <v>73</v>
      </c>
      <c r="E17" s="236"/>
      <c r="F17" s="128">
        <f>F7+G7</f>
        <v>0</v>
      </c>
      <c r="G17" s="129">
        <f>ROUNDDOWN(F17/30,1)</f>
        <v>0</v>
      </c>
      <c r="H17" s="256"/>
      <c r="I17" s="241"/>
      <c r="J17" s="242"/>
      <c r="K17" s="235" t="s">
        <v>73</v>
      </c>
      <c r="L17" s="236"/>
      <c r="M17" s="128">
        <f>F7+G7</f>
        <v>0</v>
      </c>
      <c r="N17" s="129">
        <f>ROUNDDOWN(M17/30,1)</f>
        <v>0</v>
      </c>
      <c r="O17" s="256"/>
    </row>
    <row r="18" spans="1:15" ht="9" customHeight="1" x14ac:dyDescent="0.15">
      <c r="A18" s="109"/>
      <c r="B18" s="130"/>
      <c r="C18" s="130"/>
      <c r="D18" s="131"/>
      <c r="E18" s="131"/>
      <c r="F18" s="132"/>
      <c r="G18" s="133"/>
      <c r="H18" s="134"/>
      <c r="I18" s="130"/>
      <c r="J18" s="130"/>
      <c r="K18" s="131"/>
      <c r="L18" s="131"/>
      <c r="M18" s="132"/>
      <c r="N18" s="133"/>
      <c r="O18" s="134"/>
    </row>
    <row r="19" spans="1:15" ht="18.75" customHeight="1" x14ac:dyDescent="0.15">
      <c r="A19" s="135" t="s">
        <v>74</v>
      </c>
      <c r="B19" s="135"/>
      <c r="C19" s="136"/>
      <c r="D19" s="135"/>
      <c r="E19" s="135"/>
      <c r="F19" s="135"/>
      <c r="G19" s="135"/>
      <c r="H19" s="135"/>
      <c r="I19" s="135"/>
      <c r="J19" s="135"/>
      <c r="K19" s="131"/>
      <c r="L19" s="131"/>
      <c r="M19" s="132"/>
      <c r="N19" s="135"/>
      <c r="O19" s="134"/>
    </row>
    <row r="20" spans="1:15" ht="18.75" customHeight="1" x14ac:dyDescent="0.15">
      <c r="A20" s="135" t="s">
        <v>68</v>
      </c>
      <c r="B20" s="135"/>
      <c r="C20" s="136"/>
      <c r="D20" s="135"/>
      <c r="E20" s="135"/>
      <c r="F20" s="135"/>
      <c r="G20" s="135"/>
      <c r="H20" s="135"/>
      <c r="I20" s="135"/>
      <c r="J20" s="135"/>
      <c r="K20" s="109"/>
      <c r="L20" s="109"/>
      <c r="M20" s="109"/>
      <c r="N20" s="109"/>
      <c r="O20" s="109"/>
    </row>
    <row r="21" spans="1:15" ht="24" customHeight="1" thickBot="1" x14ac:dyDescent="0.2">
      <c r="A21" s="135"/>
      <c r="B21" s="135"/>
      <c r="C21" s="136"/>
      <c r="D21" s="135"/>
      <c r="E21" s="135"/>
      <c r="F21" s="135"/>
      <c r="G21" s="135"/>
      <c r="H21" s="135"/>
      <c r="I21" s="135"/>
      <c r="J21" s="135"/>
      <c r="K21" s="109"/>
      <c r="L21" s="109"/>
      <c r="M21" s="109"/>
      <c r="N21" s="109"/>
      <c r="O21" s="109"/>
    </row>
    <row r="22" spans="1:15" ht="26.1" customHeight="1" thickBot="1" x14ac:dyDescent="0.2">
      <c r="A22" s="135"/>
      <c r="B22" s="259" t="s">
        <v>87</v>
      </c>
      <c r="C22" s="259"/>
      <c r="D22" s="259"/>
      <c r="E22" s="259"/>
      <c r="F22" s="259"/>
      <c r="G22" s="259"/>
      <c r="H22" s="259"/>
      <c r="I22" s="259"/>
      <c r="J22" s="135"/>
      <c r="K22" s="291" t="s">
        <v>110</v>
      </c>
      <c r="L22" s="292"/>
      <c r="M22" s="292"/>
      <c r="N22" s="292"/>
      <c r="O22" s="137" t="str">
        <f>IF(COUNTIF(K23:K26,"○")=1,SUM(O23:O26),"エラー")</f>
        <v>エラー</v>
      </c>
    </row>
    <row r="23" spans="1:15" ht="26.1" customHeight="1" x14ac:dyDescent="0.2">
      <c r="A23" s="135"/>
      <c r="B23" s="269" t="s">
        <v>112</v>
      </c>
      <c r="C23" s="269"/>
      <c r="D23" s="269"/>
      <c r="E23" s="269"/>
      <c r="F23" s="269"/>
      <c r="G23" s="269"/>
      <c r="H23" s="269"/>
      <c r="I23" s="138">
        <f>IF(AND(C6&gt;=36,C6&lt;=300),1,0)</f>
        <v>0</v>
      </c>
      <c r="J23" s="135"/>
      <c r="K23" s="106"/>
      <c r="L23" s="290" t="s">
        <v>106</v>
      </c>
      <c r="M23" s="290"/>
      <c r="N23" s="290"/>
      <c r="O23" s="139" t="str">
        <f>IF(K23="○",H13,"")</f>
        <v/>
      </c>
    </row>
    <row r="24" spans="1:15" ht="26.1" customHeight="1" x14ac:dyDescent="0.15">
      <c r="A24" s="135"/>
      <c r="B24" s="245" t="s">
        <v>111</v>
      </c>
      <c r="C24" s="246"/>
      <c r="D24" s="246"/>
      <c r="E24" s="246"/>
      <c r="F24" s="246"/>
      <c r="G24" s="246"/>
      <c r="H24" s="246"/>
      <c r="I24" s="247"/>
      <c r="J24" s="135"/>
      <c r="K24" s="106"/>
      <c r="L24" s="290" t="s">
        <v>107</v>
      </c>
      <c r="M24" s="290"/>
      <c r="N24" s="290"/>
      <c r="O24" s="140" t="str">
        <f>IF(K24="○",H16,"")</f>
        <v/>
      </c>
    </row>
    <row r="25" spans="1:15" ht="26.1" customHeight="1" x14ac:dyDescent="0.2">
      <c r="A25" s="135"/>
      <c r="B25" s="105"/>
      <c r="C25" s="248" t="s">
        <v>114</v>
      </c>
      <c r="D25" s="249"/>
      <c r="E25" s="249"/>
      <c r="F25" s="249"/>
      <c r="G25" s="249"/>
      <c r="H25" s="250"/>
      <c r="I25" s="141">
        <f>IF(B25="○",1,0)</f>
        <v>0</v>
      </c>
      <c r="J25" s="135"/>
      <c r="K25" s="106" t="s">
        <v>92</v>
      </c>
      <c r="L25" s="290" t="s">
        <v>108</v>
      </c>
      <c r="M25" s="290"/>
      <c r="N25" s="290"/>
      <c r="O25" s="140" t="str">
        <f>IF(K25="○",O13,"")</f>
        <v/>
      </c>
    </row>
    <row r="26" spans="1:15" ht="26.1" customHeight="1" thickBot="1" x14ac:dyDescent="0.2">
      <c r="A26" s="135"/>
      <c r="B26" s="105"/>
      <c r="C26" s="251" t="s">
        <v>131</v>
      </c>
      <c r="D26" s="252"/>
      <c r="E26" s="252"/>
      <c r="F26" s="252"/>
      <c r="G26" s="252"/>
      <c r="H26" s="253"/>
      <c r="I26" s="142">
        <f>IF(AND(C6&gt;35,C6&lt;121),"対象外",IF(B26="○",0.2,0))</f>
        <v>0</v>
      </c>
      <c r="J26" s="135"/>
      <c r="K26" s="106"/>
      <c r="L26" s="290" t="s">
        <v>109</v>
      </c>
      <c r="M26" s="290"/>
      <c r="N26" s="290"/>
      <c r="O26" s="140" t="str">
        <f>IF(K26="○",O16,"")</f>
        <v/>
      </c>
    </row>
    <row r="27" spans="1:15" ht="26.1" customHeight="1" thickBot="1" x14ac:dyDescent="0.2">
      <c r="A27" s="135"/>
      <c r="B27" s="243" t="s">
        <v>113</v>
      </c>
      <c r="C27" s="244"/>
      <c r="D27" s="244"/>
      <c r="E27" s="244"/>
      <c r="F27" s="244"/>
      <c r="G27" s="244"/>
      <c r="H27" s="244"/>
      <c r="I27" s="143">
        <f>SUM(I23,I25,I26)</f>
        <v>0</v>
      </c>
      <c r="J27" s="135"/>
      <c r="K27" s="109"/>
      <c r="L27" s="109"/>
      <c r="M27" s="109"/>
      <c r="N27" s="109"/>
      <c r="O27" s="109"/>
    </row>
    <row r="28" spans="1:15" ht="27.75" customHeight="1" x14ac:dyDescent="0.15">
      <c r="A28" s="109"/>
      <c r="B28" s="109"/>
      <c r="C28" s="109"/>
      <c r="D28" s="109"/>
      <c r="E28" s="109"/>
      <c r="F28" s="109"/>
      <c r="G28" s="109"/>
      <c r="H28" s="109"/>
      <c r="I28" s="109"/>
      <c r="J28" s="109"/>
      <c r="K28" s="260" t="s">
        <v>115</v>
      </c>
      <c r="L28" s="261"/>
      <c r="M28" s="261"/>
      <c r="N28" s="262"/>
      <c r="O28" s="257" t="e">
        <f>O22+I27</f>
        <v>#VALUE!</v>
      </c>
    </row>
    <row r="29" spans="1:15" ht="39" customHeight="1" thickBot="1" x14ac:dyDescent="0.2">
      <c r="A29" s="109"/>
      <c r="B29" s="109"/>
      <c r="C29" s="109"/>
      <c r="D29" s="109"/>
      <c r="E29" s="109"/>
      <c r="F29" s="109"/>
      <c r="G29" s="109"/>
      <c r="H29" s="109"/>
      <c r="I29" s="109"/>
      <c r="J29" s="109"/>
      <c r="K29" s="263"/>
      <c r="L29" s="264"/>
      <c r="M29" s="264"/>
      <c r="N29" s="265"/>
      <c r="O29" s="296"/>
    </row>
    <row r="30" spans="1:15" ht="30" customHeight="1" x14ac:dyDescent="0.15">
      <c r="A30" s="109"/>
      <c r="B30" s="109"/>
      <c r="C30" s="109"/>
      <c r="D30" s="109"/>
      <c r="E30" s="109"/>
      <c r="F30" s="109"/>
      <c r="G30" s="109"/>
      <c r="H30" s="109"/>
      <c r="I30" s="109"/>
      <c r="J30" s="109"/>
      <c r="K30" s="260" t="s">
        <v>128</v>
      </c>
      <c r="L30" s="261"/>
      <c r="M30" s="261"/>
      <c r="N30" s="262"/>
      <c r="O30" s="257" t="e">
        <f>IF(I26="対象外",O22+I27-I25,O22+I27-I25-I26)</f>
        <v>#VALUE!</v>
      </c>
    </row>
    <row r="31" spans="1:15" ht="30" customHeight="1" thickBot="1" x14ac:dyDescent="0.2">
      <c r="A31" s="109"/>
      <c r="B31" s="109"/>
      <c r="C31" s="109"/>
      <c r="D31" s="109"/>
      <c r="E31" s="109"/>
      <c r="F31" s="109"/>
      <c r="G31" s="109"/>
      <c r="H31" s="109"/>
      <c r="I31" s="109"/>
      <c r="J31" s="109"/>
      <c r="K31" s="266"/>
      <c r="L31" s="267"/>
      <c r="M31" s="267"/>
      <c r="N31" s="268"/>
      <c r="O31" s="258"/>
    </row>
    <row r="32" spans="1:15" ht="24.75" customHeight="1" x14ac:dyDescent="0.15">
      <c r="A32" s="109"/>
      <c r="B32" s="109"/>
      <c r="C32" s="109"/>
      <c r="D32" s="109"/>
      <c r="E32" s="109"/>
      <c r="F32" s="109"/>
      <c r="G32" s="109"/>
      <c r="H32" s="109"/>
      <c r="I32" s="109"/>
      <c r="J32" s="109"/>
      <c r="K32" s="109"/>
      <c r="L32" s="109"/>
      <c r="M32" s="109"/>
      <c r="N32" s="109"/>
      <c r="O32" s="109"/>
    </row>
    <row r="33" spans="1:15" ht="24" customHeight="1" thickBot="1" x14ac:dyDescent="0.2">
      <c r="A33" s="109"/>
      <c r="B33" s="293" t="s">
        <v>88</v>
      </c>
      <c r="C33" s="294"/>
      <c r="D33" s="294"/>
      <c r="E33" s="294"/>
      <c r="F33" s="294"/>
      <c r="G33" s="294"/>
      <c r="H33" s="294"/>
      <c r="I33" s="295"/>
      <c r="J33" s="109"/>
      <c r="K33" s="280" t="s">
        <v>122</v>
      </c>
      <c r="L33" s="281"/>
      <c r="M33" s="281"/>
      <c r="N33" s="282"/>
      <c r="O33" s="289" t="e">
        <f>I34-O30</f>
        <v>#DIV/0!</v>
      </c>
    </row>
    <row r="34" spans="1:15" ht="27" customHeight="1" thickBot="1" x14ac:dyDescent="0.25">
      <c r="A34" s="109"/>
      <c r="B34" s="319" t="s">
        <v>116</v>
      </c>
      <c r="C34" s="320"/>
      <c r="D34" s="320"/>
      <c r="E34" s="320"/>
      <c r="F34" s="320"/>
      <c r="G34" s="320"/>
      <c r="H34" s="321"/>
      <c r="I34" s="144" t="e">
        <f>'【 別紙様式１】職員名簿'!J52</f>
        <v>#DIV/0!</v>
      </c>
      <c r="J34" s="109"/>
      <c r="K34" s="283"/>
      <c r="L34" s="284"/>
      <c r="M34" s="284"/>
      <c r="N34" s="285"/>
      <c r="O34" s="289"/>
    </row>
    <row r="35" spans="1:15" ht="27" customHeight="1" thickBot="1" x14ac:dyDescent="0.25">
      <c r="A35" s="109"/>
      <c r="B35" s="319" t="s">
        <v>117</v>
      </c>
      <c r="C35" s="320"/>
      <c r="D35" s="320"/>
      <c r="E35" s="320"/>
      <c r="F35" s="320"/>
      <c r="G35" s="320"/>
      <c r="H35" s="321"/>
      <c r="I35" s="145" t="e">
        <f>'【 別紙様式１】職員名簿'!J54</f>
        <v>#DIV/0!</v>
      </c>
      <c r="J35" s="109"/>
      <c r="K35" s="286"/>
      <c r="L35" s="287"/>
      <c r="M35" s="287"/>
      <c r="N35" s="288"/>
      <c r="O35" s="289"/>
    </row>
    <row r="36" spans="1:15" ht="20.25" customHeight="1" x14ac:dyDescent="0.15">
      <c r="A36" s="109"/>
      <c r="B36" s="109"/>
      <c r="C36" s="109"/>
      <c r="D36" s="109"/>
      <c r="E36" s="109"/>
      <c r="F36" s="109"/>
      <c r="G36" s="109"/>
      <c r="H36" s="109"/>
      <c r="I36" s="109"/>
      <c r="J36" s="146"/>
      <c r="K36" s="147" t="s">
        <v>64</v>
      </c>
      <c r="L36" s="109"/>
      <c r="M36" s="109"/>
      <c r="N36" s="109"/>
      <c r="O36" s="109"/>
    </row>
    <row r="37" spans="1:15" ht="32.25" customHeight="1" thickBot="1" x14ac:dyDescent="0.25">
      <c r="A37" s="109"/>
      <c r="B37" s="326"/>
      <c r="C37" s="323" t="s">
        <v>127</v>
      </c>
      <c r="D37" s="316" t="s">
        <v>118</v>
      </c>
      <c r="E37" s="317"/>
      <c r="F37" s="317"/>
      <c r="G37" s="317"/>
      <c r="H37" s="322"/>
      <c r="I37" s="148">
        <f>IF(B37="○",I35-O28,0)</f>
        <v>0</v>
      </c>
      <c r="J37" s="109"/>
      <c r="K37" s="149" t="s">
        <v>65</v>
      </c>
      <c r="L37" s="109"/>
      <c r="M37" s="146"/>
      <c r="N37" s="109"/>
      <c r="O37" s="109"/>
    </row>
    <row r="38" spans="1:15" ht="32.25" customHeight="1" thickBot="1" x14ac:dyDescent="0.25">
      <c r="A38" s="109"/>
      <c r="B38" s="327"/>
      <c r="C38" s="324"/>
      <c r="D38" s="316" t="s">
        <v>119</v>
      </c>
      <c r="E38" s="317"/>
      <c r="F38" s="317"/>
      <c r="G38" s="317"/>
      <c r="H38" s="318"/>
      <c r="I38" s="145">
        <f>IF(I37&lt;3,ROUND(I37,0),VLOOKUP(I37,B55:C125,2))</f>
        <v>0</v>
      </c>
      <c r="J38" s="150" t="s">
        <v>123</v>
      </c>
      <c r="K38" s="109"/>
      <c r="L38" s="109"/>
      <c r="M38" s="109"/>
      <c r="N38" s="109"/>
      <c r="O38" s="109"/>
    </row>
    <row r="39" spans="1:15" ht="32.25" customHeight="1" x14ac:dyDescent="0.2">
      <c r="A39" s="109"/>
      <c r="B39" s="327"/>
      <c r="C39" s="324"/>
      <c r="D39" s="310" t="s">
        <v>120</v>
      </c>
      <c r="E39" s="311"/>
      <c r="F39" s="311"/>
      <c r="G39" s="311"/>
      <c r="H39" s="312"/>
      <c r="I39" s="151">
        <f>IF(SUM(C6:C7)=0,0,IF(SUM(C6:C7)&lt;=45,1,IF(SUM(C6:C7)&lt;=150,2,IF(SUM(C6:C7)&lt;=240,3,IF(SUM(C6:C7)&lt;=270,3.5,IF(SUM(C6:C7)&lt;=300,5,IF(SUM(C6:C7)&lt;=450,6,8)))))))</f>
        <v>0</v>
      </c>
      <c r="J39" s="109"/>
      <c r="K39" s="109"/>
      <c r="L39" s="109"/>
      <c r="M39" s="109"/>
      <c r="N39" s="109"/>
      <c r="O39" s="109"/>
    </row>
    <row r="40" spans="1:15" ht="28.5" customHeight="1" x14ac:dyDescent="0.2">
      <c r="A40" s="109"/>
      <c r="B40" s="328"/>
      <c r="C40" s="325"/>
      <c r="D40" s="313" t="s">
        <v>121</v>
      </c>
      <c r="E40" s="314"/>
      <c r="F40" s="314"/>
      <c r="G40" s="314"/>
      <c r="H40" s="315"/>
      <c r="I40" s="152">
        <f>IF(I38&gt;I39,I39,I38)</f>
        <v>0</v>
      </c>
      <c r="J40" s="153" t="s">
        <v>63</v>
      </c>
      <c r="K40" s="109"/>
      <c r="L40" s="109"/>
      <c r="M40" s="109"/>
      <c r="N40" s="109"/>
      <c r="O40" s="109"/>
    </row>
    <row r="41" spans="1:15" ht="21" customHeight="1" x14ac:dyDescent="0.15">
      <c r="A41" s="109"/>
      <c r="B41" s="154"/>
      <c r="C41" s="109"/>
      <c r="D41" s="109"/>
      <c r="E41" s="109"/>
      <c r="F41" s="109"/>
      <c r="G41" s="109"/>
      <c r="H41" s="109"/>
      <c r="I41" s="109"/>
      <c r="J41" s="109"/>
      <c r="K41" s="109"/>
      <c r="L41" s="109"/>
      <c r="M41" s="109"/>
      <c r="N41" s="109"/>
      <c r="O41" s="109"/>
    </row>
    <row r="42" spans="1:15" ht="3.75" customHeight="1" x14ac:dyDescent="0.15">
      <c r="A42" s="109"/>
      <c r="B42" s="155"/>
      <c r="C42" s="156"/>
      <c r="D42" s="156"/>
      <c r="E42" s="156"/>
      <c r="F42" s="156"/>
      <c r="G42" s="156"/>
      <c r="H42" s="156"/>
      <c r="I42" s="157"/>
      <c r="J42" s="158"/>
      <c r="K42" s="155"/>
      <c r="L42" s="156"/>
      <c r="M42" s="156"/>
      <c r="N42" s="157"/>
      <c r="O42" s="109"/>
    </row>
    <row r="43" spans="1:15" ht="18.75" customHeight="1" x14ac:dyDescent="0.15">
      <c r="A43" s="109"/>
      <c r="B43" s="119" t="s">
        <v>124</v>
      </c>
      <c r="C43" s="159"/>
      <c r="D43" s="159"/>
      <c r="E43" s="159"/>
      <c r="F43" s="159"/>
      <c r="G43" s="159"/>
      <c r="H43" s="159"/>
      <c r="I43" s="158"/>
      <c r="J43" s="158"/>
      <c r="K43" s="119" t="s">
        <v>84</v>
      </c>
      <c r="L43" s="159"/>
      <c r="M43" s="159"/>
      <c r="N43" s="158"/>
      <c r="O43" s="109"/>
    </row>
    <row r="44" spans="1:15" ht="22.5" customHeight="1" x14ac:dyDescent="0.15">
      <c r="A44" s="109"/>
      <c r="B44" s="119" t="s">
        <v>125</v>
      </c>
      <c r="C44" s="159"/>
      <c r="D44" s="159"/>
      <c r="E44" s="159"/>
      <c r="F44" s="159"/>
      <c r="G44" s="159"/>
      <c r="H44" s="159"/>
      <c r="I44" s="158"/>
      <c r="J44" s="158"/>
      <c r="K44" s="119"/>
      <c r="L44" s="159"/>
      <c r="M44" s="159"/>
      <c r="N44" s="158"/>
      <c r="O44" s="109"/>
    </row>
    <row r="45" spans="1:15" ht="22.5" customHeight="1" x14ac:dyDescent="0.15">
      <c r="A45" s="109"/>
      <c r="B45" s="119" t="s">
        <v>66</v>
      </c>
      <c r="C45" s="159"/>
      <c r="D45" s="159"/>
      <c r="E45" s="159"/>
      <c r="F45" s="159"/>
      <c r="G45" s="159"/>
      <c r="H45" s="159"/>
      <c r="I45" s="158"/>
      <c r="J45" s="159"/>
      <c r="K45" s="119" t="s">
        <v>55</v>
      </c>
      <c r="L45" s="159"/>
      <c r="M45" s="159"/>
      <c r="N45" s="158"/>
      <c r="O45" s="109"/>
    </row>
    <row r="46" spans="1:15" ht="22.5" customHeight="1" x14ac:dyDescent="0.15">
      <c r="A46" s="109"/>
      <c r="B46" s="119" t="s">
        <v>126</v>
      </c>
      <c r="C46" s="159"/>
      <c r="D46" s="159"/>
      <c r="E46" s="159"/>
      <c r="F46" s="159"/>
      <c r="G46" s="159"/>
      <c r="H46" s="159"/>
      <c r="I46" s="158"/>
      <c r="J46" s="158"/>
      <c r="K46" s="119" t="s">
        <v>56</v>
      </c>
      <c r="L46" s="159"/>
      <c r="M46" s="159"/>
      <c r="N46" s="158"/>
      <c r="O46" s="109"/>
    </row>
    <row r="47" spans="1:15" ht="22.5" customHeight="1" x14ac:dyDescent="0.15">
      <c r="A47" s="109"/>
      <c r="B47" s="119" t="s">
        <v>48</v>
      </c>
      <c r="C47" s="159"/>
      <c r="D47" s="159"/>
      <c r="E47" s="159"/>
      <c r="F47" s="159"/>
      <c r="G47" s="159"/>
      <c r="H47" s="159"/>
      <c r="I47" s="158"/>
      <c r="J47" s="158"/>
      <c r="K47" s="119" t="s">
        <v>57</v>
      </c>
      <c r="L47" s="159"/>
      <c r="M47" s="159"/>
      <c r="N47" s="158"/>
      <c r="O47" s="109"/>
    </row>
    <row r="48" spans="1:15" ht="22.5" customHeight="1" x14ac:dyDescent="0.15">
      <c r="A48" s="109"/>
      <c r="B48" s="119" t="s">
        <v>37</v>
      </c>
      <c r="C48" s="159"/>
      <c r="D48" s="159"/>
      <c r="E48" s="159"/>
      <c r="F48" s="159"/>
      <c r="G48" s="159"/>
      <c r="H48" s="159"/>
      <c r="I48" s="158"/>
      <c r="J48" s="158"/>
      <c r="K48" s="119" t="s">
        <v>58</v>
      </c>
      <c r="L48" s="159"/>
      <c r="M48" s="159"/>
      <c r="N48" s="158"/>
      <c r="O48" s="109"/>
    </row>
    <row r="49" spans="1:15" ht="22.5" customHeight="1" x14ac:dyDescent="0.15">
      <c r="A49" s="109"/>
      <c r="B49" s="119" t="s">
        <v>49</v>
      </c>
      <c r="C49" s="159"/>
      <c r="D49" s="159"/>
      <c r="E49" s="159"/>
      <c r="F49" s="159"/>
      <c r="G49" s="159"/>
      <c r="H49" s="159"/>
      <c r="I49" s="158"/>
      <c r="J49" s="158"/>
      <c r="K49" s="119" t="s">
        <v>89</v>
      </c>
      <c r="L49" s="159"/>
      <c r="M49" s="159"/>
      <c r="N49" s="158"/>
      <c r="O49" s="109"/>
    </row>
    <row r="50" spans="1:15" ht="22.5" customHeight="1" x14ac:dyDescent="0.15">
      <c r="A50" s="109"/>
      <c r="B50" s="119" t="s">
        <v>38</v>
      </c>
      <c r="C50" s="159"/>
      <c r="D50" s="159"/>
      <c r="E50" s="159"/>
      <c r="F50" s="159"/>
      <c r="G50" s="159"/>
      <c r="H50" s="159"/>
      <c r="I50" s="158"/>
      <c r="J50" s="158"/>
      <c r="K50" s="119" t="s">
        <v>90</v>
      </c>
      <c r="L50" s="159"/>
      <c r="M50" s="159"/>
      <c r="N50" s="158"/>
      <c r="O50" s="109"/>
    </row>
    <row r="51" spans="1:15" ht="22.5" customHeight="1" x14ac:dyDescent="0.15">
      <c r="A51" s="109"/>
      <c r="B51" s="119" t="s">
        <v>50</v>
      </c>
      <c r="C51" s="159"/>
      <c r="D51" s="159"/>
      <c r="E51" s="159"/>
      <c r="F51" s="159"/>
      <c r="G51" s="159"/>
      <c r="H51" s="159"/>
      <c r="I51" s="158"/>
      <c r="J51" s="158"/>
      <c r="K51" s="119" t="s">
        <v>91</v>
      </c>
      <c r="L51" s="159"/>
      <c r="M51" s="159"/>
      <c r="N51" s="158"/>
      <c r="O51" s="109"/>
    </row>
    <row r="52" spans="1:15" ht="22.5" customHeight="1" x14ac:dyDescent="0.15">
      <c r="A52" s="109"/>
      <c r="B52" s="160" t="s">
        <v>39</v>
      </c>
      <c r="C52" s="161"/>
      <c r="D52" s="161"/>
      <c r="E52" s="161"/>
      <c r="F52" s="161"/>
      <c r="G52" s="161"/>
      <c r="H52" s="161"/>
      <c r="I52" s="162"/>
      <c r="J52" s="158"/>
      <c r="K52" s="160"/>
      <c r="L52" s="161"/>
      <c r="M52" s="161"/>
      <c r="N52" s="162"/>
      <c r="O52" s="109"/>
    </row>
    <row r="53" spans="1:15" ht="6" customHeight="1" x14ac:dyDescent="0.15"/>
    <row r="54" spans="1:15" ht="18.75" customHeight="1" x14ac:dyDescent="0.15"/>
    <row r="55" spans="1:15" x14ac:dyDescent="0.15">
      <c r="B55" s="81">
        <v>3</v>
      </c>
      <c r="C55" s="81">
        <v>3</v>
      </c>
    </row>
    <row r="56" spans="1:15" x14ac:dyDescent="0.15">
      <c r="B56" s="81">
        <v>3.1</v>
      </c>
      <c r="C56" s="81">
        <v>3</v>
      </c>
    </row>
    <row r="57" spans="1:15" x14ac:dyDescent="0.15">
      <c r="B57" s="81">
        <v>3.2</v>
      </c>
      <c r="C57" s="81">
        <v>3</v>
      </c>
    </row>
    <row r="58" spans="1:15" x14ac:dyDescent="0.15">
      <c r="B58" s="81">
        <v>3.3</v>
      </c>
      <c r="C58" s="81">
        <v>3.5</v>
      </c>
    </row>
    <row r="59" spans="1:15" x14ac:dyDescent="0.15">
      <c r="B59" s="81">
        <v>3.4</v>
      </c>
      <c r="C59" s="81">
        <v>3.5</v>
      </c>
    </row>
    <row r="60" spans="1:15" x14ac:dyDescent="0.15">
      <c r="B60" s="81">
        <v>3.5</v>
      </c>
      <c r="C60" s="81">
        <v>4</v>
      </c>
    </row>
    <row r="61" spans="1:15" x14ac:dyDescent="0.15">
      <c r="B61" s="81">
        <v>3.6</v>
      </c>
      <c r="C61" s="81">
        <v>4</v>
      </c>
    </row>
    <row r="62" spans="1:15" x14ac:dyDescent="0.15">
      <c r="B62" s="81">
        <v>3.7</v>
      </c>
      <c r="C62" s="81">
        <v>4</v>
      </c>
    </row>
    <row r="63" spans="1:15" x14ac:dyDescent="0.15">
      <c r="B63" s="81">
        <v>3.8</v>
      </c>
      <c r="C63" s="81">
        <v>4</v>
      </c>
    </row>
    <row r="64" spans="1:15" x14ac:dyDescent="0.15">
      <c r="B64" s="81">
        <v>3.9</v>
      </c>
      <c r="C64" s="81">
        <v>4</v>
      </c>
    </row>
    <row r="65" spans="2:3" x14ac:dyDescent="0.15">
      <c r="B65" s="81">
        <v>4</v>
      </c>
      <c r="C65" s="81">
        <v>4</v>
      </c>
    </row>
    <row r="66" spans="2:3" x14ac:dyDescent="0.15">
      <c r="B66" s="81">
        <v>4.0999999999999996</v>
      </c>
      <c r="C66" s="81">
        <v>4</v>
      </c>
    </row>
    <row r="67" spans="2:3" x14ac:dyDescent="0.15">
      <c r="B67" s="81">
        <v>4.2</v>
      </c>
      <c r="C67" s="81">
        <v>4</v>
      </c>
    </row>
    <row r="68" spans="2:3" x14ac:dyDescent="0.15">
      <c r="B68" s="81">
        <v>4.3</v>
      </c>
      <c r="C68" s="81">
        <v>4.5</v>
      </c>
    </row>
    <row r="69" spans="2:3" x14ac:dyDescent="0.15">
      <c r="B69" s="81">
        <v>4.4000000000000004</v>
      </c>
      <c r="C69" s="81">
        <v>4.5</v>
      </c>
    </row>
    <row r="70" spans="2:3" x14ac:dyDescent="0.15">
      <c r="B70" s="81">
        <v>4.5</v>
      </c>
      <c r="C70" s="81">
        <v>5</v>
      </c>
    </row>
    <row r="71" spans="2:3" x14ac:dyDescent="0.15">
      <c r="B71" s="81">
        <v>4.5999999999999996</v>
      </c>
      <c r="C71" s="81">
        <v>5</v>
      </c>
    </row>
    <row r="72" spans="2:3" x14ac:dyDescent="0.15">
      <c r="B72" s="81">
        <v>4.7</v>
      </c>
      <c r="C72" s="81">
        <v>5</v>
      </c>
    </row>
    <row r="73" spans="2:3" x14ac:dyDescent="0.15">
      <c r="B73" s="81">
        <v>4.8</v>
      </c>
      <c r="C73" s="81">
        <v>5</v>
      </c>
    </row>
    <row r="74" spans="2:3" x14ac:dyDescent="0.15">
      <c r="B74" s="81">
        <v>4.9000000000000004</v>
      </c>
      <c r="C74" s="81">
        <v>5</v>
      </c>
    </row>
    <row r="75" spans="2:3" x14ac:dyDescent="0.15">
      <c r="B75" s="81">
        <v>5</v>
      </c>
      <c r="C75" s="81">
        <v>5</v>
      </c>
    </row>
    <row r="76" spans="2:3" x14ac:dyDescent="0.15">
      <c r="B76" s="81">
        <v>5.0999999999999996</v>
      </c>
      <c r="C76" s="81">
        <v>5</v>
      </c>
    </row>
    <row r="77" spans="2:3" x14ac:dyDescent="0.15">
      <c r="B77" s="81">
        <v>5.2</v>
      </c>
      <c r="C77" s="81">
        <v>5</v>
      </c>
    </row>
    <row r="78" spans="2:3" x14ac:dyDescent="0.15">
      <c r="B78" s="81">
        <v>5.3</v>
      </c>
      <c r="C78" s="81">
        <v>5.5</v>
      </c>
    </row>
    <row r="79" spans="2:3" x14ac:dyDescent="0.15">
      <c r="B79" s="81">
        <v>5.4</v>
      </c>
      <c r="C79" s="81">
        <v>5.5</v>
      </c>
    </row>
    <row r="80" spans="2:3" x14ac:dyDescent="0.15">
      <c r="B80" s="81">
        <v>5.5</v>
      </c>
      <c r="C80" s="81">
        <v>6</v>
      </c>
    </row>
    <row r="81" spans="2:3" x14ac:dyDescent="0.15">
      <c r="B81" s="81">
        <v>5.6</v>
      </c>
      <c r="C81" s="81">
        <v>6</v>
      </c>
    </row>
    <row r="82" spans="2:3" x14ac:dyDescent="0.15">
      <c r="B82" s="81">
        <v>5.7</v>
      </c>
      <c r="C82" s="81">
        <v>6</v>
      </c>
    </row>
    <row r="83" spans="2:3" x14ac:dyDescent="0.15">
      <c r="B83" s="81">
        <v>5.8</v>
      </c>
      <c r="C83" s="81">
        <v>6</v>
      </c>
    </row>
    <row r="84" spans="2:3" x14ac:dyDescent="0.15">
      <c r="B84" s="81">
        <v>5.9</v>
      </c>
      <c r="C84" s="81">
        <v>6</v>
      </c>
    </row>
    <row r="85" spans="2:3" x14ac:dyDescent="0.15">
      <c r="B85" s="81">
        <v>6</v>
      </c>
      <c r="C85" s="81">
        <v>6</v>
      </c>
    </row>
    <row r="86" spans="2:3" x14ac:dyDescent="0.15">
      <c r="B86" s="81">
        <v>6.1</v>
      </c>
      <c r="C86" s="81">
        <v>6</v>
      </c>
    </row>
    <row r="87" spans="2:3" x14ac:dyDescent="0.15">
      <c r="B87" s="81">
        <v>6.2</v>
      </c>
      <c r="C87" s="81">
        <v>6</v>
      </c>
    </row>
    <row r="88" spans="2:3" x14ac:dyDescent="0.15">
      <c r="B88" s="81">
        <v>6.3</v>
      </c>
      <c r="C88" s="81">
        <v>6.5</v>
      </c>
    </row>
    <row r="89" spans="2:3" x14ac:dyDescent="0.15">
      <c r="B89" s="81">
        <v>6.4</v>
      </c>
      <c r="C89" s="81">
        <v>6.5</v>
      </c>
    </row>
    <row r="90" spans="2:3" x14ac:dyDescent="0.15">
      <c r="B90" s="81">
        <v>6.5</v>
      </c>
      <c r="C90" s="81">
        <v>7</v>
      </c>
    </row>
    <row r="91" spans="2:3" x14ac:dyDescent="0.15">
      <c r="B91" s="81">
        <v>6.6</v>
      </c>
      <c r="C91" s="81">
        <v>7</v>
      </c>
    </row>
    <row r="92" spans="2:3" x14ac:dyDescent="0.15">
      <c r="B92" s="81">
        <v>6.7</v>
      </c>
      <c r="C92" s="81">
        <v>7</v>
      </c>
    </row>
    <row r="93" spans="2:3" x14ac:dyDescent="0.15">
      <c r="B93" s="81">
        <v>6.8</v>
      </c>
      <c r="C93" s="81">
        <v>7</v>
      </c>
    </row>
    <row r="94" spans="2:3" x14ac:dyDescent="0.15">
      <c r="B94" s="81">
        <v>6.9</v>
      </c>
      <c r="C94" s="81">
        <v>7</v>
      </c>
    </row>
    <row r="95" spans="2:3" x14ac:dyDescent="0.15">
      <c r="B95" s="81">
        <v>7</v>
      </c>
      <c r="C95" s="81">
        <v>7</v>
      </c>
    </row>
    <row r="96" spans="2:3" x14ac:dyDescent="0.15">
      <c r="B96" s="81">
        <v>7.1</v>
      </c>
      <c r="C96" s="81">
        <v>7</v>
      </c>
    </row>
    <row r="97" spans="2:3" x14ac:dyDescent="0.15">
      <c r="B97" s="81">
        <v>7.2</v>
      </c>
      <c r="C97" s="81">
        <v>7</v>
      </c>
    </row>
    <row r="98" spans="2:3" x14ac:dyDescent="0.15">
      <c r="B98" s="81">
        <v>7.3</v>
      </c>
      <c r="C98" s="81">
        <v>7.5</v>
      </c>
    </row>
    <row r="99" spans="2:3" x14ac:dyDescent="0.15">
      <c r="B99" s="81">
        <v>7.4</v>
      </c>
      <c r="C99" s="81">
        <v>7.5</v>
      </c>
    </row>
    <row r="100" spans="2:3" x14ac:dyDescent="0.15">
      <c r="B100" s="81">
        <v>7.5</v>
      </c>
      <c r="C100" s="81">
        <v>8</v>
      </c>
    </row>
    <row r="101" spans="2:3" x14ac:dyDescent="0.15">
      <c r="B101" s="81">
        <v>7.6</v>
      </c>
      <c r="C101" s="81">
        <v>8</v>
      </c>
    </row>
    <row r="102" spans="2:3" x14ac:dyDescent="0.15">
      <c r="B102" s="81">
        <v>7.7</v>
      </c>
      <c r="C102" s="81">
        <v>8</v>
      </c>
    </row>
    <row r="103" spans="2:3" x14ac:dyDescent="0.15">
      <c r="B103" s="81">
        <v>7.8</v>
      </c>
      <c r="C103" s="81">
        <v>8</v>
      </c>
    </row>
    <row r="104" spans="2:3" x14ac:dyDescent="0.15">
      <c r="B104" s="81">
        <v>7.9</v>
      </c>
      <c r="C104" s="81">
        <v>8</v>
      </c>
    </row>
    <row r="105" spans="2:3" x14ac:dyDescent="0.15">
      <c r="B105" s="81">
        <v>8</v>
      </c>
      <c r="C105" s="81">
        <v>8</v>
      </c>
    </row>
    <row r="106" spans="2:3" x14ac:dyDescent="0.15">
      <c r="B106" s="81">
        <v>8.1</v>
      </c>
      <c r="C106" s="81">
        <v>8</v>
      </c>
    </row>
    <row r="107" spans="2:3" x14ac:dyDescent="0.15">
      <c r="B107" s="81">
        <v>8.1999999999999993</v>
      </c>
      <c r="C107" s="81">
        <v>8</v>
      </c>
    </row>
    <row r="108" spans="2:3" x14ac:dyDescent="0.15">
      <c r="B108" s="81">
        <v>8.3000000000000007</v>
      </c>
      <c r="C108" s="81">
        <v>8.5</v>
      </c>
    </row>
    <row r="109" spans="2:3" x14ac:dyDescent="0.15">
      <c r="B109" s="81">
        <v>8.4</v>
      </c>
      <c r="C109" s="81">
        <v>8.5</v>
      </c>
    </row>
    <row r="110" spans="2:3" x14ac:dyDescent="0.15">
      <c r="B110" s="81">
        <v>8.5000000000000107</v>
      </c>
      <c r="C110" s="81">
        <v>9</v>
      </c>
    </row>
    <row r="111" spans="2:3" x14ac:dyDescent="0.15">
      <c r="B111" s="81">
        <v>8.6</v>
      </c>
      <c r="C111" s="81">
        <v>9</v>
      </c>
    </row>
    <row r="112" spans="2:3" x14ac:dyDescent="0.15">
      <c r="B112" s="81">
        <v>8.6999999999999993</v>
      </c>
      <c r="C112" s="81">
        <v>9</v>
      </c>
    </row>
    <row r="113" spans="2:3" x14ac:dyDescent="0.15">
      <c r="B113" s="81">
        <v>8.8000000000000096</v>
      </c>
      <c r="C113" s="81">
        <v>9</v>
      </c>
    </row>
    <row r="114" spans="2:3" x14ac:dyDescent="0.15">
      <c r="B114" s="81">
        <v>8.9000000000000092</v>
      </c>
      <c r="C114" s="81">
        <v>9</v>
      </c>
    </row>
    <row r="115" spans="2:3" x14ac:dyDescent="0.15">
      <c r="B115" s="81">
        <v>9.0000000000000107</v>
      </c>
      <c r="C115" s="81">
        <v>9</v>
      </c>
    </row>
    <row r="116" spans="2:3" x14ac:dyDescent="0.15">
      <c r="B116" s="81">
        <v>9.1</v>
      </c>
      <c r="C116" s="81">
        <v>9</v>
      </c>
    </row>
    <row r="117" spans="2:3" x14ac:dyDescent="0.15">
      <c r="B117" s="81">
        <v>9.2000000000000099</v>
      </c>
      <c r="C117" s="81">
        <v>9</v>
      </c>
    </row>
    <row r="118" spans="2:3" x14ac:dyDescent="0.15">
      <c r="B118" s="81">
        <v>9.3000000000000096</v>
      </c>
      <c r="C118" s="81">
        <v>9.5</v>
      </c>
    </row>
    <row r="119" spans="2:3" x14ac:dyDescent="0.15">
      <c r="B119" s="81">
        <v>9.4000000000000092</v>
      </c>
      <c r="C119" s="81">
        <v>9.5</v>
      </c>
    </row>
    <row r="120" spans="2:3" x14ac:dyDescent="0.15">
      <c r="B120" s="81">
        <v>9.5000000000000107</v>
      </c>
      <c r="C120" s="81">
        <v>10</v>
      </c>
    </row>
    <row r="121" spans="2:3" x14ac:dyDescent="0.15">
      <c r="B121" s="81">
        <v>9.6000000000000103</v>
      </c>
      <c r="C121" s="81">
        <v>10</v>
      </c>
    </row>
    <row r="122" spans="2:3" x14ac:dyDescent="0.15">
      <c r="B122" s="81">
        <v>9.7000000000000099</v>
      </c>
      <c r="C122" s="81">
        <v>10</v>
      </c>
    </row>
    <row r="123" spans="2:3" x14ac:dyDescent="0.15">
      <c r="B123" s="81">
        <v>9.8000000000000096</v>
      </c>
      <c r="C123" s="81">
        <v>10</v>
      </c>
    </row>
    <row r="124" spans="2:3" x14ac:dyDescent="0.15">
      <c r="B124" s="81">
        <v>9.9000000000000092</v>
      </c>
      <c r="C124" s="81">
        <v>10</v>
      </c>
    </row>
    <row r="125" spans="2:3" x14ac:dyDescent="0.15">
      <c r="B125" s="81">
        <v>10</v>
      </c>
      <c r="C125" s="81">
        <v>10</v>
      </c>
    </row>
  </sheetData>
  <sheetProtection algorithmName="SHA-512" hashValue="PzOKJmw9DNSDSpLDUiQ6XYOgwtoR1ezw4T6qBjZFIDgLXnhnHlWszqJ6rC4TgKjeCIzpPjU1cvXocyOzLxBH8w==" saltValue="pRRTDmB3Rx2ZOplhGg+N2Q==" spinCount="100000" sheet="1" objects="1" scenarios="1" formatCells="0"/>
  <mergeCells count="60">
    <mergeCell ref="D39:H39"/>
    <mergeCell ref="D40:H40"/>
    <mergeCell ref="D38:H38"/>
    <mergeCell ref="B34:H34"/>
    <mergeCell ref="B35:H35"/>
    <mergeCell ref="D37:H37"/>
    <mergeCell ref="C37:C40"/>
    <mergeCell ref="B37:B40"/>
    <mergeCell ref="B33:I33"/>
    <mergeCell ref="O28:O29"/>
    <mergeCell ref="B5:C5"/>
    <mergeCell ref="M12:N12"/>
    <mergeCell ref="I12:J12"/>
    <mergeCell ref="K12:L12"/>
    <mergeCell ref="B11:O11"/>
    <mergeCell ref="E6:E7"/>
    <mergeCell ref="B6:B7"/>
    <mergeCell ref="C6:C7"/>
    <mergeCell ref="B9:E9"/>
    <mergeCell ref="B12:C12"/>
    <mergeCell ref="D12:E12"/>
    <mergeCell ref="F12:G12"/>
    <mergeCell ref="K33:N35"/>
    <mergeCell ref="O33:O35"/>
    <mergeCell ref="O13:O15"/>
    <mergeCell ref="O16:O17"/>
    <mergeCell ref="L23:N23"/>
    <mergeCell ref="L24:N24"/>
    <mergeCell ref="L25:N25"/>
    <mergeCell ref="L26:N26"/>
    <mergeCell ref="K22:N22"/>
    <mergeCell ref="K16:L16"/>
    <mergeCell ref="K17:L17"/>
    <mergeCell ref="K15:L15"/>
    <mergeCell ref="K14:L14"/>
    <mergeCell ref="K3:O3"/>
    <mergeCell ref="L5:N5"/>
    <mergeCell ref="L6:N6"/>
    <mergeCell ref="L7:N7"/>
    <mergeCell ref="K13:L13"/>
    <mergeCell ref="O30:O31"/>
    <mergeCell ref="B22:I22"/>
    <mergeCell ref="K28:N29"/>
    <mergeCell ref="K30:N31"/>
    <mergeCell ref="B23:H23"/>
    <mergeCell ref="D13:E13"/>
    <mergeCell ref="B13:C15"/>
    <mergeCell ref="B16:C17"/>
    <mergeCell ref="I16:J17"/>
    <mergeCell ref="B27:H27"/>
    <mergeCell ref="B24:I24"/>
    <mergeCell ref="C25:H25"/>
    <mergeCell ref="C26:H26"/>
    <mergeCell ref="D14:E14"/>
    <mergeCell ref="D17:E17"/>
    <mergeCell ref="D15:E15"/>
    <mergeCell ref="H13:H15"/>
    <mergeCell ref="H16:H17"/>
    <mergeCell ref="D16:E16"/>
    <mergeCell ref="I13:J15"/>
  </mergeCells>
  <phoneticPr fontId="1"/>
  <conditionalFormatting sqref="L7:N7">
    <cfRule type="expression" dxfId="0" priority="2">
      <formula>$L$6="有"</formula>
    </cfRule>
  </conditionalFormatting>
  <dataValidations disablePrompts="1" count="2">
    <dataValidation type="list" allowBlank="1" showInputMessage="1" showErrorMessage="1" sqref="L6:N6">
      <formula1>"　,有,無"</formula1>
    </dataValidation>
    <dataValidation type="list" allowBlank="1" showInputMessage="1" showErrorMessage="1" sqref="B25:B26 B37:B40 K23:K26">
      <formula1>"　,○"</formula1>
    </dataValidation>
  </dataValidations>
  <pageMargins left="0.70866141732283472" right="0.51181102362204722" top="0.35433070866141736" bottom="0.15748031496062992" header="0.31496062992125984" footer="0.31496062992125984"/>
  <pageSetup paperSize="9" scale="65"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別紙様式１】職員名簿</vt:lpstr>
      <vt:lpstr>【別紙様式２】クラス編成表</vt:lpstr>
      <vt:lpstr>【別紙様式３】職員数算出表</vt:lpstr>
      <vt:lpstr>'【 別紙様式１】職員名簿'!Print_Area</vt:lpstr>
      <vt:lpstr>【別紙様式２】クラス編成表!Print_Area</vt:lpstr>
      <vt:lpstr>【別紙様式３】職員数算出表!Print_Area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2020-04-03T06:38:57Z</cp:lastPrinted>
  <dcterms:created xsi:type="dcterms:W3CDTF">2015-05-11T14:56:30Z</dcterms:created>
  <dcterms:modified xsi:type="dcterms:W3CDTF">2020-04-03T06:39:08Z</dcterms:modified>
</cp:coreProperties>
</file>