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②_延長保育事業費補助金\"/>
    </mc:Choice>
  </mc:AlternateContent>
  <workbookProtection workbookPassword="C016" lockStructure="1"/>
  <bookViews>
    <workbookView xWindow="120" yWindow="15" windowWidth="14955" windowHeight="8445" tabRatio="751"/>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【適宜更新してください】法人情報!$A$1:$F$167</definedName>
    <definedName name="_xlnm.Print_Area" localSheetId="0">一番最初に入力!$A$1:$P$114</definedName>
    <definedName name="_xlnm.Print_Area" localSheetId="2">収支予算書!$A$1:$I$40</definedName>
    <definedName name="_xlnm.Print_Area" localSheetId="6">別紙1【延長保育料減免分】!$A$1:$V$41</definedName>
    <definedName name="_xlnm.Print_Area" localSheetId="3">別表１!$A$1:$L$28</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M10" i="29" l="1"/>
  <c r="N36" i="33" l="1"/>
  <c r="I36" i="33"/>
  <c r="D36" i="33"/>
  <c r="N37" i="33"/>
  <c r="I37" i="33"/>
  <c r="D37" i="33"/>
  <c r="N40" i="33"/>
  <c r="I40" i="33"/>
  <c r="D40" i="33"/>
  <c r="N39" i="33"/>
  <c r="I39" i="33"/>
  <c r="D39" i="33"/>
  <c r="N38" i="33"/>
  <c r="I38" i="33"/>
  <c r="D38" i="33"/>
  <c r="N35" i="33"/>
  <c r="I35" i="33"/>
  <c r="D35" i="33"/>
  <c r="N34" i="33"/>
  <c r="I34" i="33"/>
  <c r="D34" i="33"/>
  <c r="E51" i="32"/>
  <c r="E41" i="32"/>
  <c r="E31" i="32"/>
  <c r="E50" i="32"/>
  <c r="E40" i="32"/>
  <c r="E30" i="32"/>
  <c r="E49" i="32"/>
  <c r="E39" i="32"/>
  <c r="E29" i="32"/>
  <c r="E48" i="32"/>
  <c r="E38" i="32"/>
  <c r="E28" i="32"/>
  <c r="E47" i="32"/>
  <c r="E37" i="32"/>
  <c r="E27" i="32"/>
  <c r="E46" i="32"/>
  <c r="E36" i="32"/>
  <c r="E26" i="32"/>
  <c r="E45" i="32"/>
  <c r="E35" i="32"/>
  <c r="E25" i="32"/>
  <c r="C9" i="33" l="1"/>
  <c r="Q2" i="29" l="1"/>
  <c r="M11" i="29" l="1"/>
  <c r="K9" i="29"/>
  <c r="K8" i="29"/>
  <c r="C3" i="34" l="1"/>
  <c r="B3" i="33"/>
  <c r="B3" i="32"/>
  <c r="B3" i="31"/>
  <c r="C3" i="30"/>
  <c r="F15" i="29"/>
  <c r="F24" i="29" s="1"/>
  <c r="I5" i="31"/>
  <c r="M5" i="33"/>
  <c r="T32" i="34"/>
  <c r="J32" i="34"/>
  <c r="T30" i="34"/>
  <c r="J30" i="34"/>
  <c r="T28" i="34"/>
  <c r="J28" i="34"/>
  <c r="T26" i="34"/>
  <c r="J26" i="34"/>
  <c r="T24" i="34"/>
  <c r="J24" i="34"/>
  <c r="T22" i="34"/>
  <c r="J22" i="34"/>
  <c r="T20" i="34"/>
  <c r="J20" i="34"/>
  <c r="T18" i="34"/>
  <c r="J18" i="34"/>
  <c r="T16" i="34"/>
  <c r="J16" i="34"/>
  <c r="T14" i="34"/>
  <c r="J14" i="34"/>
  <c r="T12" i="34"/>
  <c r="J12" i="34"/>
  <c r="T10" i="34"/>
  <c r="T34" i="34" s="1"/>
  <c r="H39" i="34" s="1"/>
  <c r="J10" i="34"/>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D30" i="33" l="1"/>
  <c r="G30" i="33"/>
  <c r="J34" i="34"/>
  <c r="E39" i="34" s="1"/>
  <c r="J12" i="31" s="1"/>
  <c r="D12" i="31" s="1"/>
  <c r="F12" i="31" s="1"/>
  <c r="C16" i="31"/>
  <c r="G38" i="30"/>
  <c r="E16" i="31"/>
  <c r="F23" i="29"/>
  <c r="M6" i="33"/>
  <c r="S5" i="34"/>
  <c r="F6" i="30"/>
  <c r="N4" i="32"/>
  <c r="N13" i="32" s="1"/>
  <c r="I4" i="31"/>
  <c r="J14" i="31"/>
  <c r="N5" i="32"/>
  <c r="S4" i="34"/>
  <c r="F5" i="30"/>
  <c r="G14" i="31" l="1"/>
  <c r="D14" i="31"/>
  <c r="F14" i="31" s="1"/>
  <c r="N17" i="32"/>
  <c r="N15" i="32"/>
  <c r="J16" i="31"/>
  <c r="K39" i="34"/>
  <c r="Q13" i="32"/>
  <c r="Q17" i="32"/>
  <c r="D16" i="31"/>
  <c r="H14" i="31" l="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令和6年度
→6で入力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家庭的保育事業・小規模保育事業C型の方は直接債権者登録されているご自宅の住所を入力してください。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代表者印を押印してください。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<sst xmlns="http://schemas.openxmlformats.org/spreadsheetml/2006/main" count="1666" uniqueCount="939">
  <si>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</si>
  <si>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</si>
  <si>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</si>
  <si>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</si>
  <si>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</si>
  <si>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</si>
  <si>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</si>
  <si>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</si>
  <si>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</si>
  <si>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</si>
  <si>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</si>
  <si>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</si>
  <si>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</si>
  <si>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</si>
  <si>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</si>
  <si>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</si>
  <si>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</si>
  <si>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</si>
  <si>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</si>
  <si>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</si>
  <si>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</si>
  <si>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</si>
  <si>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</si>
  <si>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</si>
  <si>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</si>
  <si>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</si>
  <si>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</si>
  <si>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</si>
  <si>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</si>
  <si>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</si>
  <si>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</si>
  <si>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</si>
  <si>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</si>
  <si>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</si>
  <si>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</si>
  <si>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</si>
  <si>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</si>
  <si>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</si>
  <si>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</si>
  <si>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</si>
  <si>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</si>
  <si>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</si>
  <si>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</si>
  <si>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</si>
  <si>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</si>
  <si>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</si>
  <si>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</si>
  <si>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</si>
  <si>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</si>
  <si>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</si>
  <si>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</si>
  <si>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</si>
  <si>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</si>
  <si>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</si>
  <si>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</si>
  <si>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</si>
  <si>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</si>
  <si>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</si>
  <si>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</si>
  <si>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</si>
  <si>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</si>
  <si>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</si>
  <si>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</si>
  <si>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</si>
  <si>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</si>
  <si>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</si>
  <si>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</si>
  <si>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</si>
  <si>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</si>
  <si>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</si>
  <si>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</si>
  <si>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</si>
  <si>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</si>
  <si>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</si>
  <si>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</si>
  <si>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</si>
  <si>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</si>
  <si>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</si>
  <si>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</si>
  <si>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</si>
  <si>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</si>
  <si>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</si>
  <si>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</si>
  <si>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</si>
  <si>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</si>
  <si>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</si>
  <si>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</si>
  <si>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</si>
  <si>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</si>
  <si>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</si>
  <si>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</si>
  <si>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</si>
  <si>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</si>
  <si>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</si>
  <si>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</si>
  <si>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</si>
  <si>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</si>
  <si>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</si>
  <si>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</si>
  <si>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</si>
  <si>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</si>
  <si>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</si>
  <si>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</si>
  <si>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</si>
  <si>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</si>
  <si>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</si>
  <si>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</si>
  <si>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</si>
  <si>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</si>
  <si>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</si>
  <si>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</si>
  <si>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</si>
  <si>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</si>
  <si>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標準時間延長保育</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</si>
  <si>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</si>
  <si>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</si>
  <si>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</si>
  <si>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</si>
  <si>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</si>
  <si>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</si>
  <si>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</si>
  <si>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</si>
  <si>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</si>
  <si>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</si>
  <si>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</si>
  <si>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</si>
  <si>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</si>
  <si>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</si>
  <si>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</si>
  <si>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</si>
  <si>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</si>
  <si>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</si>
  <si>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</si>
  <si>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</si>
  <si>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</si>
  <si>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</si>
  <si>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</si>
  <si>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</si>
  <si>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</si>
  <si>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</si>
  <si>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</si>
  <si>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</si>
  <si>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</si>
  <si>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</si>
  <si>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</si>
  <si>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</si>
  <si>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</si>
  <si>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</si>
  <si>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</si>
  <si>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</si>
  <si>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</si>
  <si>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</si>
  <si>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</si>
  <si>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</si>
  <si>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</si>
  <si>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</si>
  <si>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</si>
  <si>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</si>
  <si>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</si>
  <si>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</si>
  <si>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</si>
  <si>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</si>
  <si>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</si>
  <si>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</si>
  <si>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</si>
  <si>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</si>
  <si>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</si>
  <si>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</si>
  <si>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</si>
  <si>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</si>
  <si>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</si>
  <si>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</si>
  <si>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</si>
  <si>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</si>
  <si>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</si>
  <si>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</si>
  <si>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</si>
  <si>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</si>
  <si>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</si>
  <si>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</si>
  <si>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</si>
  <si>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</si>
  <si>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</si>
  <si>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</si>
  <si>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</si>
  <si>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</si>
  <si>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</si>
  <si>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</si>
  <si>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</si>
  <si>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</si>
  <si>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</si>
  <si>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</si>
  <si>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</si>
  <si>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</si>
  <si>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</si>
  <si>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</si>
  <si>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</si>
  <si>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</si>
  <si>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</si>
  <si>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</si>
  <si>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</si>
  <si>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</si>
  <si>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</si>
  <si>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</si>
  <si>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</si>
  <si>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</si>
  <si>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</si>
  <si>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</si>
  <si>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</si>
  <si>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</si>
  <si>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</si>
  <si>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</si>
  <si>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</si>
  <si>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</si>
  <si>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</si>
  <si>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</si>
  <si>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</si>
  <si>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</si>
  <si>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</si>
  <si>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</si>
  <si>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</si>
  <si>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</si>
  <si>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</si>
  <si>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</si>
  <si>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</si>
  <si>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</si>
  <si>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</si>
  <si>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</si>
  <si>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</si>
  <si>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</si>
  <si>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</si>
  <si>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</si>
  <si>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</si>
  <si>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</si>
  <si>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4"/>
  </si>
  <si>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</si>
  <si>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</si>
  <si>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</si>
  <si>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</si>
  <si>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</si>
  <si>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</si>
  <si>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</si>
  <si>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</si>
  <si>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</si>
  <si>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</si>
  <si>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</si>
  <si>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</si>
  <si>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</si>
  <si>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</si>
  <si>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</si>
  <si>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</si>
  <si>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6"/>
  </si>
  <si>
    <t>家庭的保育事業</t>
    <rPh sb="0" eb="7">
      <t>カテイテキホイクジギョウ</t>
    </rPh>
    <phoneticPr fontId="56"/>
  </si>
  <si>
    <t>青葉区</t>
    <rPh sb="0" eb="3">
      <t>アオバク</t>
    </rPh>
    <phoneticPr fontId="54"/>
  </si>
  <si>
    <t>宮城野区</t>
    <rPh sb="0" eb="4">
      <t>ミヤギノク</t>
    </rPh>
    <phoneticPr fontId="54"/>
  </si>
  <si>
    <t>太白区</t>
    <rPh sb="0" eb="2">
      <t>タイハク</t>
    </rPh>
    <rPh sb="2" eb="3">
      <t>ク</t>
    </rPh>
    <phoneticPr fontId="54"/>
  </si>
  <si>
    <t>泉区</t>
    <rPh sb="0" eb="2">
      <t>イズミク</t>
    </rPh>
    <phoneticPr fontId="54"/>
  </si>
  <si>
    <t>石川　信子</t>
    <rPh sb="0" eb="2">
      <t>イシカワ</t>
    </rPh>
    <rPh sb="3" eb="5">
      <t>ノブコ</t>
    </rPh>
    <phoneticPr fontId="58"/>
  </si>
  <si>
    <t>菊地　美夏</t>
    <rPh sb="0" eb="2">
      <t>キクチ</t>
    </rPh>
    <rPh sb="3" eb="5">
      <t>ミカ</t>
    </rPh>
    <phoneticPr fontId="58"/>
  </si>
  <si>
    <t>佐藤　恵美子</t>
    <rPh sb="0" eb="2">
      <t>サトウ</t>
    </rPh>
    <rPh sb="3" eb="6">
      <t>エミコ</t>
    </rPh>
    <phoneticPr fontId="58"/>
  </si>
  <si>
    <t>東海林　美代子</t>
    <rPh sb="0" eb="3">
      <t>ショウジ</t>
    </rPh>
    <rPh sb="4" eb="7">
      <t>ミ　ヨ　コ</t>
    </rPh>
    <phoneticPr fontId="58"/>
  </si>
  <si>
    <t>戸田　由美</t>
    <rPh sb="0" eb="2">
      <t>トダ</t>
    </rPh>
    <rPh sb="3" eb="5">
      <t>ユミ</t>
    </rPh>
    <phoneticPr fontId="58"/>
  </si>
  <si>
    <t>伊藤　由美子</t>
    <rPh sb="0" eb="2">
      <t>イトウ</t>
    </rPh>
    <rPh sb="3" eb="6">
      <t>ユミコ</t>
    </rPh>
    <phoneticPr fontId="58"/>
  </si>
  <si>
    <t>矢澤　要子</t>
    <rPh sb="0" eb="2">
      <t>ヤザワ</t>
    </rPh>
    <rPh sb="3" eb="4">
      <t>ヨウ</t>
    </rPh>
    <rPh sb="4" eb="5">
      <t>コ</t>
    </rPh>
    <phoneticPr fontId="58"/>
  </si>
  <si>
    <t>宇佐美　恵子</t>
    <rPh sb="0" eb="3">
      <t>ウサミ</t>
    </rPh>
    <rPh sb="4" eb="6">
      <t>ケイコ</t>
    </rPh>
    <phoneticPr fontId="58"/>
  </si>
  <si>
    <t>木村　和子</t>
    <rPh sb="0" eb="2">
      <t>キ　ムラ</t>
    </rPh>
    <rPh sb="3" eb="5">
      <t>カズコ</t>
    </rPh>
    <phoneticPr fontId="58"/>
  </si>
  <si>
    <t>多田　直美</t>
    <rPh sb="0" eb="2">
      <t>タダ</t>
    </rPh>
    <rPh sb="3" eb="5">
      <t>ナオミ</t>
    </rPh>
    <phoneticPr fontId="58"/>
  </si>
  <si>
    <t>若林区</t>
    <rPh sb="0" eb="2">
      <t>ワカバヤシ</t>
    </rPh>
    <rPh sb="2" eb="3">
      <t>ク</t>
    </rPh>
    <phoneticPr fontId="54"/>
  </si>
  <si>
    <t>鎌田　優子</t>
    <rPh sb="0" eb="2">
      <t>カマタ</t>
    </rPh>
    <rPh sb="3" eb="5">
      <t>ユウコ</t>
    </rPh>
    <phoneticPr fontId="58"/>
  </si>
  <si>
    <t>佐藤　勇介</t>
    <rPh sb="0" eb="2">
      <t>サトウ</t>
    </rPh>
    <rPh sb="3" eb="5">
      <t>ユウスケ</t>
    </rPh>
    <phoneticPr fontId="58"/>
  </si>
  <si>
    <t>小林　希</t>
    <rPh sb="0" eb="2">
      <t>コバヤシ</t>
    </rPh>
    <rPh sb="3" eb="4">
      <t>ノゾミ</t>
    </rPh>
    <phoneticPr fontId="58"/>
  </si>
  <si>
    <t>佐藤　弘美</t>
    <rPh sb="0" eb="2">
      <t>サトウ</t>
    </rPh>
    <rPh sb="3" eb="5">
      <t>ヒロミ</t>
    </rPh>
    <phoneticPr fontId="58"/>
  </si>
  <si>
    <t>菊地　恵子</t>
    <rPh sb="0" eb="2">
      <t>キクチ</t>
    </rPh>
    <rPh sb="3" eb="5">
      <t>ケイコ</t>
    </rPh>
    <phoneticPr fontId="58"/>
  </si>
  <si>
    <t>飛内　侑里</t>
    <rPh sb="0" eb="2">
      <t>トビナイ</t>
    </rPh>
    <rPh sb="3" eb="5">
      <t>ユウリ</t>
    </rPh>
    <phoneticPr fontId="58"/>
  </si>
  <si>
    <t>齊藤　あゆみ</t>
    <rPh sb="0" eb="2">
      <t>サイトウ</t>
    </rPh>
    <phoneticPr fontId="58"/>
  </si>
  <si>
    <t>及川　文子</t>
    <rPh sb="0" eb="1">
      <t>オイカワ　　　アヤコ</t>
    </rPh>
    <phoneticPr fontId="58"/>
  </si>
  <si>
    <t>41114</t>
  </si>
  <si>
    <t>小出　美知子</t>
    <rPh sb="0" eb="2">
      <t>コイデ</t>
    </rPh>
    <rPh sb="3" eb="6">
      <t>ミチコ</t>
    </rPh>
    <phoneticPr fontId="58"/>
  </si>
  <si>
    <t>藤垣　祐子</t>
    <rPh sb="0" eb="2">
      <t>フジガキ</t>
    </rPh>
    <rPh sb="3" eb="5">
      <t>ユウコ</t>
    </rPh>
    <phoneticPr fontId="58"/>
  </si>
  <si>
    <t>青葉区・宮城総合支所</t>
    <rPh sb="0" eb="3">
      <t>アオバク</t>
    </rPh>
    <rPh sb="4" eb="6">
      <t>ミヤギ</t>
    </rPh>
    <rPh sb="6" eb="8">
      <t>ソウゴウ</t>
    </rPh>
    <rPh sb="8" eb="10">
      <t>シショ</t>
    </rPh>
    <phoneticPr fontId="54"/>
  </si>
  <si>
    <t>石山　立身</t>
    <rPh sb="0" eb="2">
      <t>イシヤマ</t>
    </rPh>
    <rPh sb="3" eb="4">
      <t>タ</t>
    </rPh>
    <rPh sb="4" eb="5">
      <t>ミ</t>
    </rPh>
    <phoneticPr fontId="58"/>
  </si>
  <si>
    <t>鈴木　明子</t>
    <rPh sb="0" eb="2">
      <t>スズキ</t>
    </rPh>
    <rPh sb="3" eb="5">
      <t>アキコ</t>
    </rPh>
    <phoneticPr fontId="58"/>
  </si>
  <si>
    <t>41601</t>
  </si>
  <si>
    <t>久光　久美子</t>
    <rPh sb="0" eb="2">
      <t>ヒサミツ</t>
    </rPh>
    <rPh sb="3" eb="6">
      <t>　ク　ミ　　コ</t>
    </rPh>
    <phoneticPr fontId="58"/>
  </si>
  <si>
    <t>志小田　舞子</t>
    <rPh sb="0" eb="3">
      <t>シコダ</t>
    </rPh>
    <rPh sb="4" eb="6">
      <t>マイコ</t>
    </rPh>
    <phoneticPr fontId="58"/>
  </si>
  <si>
    <t>村田　寿恵</t>
    <rPh sb="0" eb="2">
      <t>ムラタ</t>
    </rPh>
    <rPh sb="3" eb="5">
      <t>ヒサエ</t>
    </rPh>
    <phoneticPr fontId="58"/>
  </si>
  <si>
    <t>伊藤　美樹</t>
    <rPh sb="0" eb="2">
      <t>イトウ</t>
    </rPh>
    <rPh sb="3" eb="5">
      <t>ミキ</t>
    </rPh>
    <phoneticPr fontId="58"/>
  </si>
  <si>
    <t>41604</t>
  </si>
  <si>
    <t>佐藤　礼子</t>
    <rPh sb="0" eb="2">
      <t>サトウ</t>
    </rPh>
    <rPh sb="3" eb="5">
      <t>レイコ</t>
    </rPh>
    <phoneticPr fontId="58"/>
  </si>
  <si>
    <t>41605</t>
  </si>
  <si>
    <t>佐藤　かおり</t>
    <rPh sb="0" eb="2">
      <t>サトウ</t>
    </rPh>
    <phoneticPr fontId="58"/>
  </si>
  <si>
    <t>41606</t>
  </si>
  <si>
    <t>佐藤　久美子</t>
    <rPh sb="0" eb="2">
      <t>サトウ</t>
    </rPh>
    <rPh sb="3" eb="6">
      <t>クミコ</t>
    </rPh>
    <phoneticPr fontId="58"/>
  </si>
  <si>
    <t>小規模保育事業Ａ型</t>
    <rPh sb="0" eb="3">
      <t>ショウキボ</t>
    </rPh>
    <rPh sb="3" eb="5">
      <t>ホイク</t>
    </rPh>
    <rPh sb="5" eb="7">
      <t>ジギョウ</t>
    </rPh>
    <rPh sb="8" eb="9">
      <t>ガタ</t>
    </rPh>
    <phoneticPr fontId="54"/>
  </si>
  <si>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</si>
  <si>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</si>
  <si>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</si>
  <si>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</si>
  <si>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</si>
  <si>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</si>
  <si>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</si>
  <si>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</si>
  <si>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</si>
  <si>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</si>
  <si>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</si>
  <si>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</si>
  <si>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太白だんだん保育園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</si>
  <si>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</si>
  <si>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</si>
  <si>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</si>
  <si>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6"/>
  </si>
  <si>
    <t>森のプーさん保育園</t>
  </si>
  <si>
    <t>Ａ型</t>
    <rPh sb="1" eb="2">
      <t>ガタ</t>
    </rPh>
    <phoneticPr fontId="54"/>
  </si>
  <si>
    <t>ちびっこひろば保育園</t>
  </si>
  <si>
    <t>ワタキュー保育園北四番丁園</t>
    <rPh sb="5" eb="8">
      <t>ホイクエン</t>
    </rPh>
    <rPh sb="8" eb="12">
      <t>キタヨバンチョウ</t>
    </rPh>
    <rPh sb="12" eb="13">
      <t>エン</t>
    </rPh>
    <phoneticPr fontId="60"/>
  </si>
  <si>
    <t>カール荒井ナーサリー</t>
  </si>
  <si>
    <t>ビックママランド支倉園</t>
    <rPh sb="8" eb="10">
      <t>ハセクラ</t>
    </rPh>
    <rPh sb="10" eb="11">
      <t>エン</t>
    </rPh>
    <phoneticPr fontId="60"/>
  </si>
  <si>
    <t>わくわくモリモリ保育所</t>
    <rPh sb="8" eb="10">
      <t>ホイク</t>
    </rPh>
    <rPh sb="10" eb="11">
      <t>ショ</t>
    </rPh>
    <phoneticPr fontId="60"/>
  </si>
  <si>
    <t>カールリトルプリスクール</t>
  </si>
  <si>
    <t>ちゃいるどらんど六丁の目南保育園</t>
  </si>
  <si>
    <t>栗生ひよこ園</t>
  </si>
  <si>
    <t>もりのひろば保育園</t>
    <rPh sb="6" eb="9">
      <t>ホイクエン</t>
    </rPh>
    <phoneticPr fontId="60"/>
  </si>
  <si>
    <t>Ｂ型</t>
    <rPh sb="1" eb="2">
      <t>ガタ</t>
    </rPh>
    <phoneticPr fontId="54"/>
  </si>
  <si>
    <t>ヤクルト二日町つばめ保育園</t>
    <rPh sb="4" eb="7">
      <t>フツカマチ</t>
    </rPh>
    <rPh sb="10" eb="13">
      <t>ホイクエン</t>
    </rPh>
    <phoneticPr fontId="60"/>
  </si>
  <si>
    <t>きらきら保育園</t>
    <rPh sb="4" eb="7">
      <t>ホイクエン</t>
    </rPh>
    <phoneticPr fontId="60"/>
  </si>
  <si>
    <t>ヤクルトあやしつばめ保育園</t>
    <rPh sb="10" eb="13">
      <t>ホイクエン</t>
    </rPh>
    <phoneticPr fontId="60"/>
  </si>
  <si>
    <t>保育所型</t>
    <rPh sb="0" eb="2">
      <t>ホイク</t>
    </rPh>
    <rPh sb="2" eb="3">
      <t>ショ</t>
    </rPh>
    <rPh sb="3" eb="4">
      <t>ガタ</t>
    </rPh>
    <phoneticPr fontId="54"/>
  </si>
  <si>
    <t>エスパルキッズ保育園</t>
    <rPh sb="7" eb="10">
      <t>ホイクエン</t>
    </rPh>
    <phoneticPr fontId="59"/>
  </si>
  <si>
    <t>コープこやぎの保育園</t>
    <rPh sb="7" eb="10">
      <t>ホイクエン</t>
    </rPh>
    <phoneticPr fontId="59"/>
  </si>
  <si>
    <t>南中山すいせん保育園</t>
    <phoneticPr fontId="59"/>
  </si>
  <si>
    <t>せせらぎ保育園</t>
    <rPh sb="4" eb="7">
      <t>ホイクエン</t>
    </rPh>
    <phoneticPr fontId="59"/>
  </si>
  <si>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</si>
  <si>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</si>
  <si>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</si>
  <si>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</si>
  <si>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</si>
  <si>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</si>
  <si>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</si>
  <si>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</si>
  <si>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</si>
  <si>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</si>
  <si>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</si>
  <si>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</si>
  <si>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</si>
  <si>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</si>
  <si>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</si>
  <si>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</si>
  <si>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</si>
  <si>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</si>
  <si>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</si>
  <si>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</si>
  <si>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</si>
  <si>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</si>
  <si>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</si>
  <si>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</si>
  <si>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</si>
  <si>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</si>
  <si>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</si>
  <si>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</si>
  <si>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</si>
  <si>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</si>
  <si>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</si>
  <si>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</si>
  <si>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</si>
  <si>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</si>
  <si>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１時間延長型</t>
  </si>
  <si>
    <t>髙橋　加奈</t>
    <rPh sb="0" eb="2">
      <t>タカハシ</t>
    </rPh>
    <rPh sb="3" eb="5">
      <t>カナ</t>
    </rPh>
    <phoneticPr fontId="58"/>
  </si>
  <si>
    <t>小規模Ａ型　青葉区</t>
    <rPh sb="0" eb="3">
      <t>ショウキボ</t>
    </rPh>
    <rPh sb="4" eb="5">
      <t>ガタ</t>
    </rPh>
    <rPh sb="6" eb="9">
      <t>アオバク</t>
    </rPh>
    <phoneticPr fontId="56"/>
  </si>
  <si>
    <t>小規模Ａ型　宮城野区</t>
    <rPh sb="0" eb="3">
      <t>ショウキボ</t>
    </rPh>
    <rPh sb="4" eb="5">
      <t>ガタ</t>
    </rPh>
    <rPh sb="6" eb="10">
      <t>ミヤギノク</t>
    </rPh>
    <phoneticPr fontId="56"/>
  </si>
  <si>
    <t>小規模Ａ型　太白区</t>
    <rPh sb="0" eb="3">
      <t>ショウキボ</t>
    </rPh>
    <rPh sb="4" eb="5">
      <t>ガタ</t>
    </rPh>
    <rPh sb="6" eb="9">
      <t>タイハクク</t>
    </rPh>
    <phoneticPr fontId="56"/>
  </si>
  <si>
    <t>小規模Ｂ型</t>
    <rPh sb="0" eb="3">
      <t>ショウキボ</t>
    </rPh>
    <rPh sb="4" eb="5">
      <t>ガタ</t>
    </rPh>
    <phoneticPr fontId="56"/>
  </si>
  <si>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</si>
  <si>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</si>
  <si>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</si>
  <si>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</si>
  <si>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</si>
  <si>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</si>
  <si>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</si>
  <si>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</si>
  <si>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</si>
  <si>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</si>
  <si>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</si>
  <si>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</si>
  <si>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6"/>
  </si>
  <si>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</si>
  <si>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</si>
  <si>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</si>
  <si>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</si>
  <si>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</si>
  <si>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</si>
  <si>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</si>
  <si>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</si>
  <si>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</si>
  <si>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</si>
  <si>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</si>
  <si>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</si>
  <si>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</si>
  <si>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</si>
  <si>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</si>
  <si>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</si>
  <si>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</si>
  <si>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</si>
  <si>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6"/>
  </si>
  <si>
    <t>共同保育所ちろりん村</t>
  </si>
  <si>
    <t>苦竹ナーサリー</t>
    <rPh sb="0" eb="2">
      <t>ニガタケ</t>
    </rPh>
    <phoneticPr fontId="56"/>
  </si>
  <si>
    <t>小規模保育事業Ｃ型</t>
    <rPh sb="0" eb="3">
      <t>ショウキボ</t>
    </rPh>
    <rPh sb="3" eb="5">
      <t>ホイク</t>
    </rPh>
    <rPh sb="5" eb="7">
      <t>ジギョウ</t>
    </rPh>
    <rPh sb="8" eb="9">
      <t>ガタ</t>
    </rPh>
    <phoneticPr fontId="56"/>
  </si>
  <si>
    <t>きまちこころ保育園</t>
  </si>
  <si>
    <t>小規模Ａ型　若林区</t>
    <rPh sb="0" eb="3">
      <t>ショウキボ</t>
    </rPh>
    <rPh sb="4" eb="5">
      <t>ガタ</t>
    </rPh>
    <rPh sb="6" eb="9">
      <t>ワカバヤシク</t>
    </rPh>
    <phoneticPr fontId="56"/>
  </si>
  <si>
    <t>キッズフィールド富沢園</t>
  </si>
  <si>
    <t>吉田　一美・皆川　舞</t>
    <rPh sb="0" eb="2">
      <t>ヨシダ</t>
    </rPh>
    <rPh sb="3" eb="5">
      <t>ヒトミ</t>
    </rPh>
    <rPh sb="6" eb="8">
      <t>ミナカワ</t>
    </rPh>
    <rPh sb="9" eb="10">
      <t>マイ</t>
    </rPh>
    <phoneticPr fontId="58"/>
  </si>
  <si>
    <t>こどもの家エミール</t>
  </si>
  <si>
    <t>高橋　真由美・鈴木　めぐみ</t>
    <rPh sb="0" eb="2">
      <t>タカハシ</t>
    </rPh>
    <rPh sb="3" eb="6">
      <t>マユミ</t>
    </rPh>
    <phoneticPr fontId="58"/>
  </si>
  <si>
    <t>朝市っ子保育園</t>
  </si>
  <si>
    <t>バイリンガル保育園八木山</t>
  </si>
  <si>
    <t>川村　隆・川村　真紀</t>
    <rPh sb="0" eb="2">
      <t>カワムラ</t>
    </rPh>
    <rPh sb="3" eb="4">
      <t>タカシ</t>
    </rPh>
    <rPh sb="5" eb="7">
      <t>カワムラ</t>
    </rPh>
    <rPh sb="8" eb="10">
      <t>マキ</t>
    </rPh>
    <phoneticPr fontId="58"/>
  </si>
  <si>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</si>
  <si>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</si>
  <si>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6"/>
  </si>
  <si>
    <t>遊佐　ひろ子・畠山　祐子</t>
    <rPh sb="0" eb="2">
      <t>ユサ</t>
    </rPh>
    <rPh sb="5" eb="6">
      <t>コ</t>
    </rPh>
    <phoneticPr fontId="58"/>
  </si>
  <si>
    <t>さくらっこ保育園</t>
  </si>
  <si>
    <t>岸　麻記子・天間　千栄子</t>
    <rPh sb="0" eb="1">
      <t>キシ</t>
    </rPh>
    <rPh sb="2" eb="5">
      <t>マキコ</t>
    </rPh>
    <rPh sb="6" eb="7">
      <t>テン</t>
    </rPh>
    <rPh sb="7" eb="8">
      <t>マ</t>
    </rPh>
    <rPh sb="9" eb="12">
      <t>チエコ</t>
    </rPh>
    <phoneticPr fontId="58"/>
  </si>
  <si>
    <t>すまいる新寺保育園</t>
  </si>
  <si>
    <t>サン・キッズ保育園</t>
  </si>
  <si>
    <t>菅野　淳・菅野　美紀</t>
    <rPh sb="0" eb="2">
      <t>カンノ</t>
    </rPh>
    <rPh sb="3" eb="4">
      <t>アツシ</t>
    </rPh>
    <rPh sb="5" eb="7">
      <t>カンノ</t>
    </rPh>
    <rPh sb="8" eb="10">
      <t>ミキ</t>
    </rPh>
    <phoneticPr fontId="58"/>
  </si>
  <si>
    <t>たっこの家</t>
  </si>
  <si>
    <t>ろりぽっぷ小規模保育園おほしさま館</t>
  </si>
  <si>
    <t>小野　敬子・酒井　リエ子</t>
    <rPh sb="0" eb="2">
      <t>オノ</t>
    </rPh>
    <rPh sb="3" eb="5">
      <t>ケイコ</t>
    </rPh>
    <rPh sb="6" eb="8">
      <t>サカイ</t>
    </rPh>
    <rPh sb="11" eb="12">
      <t>コ</t>
    </rPh>
    <phoneticPr fontId="58"/>
  </si>
  <si>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</si>
  <si>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</si>
  <si>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</si>
  <si>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</si>
  <si>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</si>
  <si>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</si>
  <si>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</si>
  <si>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</si>
  <si>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</si>
  <si>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</si>
  <si>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6"/>
  </si>
  <si>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</si>
  <si>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</si>
  <si>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</si>
  <si>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</si>
  <si>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4"/>
  </si>
  <si>
    <t>仙台市青葉区上杉１丁目10-100</t>
    <rPh sb="0" eb="3">
      <t>センダイシ</t>
    </rPh>
    <rPh sb="3" eb="6">
      <t>アオバク</t>
    </rPh>
    <rPh sb="6" eb="8">
      <t>カミスギ</t>
    </rPh>
    <rPh sb="9" eb="11">
      <t>チョウメ</t>
    </rPh>
    <phoneticPr fontId="54"/>
  </si>
  <si>
    <t>株式会社　かみすぎ</t>
    <rPh sb="0" eb="4">
      <t>カブシキガイシャ</t>
    </rPh>
    <phoneticPr fontId="65"/>
  </si>
  <si>
    <t>1時間延長型</t>
  </si>
  <si>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</si>
  <si>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</si>
  <si>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</si>
  <si>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</si>
  <si>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</si>
  <si>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</si>
  <si>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</si>
  <si>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</si>
  <si>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</si>
  <si>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</si>
  <si>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</si>
  <si>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</si>
  <si>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</si>
  <si>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</si>
  <si>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t>
  </si>
  <si>
    <t>30分延長型</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</si>
  <si>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</si>
  <si>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</si>
  <si>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r>
      <t xml:space="preserve">A階層又はB階層，多子軽減（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1" eb="13">
      <t>ケイゲン</t>
    </rPh>
    <rPh sb="14" eb="17">
      <t>タンジカン</t>
    </rPh>
    <rPh sb="17" eb="19">
      <t>ニンテイ</t>
    </rPh>
    <rPh sb="19" eb="21">
      <t>ジドウ</t>
    </rPh>
    <rPh sb="31" eb="33">
      <t>カイソウ</t>
    </rPh>
    <rPh sb="33" eb="34">
      <t>フク</t>
    </rPh>
    <rPh sb="37" eb="39">
      <t>ジドウ</t>
    </rPh>
    <rPh sb="40" eb="42">
      <t>ゲンメン</t>
    </rPh>
    <rPh sb="42" eb="44">
      <t>ジッシ</t>
    </rPh>
    <rPh sb="44" eb="46">
      <t>ニンズウ</t>
    </rPh>
    <rPh sb="51" eb="54">
      <t>タンジカン</t>
    </rPh>
    <rPh sb="54" eb="56">
      <t>エンチョウ</t>
    </rPh>
    <rPh sb="57" eb="59">
      <t>ヒョウジュン</t>
    </rPh>
    <rPh sb="59" eb="61">
      <t>ジカン</t>
    </rPh>
    <rPh sb="61" eb="63">
      <t>エンチョウ</t>
    </rPh>
    <rPh sb="68" eb="70">
      <t>シンセイ</t>
    </rPh>
    <rPh sb="75" eb="77">
      <t>ジッセキ</t>
    </rPh>
    <rPh sb="77" eb="79">
      <t>ホウコク</t>
    </rPh>
    <rPh sb="79" eb="80">
      <t>ジ</t>
    </rPh>
    <rPh sb="86" eb="88">
      <t>ゲンメン</t>
    </rPh>
    <rPh sb="88" eb="90">
      <t>タイショウ</t>
    </rPh>
    <phoneticPr fontId="3"/>
  </si>
  <si>
    <t>【月額制の場合】</t>
  </si>
  <si>
    <t>各延長時間　　　1,000円</t>
  </si>
  <si>
    <t>多子減免</t>
  </si>
  <si>
    <t>各延長時間　　　500円</t>
  </si>
  <si>
    <t>【日額制の場合】</t>
  </si>
  <si>
    <t>各施設の設定による</t>
  </si>
  <si>
    <t>●保育短時間</t>
    <rPh sb="1" eb="3">
      <t>ホイク</t>
    </rPh>
    <rPh sb="3" eb="6">
      <t>タンジカン</t>
    </rPh>
    <phoneticPr fontId="3"/>
  </si>
  <si>
    <t>Ａ階層及びＢ階層</t>
  </si>
  <si>
    <t>2時間以上の延長　　各施設の設定料金</t>
  </si>
  <si>
    <t>1時間延長　　　　　  1,500円（＠3,000×1/2）</t>
  </si>
  <si>
    <t>2時間以上の延長　　各施設の設定料金×1/2</t>
  </si>
  <si>
    <t>●保育標準時間</t>
    <rPh sb="1" eb="7">
      <t>ホイクヒョウジュンジカン</t>
    </rPh>
    <phoneticPr fontId="3"/>
  </si>
  <si>
    <t>30分延長　　　　　　1,500円（＠3,000×1/2）</t>
    <phoneticPr fontId="3"/>
  </si>
  <si>
    <t>30分延長　　　　　3,000円</t>
    <phoneticPr fontId="3"/>
  </si>
  <si>
    <t>1時間延長　 　　　3,000円</t>
    <phoneticPr fontId="3"/>
  </si>
  <si>
    <t>Ａ階層Ｂ階層，Ｃ1～Ｃ5階層</t>
    <phoneticPr fontId="3"/>
  </si>
  <si>
    <t>多子減免</t>
    <phoneticPr fontId="3"/>
  </si>
  <si>
    <t>五十嵐　綾芳</t>
    <rPh sb="0" eb="3">
      <t>イガラシ</t>
    </rPh>
    <rPh sb="4" eb="5">
      <t>アヤ</t>
    </rPh>
    <rPh sb="5" eb="6">
      <t>ホウ</t>
    </rPh>
    <phoneticPr fontId="3"/>
  </si>
  <si>
    <t>パリス榴岡保育園</t>
  </si>
  <si>
    <t>りありのきっず仙台郡山</t>
    <rPh sb="9" eb="11">
      <t>コオリヤマ</t>
    </rPh>
    <phoneticPr fontId="3"/>
  </si>
  <si>
    <t>31422</t>
  </si>
  <si>
    <t>ビックママランドあすと長町園</t>
  </si>
  <si>
    <t>31423</t>
  </si>
  <si>
    <t>長町南こころ保育園</t>
  </si>
  <si>
    <t>31424</t>
  </si>
  <si>
    <t>太陽と大地の長町南保育園</t>
  </si>
  <si>
    <t>りっきーぱーく保育園あすと長町</t>
    <rPh sb="7" eb="10">
      <t>ホイクエン</t>
    </rPh>
    <rPh sb="13" eb="15">
      <t>ナガマチ</t>
    </rPh>
    <phoneticPr fontId="60"/>
  </si>
  <si>
    <t>東北大学川内けやき保育園</t>
    <rPh sb="0" eb="2">
      <t>トウホク</t>
    </rPh>
    <rPh sb="2" eb="4">
      <t>ダイガク</t>
    </rPh>
    <rPh sb="4" eb="6">
      <t>カワウチ</t>
    </rPh>
    <rPh sb="9" eb="12">
      <t>ホイクエン</t>
    </rPh>
    <phoneticPr fontId="59"/>
  </si>
  <si>
    <t>（１人当たり年額）</t>
    <rPh sb="3" eb="4">
      <t>ア</t>
    </rPh>
    <phoneticPr fontId="3"/>
  </si>
  <si>
    <t>（１事業当たり年額）</t>
    <rPh sb="4" eb="5">
      <t>ア</t>
    </rPh>
    <phoneticPr fontId="3"/>
  </si>
  <si>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</si>
  <si>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</si>
  <si>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</si>
  <si>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</si>
  <si>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</si>
  <si>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</si>
  <si>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</si>
  <si>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</si>
  <si>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</si>
  <si>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</si>
  <si>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</si>
  <si>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</si>
  <si>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</si>
  <si>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</si>
  <si>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</si>
  <si>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</si>
  <si>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</si>
  <si>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一美・皆川　舞</t>
  </si>
  <si>
    <t>吉田　一美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</si>
  <si>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</si>
  <si>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</si>
  <si>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</si>
  <si>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</si>
  <si>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</si>
  <si>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</si>
  <si>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</si>
  <si>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</si>
  <si>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</si>
  <si>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</si>
  <si>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</si>
  <si>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</si>
  <si>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</si>
  <si>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</si>
  <si>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</si>
  <si>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</si>
  <si>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</si>
  <si>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</si>
  <si>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</si>
  <si>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</si>
  <si>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</si>
  <si>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</si>
  <si>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</si>
  <si>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</si>
  <si>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</si>
  <si>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</si>
  <si>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</si>
  <si>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</si>
  <si>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</si>
  <si>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</si>
  <si>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髙橋　加奈</t>
  </si>
  <si>
    <t>家庭的保育事業　髙橋　加奈</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</si>
  <si>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</si>
  <si>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</si>
  <si>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</si>
  <si>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</si>
  <si>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</si>
  <si>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</si>
  <si>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</si>
  <si>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</si>
  <si>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</si>
  <si>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</si>
  <si>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</si>
  <si>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</si>
  <si>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</si>
  <si>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</si>
  <si>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</si>
  <si>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</si>
  <si>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</si>
  <si>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</si>
  <si>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</si>
  <si>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</si>
  <si>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</si>
  <si>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</si>
  <si>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</si>
  <si>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</si>
  <si>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仙台市泉区南光台東2-11-26</t>
  </si>
  <si>
    <t>医療法人　徳真会</t>
  </si>
  <si>
    <t>株式会社　ミツイ</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</si>
  <si>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</si>
  <si>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</si>
  <si>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</si>
  <si>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</si>
  <si>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</si>
  <si>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</si>
  <si>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</si>
  <si>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</si>
  <si>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</si>
  <si>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</si>
  <si>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</si>
  <si>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</si>
  <si>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</si>
  <si>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</si>
  <si>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</si>
  <si>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</si>
  <si>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</si>
  <si>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せせらぎ保育園</t>
  </si>
  <si>
    <t>仙台市青葉区芋沢字横前1-1</t>
  </si>
  <si>
    <t>社会福祉法人　陽光福祉会</t>
  </si>
  <si>
    <t>31102</t>
  </si>
  <si>
    <t>31202</t>
  </si>
  <si>
    <t>31401</t>
  </si>
  <si>
    <t>32103</t>
  </si>
  <si>
    <t>31103</t>
  </si>
  <si>
    <t>31203</t>
  </si>
  <si>
    <t>31402</t>
  </si>
  <si>
    <t>32105</t>
  </si>
  <si>
    <t>31104</t>
  </si>
  <si>
    <t>31204</t>
  </si>
  <si>
    <t>31403</t>
  </si>
  <si>
    <t>32109</t>
  </si>
  <si>
    <t>31105</t>
  </si>
  <si>
    <t>31205</t>
  </si>
  <si>
    <t>31404</t>
  </si>
  <si>
    <t>32112</t>
  </si>
  <si>
    <t>31206</t>
  </si>
  <si>
    <t>31405</t>
  </si>
  <si>
    <t>32203</t>
  </si>
  <si>
    <t>31108</t>
  </si>
  <si>
    <t>31207</t>
  </si>
  <si>
    <t>31407</t>
  </si>
  <si>
    <t>32205</t>
  </si>
  <si>
    <t>31109</t>
  </si>
  <si>
    <t>31210</t>
  </si>
  <si>
    <t>31408</t>
  </si>
  <si>
    <t>31110</t>
  </si>
  <si>
    <t>31409</t>
  </si>
  <si>
    <t>32306</t>
  </si>
  <si>
    <t>31212</t>
  </si>
  <si>
    <t>31410</t>
  </si>
  <si>
    <t>32402</t>
  </si>
  <si>
    <t>31112</t>
  </si>
  <si>
    <t>31214</t>
  </si>
  <si>
    <t>31411</t>
  </si>
  <si>
    <t>32505</t>
  </si>
  <si>
    <t>31113</t>
  </si>
  <si>
    <t>31215</t>
  </si>
  <si>
    <t>31412</t>
  </si>
  <si>
    <t>32507</t>
  </si>
  <si>
    <t>31114</t>
  </si>
  <si>
    <t>31216</t>
  </si>
  <si>
    <t>31413</t>
  </si>
  <si>
    <t>32603</t>
  </si>
  <si>
    <t>31115</t>
  </si>
  <si>
    <t>31414</t>
  </si>
  <si>
    <t>31116</t>
  </si>
  <si>
    <t>31220</t>
  </si>
  <si>
    <t>31415</t>
  </si>
  <si>
    <t>31117</t>
  </si>
  <si>
    <t>31221</t>
  </si>
  <si>
    <t>31416</t>
  </si>
  <si>
    <t>31118</t>
  </si>
  <si>
    <t>31222</t>
  </si>
  <si>
    <t>31119</t>
  </si>
  <si>
    <t>31223</t>
  </si>
  <si>
    <t>31418</t>
  </si>
  <si>
    <t>31120</t>
  </si>
  <si>
    <t>31224</t>
  </si>
  <si>
    <t>31419</t>
  </si>
  <si>
    <t>61103</t>
  </si>
  <si>
    <t>31121</t>
  </si>
  <si>
    <t>31420</t>
  </si>
  <si>
    <t>61104</t>
  </si>
  <si>
    <t>31122</t>
  </si>
  <si>
    <t>31301</t>
  </si>
  <si>
    <t>31421</t>
  </si>
  <si>
    <t>61105</t>
  </si>
  <si>
    <t>31123</t>
  </si>
  <si>
    <t>31302</t>
  </si>
  <si>
    <t>31124</t>
  </si>
  <si>
    <t>31303</t>
  </si>
  <si>
    <t>61401</t>
  </si>
  <si>
    <t>31125</t>
  </si>
  <si>
    <t>31305</t>
  </si>
  <si>
    <t>61402</t>
  </si>
  <si>
    <t>31126</t>
  </si>
  <si>
    <t>31306</t>
  </si>
  <si>
    <t>61501</t>
  </si>
  <si>
    <t>31127</t>
  </si>
  <si>
    <t>31307</t>
  </si>
  <si>
    <t>31503</t>
  </si>
  <si>
    <t>31128</t>
  </si>
  <si>
    <t>31308</t>
  </si>
  <si>
    <t>31505</t>
  </si>
  <si>
    <t>62101</t>
  </si>
  <si>
    <t>31129</t>
  </si>
  <si>
    <t>31309</t>
  </si>
  <si>
    <t>31506</t>
  </si>
  <si>
    <t>62501</t>
  </si>
  <si>
    <t>31310</t>
  </si>
  <si>
    <t>31507</t>
  </si>
  <si>
    <t>62601</t>
  </si>
  <si>
    <t>31311</t>
  </si>
  <si>
    <t>31508</t>
  </si>
  <si>
    <t>31312</t>
  </si>
  <si>
    <t>31510</t>
  </si>
  <si>
    <t>63102</t>
  </si>
  <si>
    <t>31313</t>
  </si>
  <si>
    <t>31511</t>
  </si>
  <si>
    <t>63103</t>
  </si>
  <si>
    <t>31314</t>
  </si>
  <si>
    <t>31512</t>
  </si>
  <si>
    <t>63201</t>
  </si>
  <si>
    <t>31316</t>
  </si>
  <si>
    <t>63501</t>
  </si>
  <si>
    <t>63502</t>
  </si>
  <si>
    <t>31516</t>
  </si>
  <si>
    <t>63603</t>
  </si>
  <si>
    <t>31517</t>
  </si>
  <si>
    <t>31603</t>
  </si>
  <si>
    <t>31604</t>
  </si>
  <si>
    <t>仙台市青葉区柏木1丁目3-23</t>
  </si>
  <si>
    <t>東京都千代田区神田駿河台4-6 御茶ノ水ソラシティ</t>
  </si>
  <si>
    <t>仙台市宮城野区燕沢1丁目15-25</t>
  </si>
  <si>
    <t>仙台市青葉区上杉1-16-4ｾﾝﾁｭﾘｰ青葉601</t>
  </si>
  <si>
    <t>東京都千代田区神田神保町1-14-1</t>
  </si>
  <si>
    <t>仙台市青葉区角五郎1丁目9-5</t>
  </si>
  <si>
    <t>福島県郡山市開成4-9-17 あさか102</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</si>
  <si>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</si>
  <si>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</si>
  <si>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</si>
  <si>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</si>
  <si>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</si>
  <si>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</si>
  <si>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</si>
  <si>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</si>
  <si>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</si>
  <si>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</si>
  <si>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</si>
  <si>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</si>
  <si>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</si>
  <si>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</si>
  <si>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仙台市若林区六丁の目西町3-41</t>
  </si>
  <si>
    <t>仙台市宮城野区白鳥2-11-24</t>
  </si>
  <si>
    <t>仙台市宮城野区出花1-3-10</t>
  </si>
  <si>
    <t>宮城県柴田郡大河原町大谷字町向199-3</t>
  </si>
  <si>
    <t>仙台市宮城野区萩野町3-8-11 木村ビル1F</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</si>
  <si>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</si>
  <si>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</si>
  <si>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</si>
  <si>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</si>
  <si>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</si>
  <si>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</si>
  <si>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</si>
  <si>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</si>
  <si>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</si>
  <si>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</si>
  <si>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</si>
  <si>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</si>
  <si>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</si>
  <si>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</si>
  <si>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</si>
  <si>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</si>
  <si>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</si>
  <si>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</si>
  <si>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</si>
  <si>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</si>
  <si>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</si>
  <si>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</si>
  <si>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</si>
  <si>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</si>
  <si>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</si>
  <si>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宮城県富谷市上桜木2丁目1-9</t>
  </si>
  <si>
    <t>仙台市太白区長町7-19-23　TK7ビル3階</t>
  </si>
  <si>
    <t>仙台市青葉区落合2-6-8-1F</t>
  </si>
  <si>
    <t>仙台市青葉区大町2-7-20</t>
  </si>
  <si>
    <t>仙台市若林区若林6丁目10番35号</t>
  </si>
  <si>
    <t>仙台市青葉区中江2丁目9-7</t>
  </si>
  <si>
    <t>仙台市宮城野区岩切字洞ノ口43-1</t>
  </si>
  <si>
    <t>仙台市宮城野区幸町2丁目16-13</t>
  </si>
  <si>
    <t>KIDS-Kan</t>
  </si>
  <si>
    <t>仙台市泉区高森3丁目4-169</t>
  </si>
  <si>
    <t>仙台市泉区山の寺3丁目27-10</t>
  </si>
  <si>
    <t>仙台市青葉区郷六字沼田45-6</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</si>
  <si>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</si>
  <si>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</si>
  <si>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</si>
  <si>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</si>
  <si>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</si>
  <si>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</si>
  <si>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</si>
  <si>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</si>
  <si>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</si>
  <si>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</si>
  <si>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</si>
  <si>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</si>
  <si>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</si>
  <si>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</si>
  <si>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</si>
  <si>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</si>
  <si>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</si>
  <si>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</si>
  <si>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</si>
  <si>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</si>
  <si>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</si>
  <si>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</si>
  <si>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</si>
  <si>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</si>
  <si>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</si>
  <si>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</si>
  <si>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</si>
  <si>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</si>
  <si>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</si>
  <si>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</si>
  <si>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</si>
  <si>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</si>
  <si>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</si>
  <si>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</si>
  <si>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</si>
  <si>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</si>
  <si>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</si>
  <si>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京都府綴喜郡井手町大字多賀小字茶臼塚12-2</t>
  </si>
  <si>
    <t>仙台市太白区長町7丁目19-39　ＣＯＭビル101</t>
  </si>
  <si>
    <t>仙台市青葉区片平2-1-1</t>
  </si>
  <si>
    <t>その他</t>
    <rPh sb="2" eb="3">
      <t>タ</t>
    </rPh>
    <phoneticPr fontId="3"/>
  </si>
  <si>
    <t>（　　　　　　　）</t>
    <phoneticPr fontId="3"/>
  </si>
  <si>
    <t>家庭的保育事業</t>
    <rPh sb="0" eb="3">
      <t>カテイテキ</t>
    </rPh>
    <rPh sb="3" eb="5">
      <t>ホイク</t>
    </rPh>
    <rPh sb="5" eb="7">
      <t>ジギョウ</t>
    </rPh>
    <phoneticPr fontId="3"/>
  </si>
  <si>
    <t>小規模保育事業A・B・C型
・事業所内保育事業A・B型・家庭的保育事業</t>
    <rPh sb="0" eb="7">
      <t>ショウキボホイクジギョウ</t>
    </rPh>
    <rPh sb="12" eb="13">
      <t>ガタ</t>
    </rPh>
    <rPh sb="15" eb="18">
      <t>ジギョウショ</t>
    </rPh>
    <rPh sb="18" eb="19">
      <t>ナイ</t>
    </rPh>
    <rPh sb="19" eb="21">
      <t>ホイク</t>
    </rPh>
    <rPh sb="21" eb="23">
      <t>ジギョウ</t>
    </rPh>
    <rPh sb="26" eb="27">
      <t>ガタ</t>
    </rPh>
    <rPh sb="28" eb="35">
      <t>カテイテキホイクジギョウ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</si>
  <si>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</si>
  <si>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菊地　由美子</t>
    <rPh sb="0" eb="2">
      <t>キクチ</t>
    </rPh>
    <rPh sb="3" eb="6">
      <t>ユミコ</t>
    </rPh>
    <phoneticPr fontId="58"/>
  </si>
  <si>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6"/>
  </si>
  <si>
    <t>ぽっかぽか栞保育園</t>
    <rPh sb="5" eb="6">
      <t>シオリ</t>
    </rPh>
    <phoneticPr fontId="56"/>
  </si>
  <si>
    <t>ぶんぶん保育園二日町園</t>
    <rPh sb="7" eb="11">
      <t>フツカマチエン</t>
    </rPh>
    <phoneticPr fontId="74"/>
  </si>
  <si>
    <t>しあわせいっぱい保育園　新田</t>
    <phoneticPr fontId="56"/>
  </si>
  <si>
    <t>もりのなかま保育園小田原園もぐもぐ+</t>
    <rPh sb="12" eb="13">
      <t>エン</t>
    </rPh>
    <phoneticPr fontId="56"/>
  </si>
  <si>
    <t>ピーターパン東勝山園</t>
    <rPh sb="9" eb="10">
      <t>エン</t>
    </rPh>
    <phoneticPr fontId="56"/>
  </si>
  <si>
    <t>ぶんぶん保育園小田原園</t>
    <rPh sb="7" eb="10">
      <t>オダワラ</t>
    </rPh>
    <rPh sb="10" eb="11">
      <t>エン</t>
    </rPh>
    <phoneticPr fontId="74"/>
  </si>
  <si>
    <t>アートチャイルドケア仙台泉中央保育園</t>
    <rPh sb="15" eb="18">
      <t>ホイクエン</t>
    </rPh>
    <phoneticPr fontId="56"/>
  </si>
  <si>
    <t>ピーターパン北中山園</t>
    <rPh sb="9" eb="10">
      <t>エン</t>
    </rPh>
    <phoneticPr fontId="56"/>
  </si>
  <si>
    <t>「１．実施類型（承認時間）」には，幼保企画課により承認を受けている延長時間が入ります。</t>
    <rPh sb="8" eb="10">
      <t>ショウニン</t>
    </rPh>
    <rPh sb="10" eb="12">
      <t>ジカン</t>
    </rPh>
    <rPh sb="17" eb="19">
      <t>ヨウホ</t>
    </rPh>
    <rPh sb="19" eb="21">
      <t>キカク</t>
    </rPh>
    <rPh sb="21" eb="22">
      <t>カ</t>
    </rPh>
    <rPh sb="28" eb="29">
      <t>ウ</t>
    </rPh>
    <rPh sb="38" eb="39">
      <t>ハイ</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</si>
  <si>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</si>
  <si>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上記ア～ウに該当しないもので，開所時間を超えて31分以上の延長保育を実施しており，当該延長時間内の平均対象児童数が1人以上いること</t>
    <rPh sb="0" eb="2">
      <t>ジョウキ</t>
    </rPh>
    <rPh sb="6" eb="8">
      <t>ガイトウ</t>
    </rPh>
    <rPh sb="15" eb="17">
      <t>カイショ</t>
    </rPh>
    <rPh sb="17" eb="19">
      <t>ジカン</t>
    </rPh>
    <rPh sb="20" eb="21">
      <t>コ</t>
    </rPh>
    <rPh sb="25" eb="26">
      <t>プン</t>
    </rPh>
    <rPh sb="26" eb="28">
      <t>イジョウ</t>
    </rPh>
    <rPh sb="29" eb="31">
      <t>エンチョウ</t>
    </rPh>
    <rPh sb="31" eb="33">
      <t>ホイク</t>
    </rPh>
    <rPh sb="34" eb="36">
      <t>ジッシ</t>
    </rPh>
    <rPh sb="41" eb="43">
      <t>トウガイ</t>
    </rPh>
    <rPh sb="43" eb="45">
      <t>エンチョウ</t>
    </rPh>
    <rPh sb="45" eb="47">
      <t>ジカン</t>
    </rPh>
    <rPh sb="47" eb="48">
      <t>ナイ</t>
    </rPh>
    <rPh sb="49" eb="51">
      <t>ヘイキン</t>
    </rPh>
    <rPh sb="51" eb="53">
      <t>タイショウ</t>
    </rPh>
    <rPh sb="53" eb="55">
      <t>ジドウ</t>
    </rPh>
    <rPh sb="55" eb="56">
      <t>スウ</t>
    </rPh>
    <rPh sb="58" eb="59">
      <t>ニン</t>
    </rPh>
    <rPh sb="59" eb="60">
      <t>イ</t>
    </rPh>
    <rPh sb="60" eb="61">
      <t>ウエ</t>
    </rPh>
    <phoneticPr fontId="3"/>
  </si>
  <si>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</si>
  <si>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</si>
  <si>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</si>
  <si>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</si>
  <si>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</si>
  <si>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</si>
  <si>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</si>
  <si>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</si>
  <si>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</si>
  <si>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</si>
  <si>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</si>
  <si>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</si>
  <si>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</si>
  <si>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</si>
  <si>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</si>
  <si>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</si>
  <si>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</si>
  <si>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</si>
  <si>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</si>
  <si>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</si>
  <si>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</si>
  <si>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</si>
  <si>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</si>
  <si>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</si>
  <si>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</si>
  <si>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</si>
  <si>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</si>
  <si>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</si>
  <si>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</si>
  <si>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</si>
  <si>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</si>
  <si>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</si>
  <si>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</si>
  <si>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</si>
  <si>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</si>
  <si>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</si>
  <si>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</si>
  <si>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</si>
  <si>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</si>
  <si>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</si>
  <si>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</si>
  <si>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</si>
  <si>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</si>
  <si>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</si>
  <si>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</si>
  <si>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</si>
  <si>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</si>
  <si>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</si>
  <si>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</si>
  <si>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</si>
  <si>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</si>
  <si>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</si>
  <si>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</si>
  <si>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</si>
  <si>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</si>
  <si>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</si>
  <si>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</si>
  <si>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</si>
  <si>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</si>
  <si>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一般社団法人　小羊園</t>
  </si>
  <si>
    <t>合同会社　パパママ保育園</t>
  </si>
  <si>
    <t>特定非営利活動法人　つぼみっこ</t>
  </si>
  <si>
    <t>高橋　真由美</t>
  </si>
  <si>
    <t>41416</t>
  </si>
  <si>
    <t>東北大学川内けやき保育園</t>
  </si>
  <si>
    <t>国立大学法人　東北大学</t>
  </si>
  <si>
    <t>99999</t>
  </si>
  <si>
    <t>KIDS-Kan</t>
    <phoneticPr fontId="56"/>
  </si>
  <si>
    <t>31130</t>
  </si>
  <si>
    <t>りありのきっず仙台勾当台</t>
  </si>
  <si>
    <t>31131</t>
  </si>
  <si>
    <t>東京都中央区日本橋3-12-2　朝日ビルヂング4Ｆ-Ａ</t>
  </si>
  <si>
    <t>ＳＯＵキッズケア株式会社</t>
  </si>
  <si>
    <t>31225</t>
  </si>
  <si>
    <t>31226</t>
  </si>
  <si>
    <t>リトルキッズガーデン</t>
  </si>
  <si>
    <t>　</t>
  </si>
  <si>
    <t>仙台市若林区東八番丁183</t>
  </si>
  <si>
    <t>31519</t>
  </si>
  <si>
    <t>ハピネス保育園市名坂</t>
  </si>
  <si>
    <t>労働者協同組合ワーカーズコープ・センター事業団</t>
  </si>
  <si>
    <t>小規模保育事業Ｃ型</t>
    <rPh sb="0" eb="3">
      <t>ショウキボ</t>
    </rPh>
    <rPh sb="3" eb="5">
      <t>ホイク</t>
    </rPh>
    <rPh sb="5" eb="7">
      <t>ジギョウ</t>
    </rPh>
    <rPh sb="8" eb="9">
      <t>ガタ</t>
    </rPh>
    <phoneticPr fontId="27"/>
  </si>
  <si>
    <t>高橋　真由美・鈴木　めぐみ</t>
    <rPh sb="0" eb="2">
      <t>タカハシ</t>
    </rPh>
    <rPh sb="3" eb="6">
      <t>マユミ</t>
    </rPh>
    <phoneticPr fontId="28"/>
  </si>
  <si>
    <t>仲　　恵美</t>
    <rPh sb="0" eb="1">
      <t>ナカ</t>
    </rPh>
    <rPh sb="3" eb="5">
      <t>エミ</t>
    </rPh>
    <phoneticPr fontId="28"/>
  </si>
  <si>
    <t>41308</t>
  </si>
  <si>
    <t>武藤　由姫</t>
  </si>
  <si>
    <t>菊地　由美子</t>
    <rPh sb="0" eb="2">
      <t>キクチ</t>
    </rPh>
    <rPh sb="3" eb="6">
      <t>ユミコ</t>
    </rPh>
    <phoneticPr fontId="3"/>
  </si>
  <si>
    <t>久光　久美子</t>
    <rPh sb="0" eb="2">
      <t>ヒサミツ</t>
    </rPh>
    <rPh sb="3" eb="6">
      <t>　ク　ミ　　コ</t>
    </rPh>
    <phoneticPr fontId="28"/>
  </si>
  <si>
    <t>61302</t>
  </si>
  <si>
    <t>仙台市若林区上飯田字天神１－１</t>
  </si>
  <si>
    <t>社会福祉法人　ライフの学校</t>
  </si>
  <si>
    <t>事業所内保育事業保育所型</t>
    <rPh sb="8" eb="10">
      <t>ホイク</t>
    </rPh>
    <rPh sb="10" eb="11">
      <t>ショ</t>
    </rPh>
    <phoneticPr fontId="12"/>
  </si>
  <si>
    <t>濱中　明美</t>
    <phoneticPr fontId="3"/>
  </si>
  <si>
    <t>濱中　明美</t>
    <phoneticPr fontId="58"/>
  </si>
  <si>
    <t>鈴木　史子</t>
    <phoneticPr fontId="58"/>
  </si>
  <si>
    <t>仲　　恵美</t>
    <phoneticPr fontId="58"/>
  </si>
  <si>
    <t>齋藤　眞弓</t>
    <phoneticPr fontId="3"/>
  </si>
  <si>
    <t>りありのきっず仙台勾当台</t>
    <phoneticPr fontId="3"/>
  </si>
  <si>
    <t>りありのきっず仙台錦町公園</t>
    <phoneticPr fontId="3"/>
  </si>
  <si>
    <t>リトルキッズガーデン</t>
    <phoneticPr fontId="3"/>
  </si>
  <si>
    <t>もりのなかま保育園富沢駅前園</t>
    <phoneticPr fontId="3"/>
  </si>
  <si>
    <t>ハピネス保育園市名坂</t>
    <rPh sb="7" eb="10">
      <t>イチナザカ</t>
    </rPh>
    <phoneticPr fontId="3"/>
  </si>
  <si>
    <t>ライフの学校　保育園　六郷キャンパス</t>
    <phoneticPr fontId="3"/>
  </si>
  <si>
    <t>ライフの学校　保育園　六郷キャンパス</t>
    <rPh sb="4" eb="6">
      <t>ガッコウ</t>
    </rPh>
    <rPh sb="7" eb="10">
      <t>ホイクエン</t>
    </rPh>
    <rPh sb="11" eb="13">
      <t>ロクゴウ</t>
    </rPh>
    <phoneticPr fontId="60"/>
  </si>
  <si>
    <t>あすと長町保育所</t>
    <phoneticPr fontId="3"/>
  </si>
  <si>
    <t>あすと長町保育所</t>
    <rPh sb="3" eb="5">
      <t>ナガマチ</t>
    </rPh>
    <rPh sb="5" eb="7">
      <t>ホイク</t>
    </rPh>
    <rPh sb="7" eb="8">
      <t>ジョ</t>
    </rPh>
    <phoneticPr fontId="56"/>
  </si>
  <si>
    <t>りっきーぱーく保育園あすと長町</t>
    <phoneticPr fontId="3"/>
  </si>
  <si>
    <t>もりのひろば保育園</t>
    <phoneticPr fontId="3"/>
  </si>
  <si>
    <t>武藤　由姫</t>
    <rPh sb="0" eb="2">
      <t>ムトウ</t>
    </rPh>
    <rPh sb="3" eb="4">
      <t>ユ</t>
    </rPh>
    <rPh sb="4" eb="5">
      <t>ヒメ</t>
    </rPh>
    <phoneticPr fontId="58"/>
  </si>
  <si>
    <t>家庭的保育事業</t>
    <rPh sb="0" eb="7">
      <t>カテイテキホイクジギョウ</t>
    </rPh>
    <phoneticPr fontId="3"/>
  </si>
  <si>
    <t>ワタキュー保育園北四番丁園</t>
    <phoneticPr fontId="28"/>
  </si>
  <si>
    <t>エスパルキッズ保育園</t>
    <phoneticPr fontId="3"/>
  </si>
  <si>
    <t>1時間延長型</t>
    <phoneticPr fontId="6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</si>
</sst>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7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20"/>
      <color rgb="FF000000"/>
      <name val="游ゴシック"/>
      <family val="3"/>
      <charset val="128"/>
    </font>
    <font>
      <u/>
      <sz val="20"/>
      <color rgb="FF000000"/>
      <name val="游ゴシック"/>
      <family val="3"/>
      <charset val="128"/>
    </font>
    <font>
      <sz val="20"/>
      <name val="游ゴシック"/>
      <family val="3"/>
      <charset val="128"/>
    </font>
    <font>
      <u/>
      <sz val="20"/>
      <name val="游ゴシック"/>
      <family val="3"/>
      <charset val="128"/>
    </font>
    <font>
      <b/>
      <sz val="20"/>
      <name val="游ゴシック"/>
      <family val="3"/>
      <charset val="128"/>
    </font>
    <font>
      <b/>
      <sz val="20"/>
      <color rgb="FF00000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44">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right/>
      <top/>
      <bottom style="double">
        <color indexed="64"/>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auto="1"/>
      </top>
      <bottom style="thin">
        <color indexed="64"/>
      </bottom>
      <diagonal/>
    </border>
    <border diagonalUp="1">
      <left style="hair">
        <color indexed="64"/>
      </left>
      <right/>
      <top style="hair">
        <color indexed="64"/>
      </top>
      <bottom style="hair">
        <color indexed="64"/>
      </bottom>
      <diagonal style="thin">
        <color indexed="64"/>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
      <left/>
      <right style="hair">
        <color auto="1"/>
      </right>
      <top style="hair">
        <color auto="1"/>
      </top>
      <bottom/>
      <diagonal/>
    </border>
    <border>
      <left/>
      <right style="thin">
        <color indexed="64"/>
      </right>
      <top style="hair">
        <color auto="1"/>
      </top>
      <bottom style="hair">
        <color auto="1"/>
      </bottom>
      <diagonal/>
    </border>
    <border>
      <left/>
      <right style="hair">
        <color indexed="64"/>
      </right>
      <top/>
      <bottom style="thin">
        <color indexed="64"/>
      </bottom>
      <diagonal/>
    </border>
    <border>
      <left style="hair">
        <color indexed="64"/>
      </left>
      <right/>
      <top/>
      <bottom style="thin">
        <color indexed="64"/>
      </bottom>
      <diagonal/>
    </border>
    <border diagonalUp="1">
      <left style="hair">
        <color indexed="64"/>
      </left>
      <right/>
      <top/>
      <bottom style="hair">
        <color indexed="64"/>
      </bottom>
      <diagonal style="thin">
        <color indexed="64"/>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58">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8" fillId="0" borderId="74" xfId="0" applyFont="1" applyBorder="1" applyAlignment="1">
      <alignment horizontal="center" vertical="center" wrapText="1"/>
    </xf>
    <xf numFmtId="0" fontId="38"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6" fillId="0" borderId="0" xfId="0" applyFont="1" applyAlignment="1">
      <alignment horizontal="justify" vertical="center"/>
    </xf>
    <xf numFmtId="0" fontId="43"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4" fillId="0" borderId="0" xfId="0" applyFo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center" vertical="center"/>
    </xf>
    <xf numFmtId="0" fontId="46" fillId="0" borderId="0" xfId="0" applyFont="1" applyFill="1" applyProtection="1">
      <alignment vertical="center"/>
    </xf>
    <xf numFmtId="0" fontId="44" fillId="0" borderId="0" xfId="0" applyFont="1" applyAlignment="1" applyProtection="1">
      <alignment horizontal="right" vertical="center"/>
    </xf>
    <xf numFmtId="0" fontId="44" fillId="0" borderId="0" xfId="0" applyFont="1" applyAlignment="1" applyProtection="1">
      <alignment horizontal="center" vertical="center" shrinkToFit="1"/>
    </xf>
    <xf numFmtId="0" fontId="44" fillId="0" borderId="0" xfId="0" applyFont="1" applyBorder="1" applyAlignment="1" applyProtection="1">
      <alignment horizontal="center" vertical="center" wrapText="1"/>
    </xf>
    <xf numFmtId="0" fontId="44" fillId="0" borderId="0" xfId="0" applyFont="1" applyAlignment="1" applyProtection="1">
      <alignment vertical="center"/>
    </xf>
    <xf numFmtId="0" fontId="44" fillId="0" borderId="30" xfId="0" applyFont="1" applyBorder="1" applyAlignment="1" applyProtection="1">
      <alignment horizontal="center" vertical="center" shrinkToFit="1"/>
    </xf>
    <xf numFmtId="0" fontId="44" fillId="0" borderId="0" xfId="0" applyFont="1" applyBorder="1" applyProtection="1">
      <alignment vertical="center"/>
    </xf>
    <xf numFmtId="0" fontId="44" fillId="0" borderId="0" xfId="0" applyFont="1" applyFill="1" applyProtection="1">
      <alignment vertical="center"/>
    </xf>
    <xf numFmtId="0" fontId="47" fillId="0" borderId="0" xfId="0" applyFont="1" applyFill="1" applyProtection="1">
      <alignment vertical="center"/>
    </xf>
    <xf numFmtId="0" fontId="47" fillId="0" borderId="0" xfId="0" applyFont="1" applyProtection="1">
      <alignment vertical="center"/>
    </xf>
    <xf numFmtId="0" fontId="47" fillId="0" borderId="0" xfId="0" applyFont="1" applyBorder="1" applyAlignment="1" applyProtection="1">
      <alignment horizontal="left" vertical="center"/>
    </xf>
    <xf numFmtId="0" fontId="47" fillId="0" borderId="0" xfId="0" applyFont="1" applyBorder="1" applyAlignment="1" applyProtection="1">
      <alignment horizontal="center" vertical="center"/>
    </xf>
    <xf numFmtId="0" fontId="44" fillId="0" borderId="0" xfId="0" applyFont="1" applyBorder="1" applyAlignment="1" applyProtection="1">
      <alignment horizontal="center" vertical="center"/>
    </xf>
    <xf numFmtId="0" fontId="47" fillId="0" borderId="0" xfId="0" applyFont="1" applyAlignment="1" applyProtection="1">
      <alignment vertical="top"/>
    </xf>
    <xf numFmtId="0" fontId="47" fillId="0" borderId="0" xfId="0" applyFont="1" applyAlignment="1" applyProtection="1">
      <alignment horizontal="left" vertical="top"/>
    </xf>
    <xf numFmtId="38" fontId="47" fillId="0" borderId="0" xfId="1" applyFont="1" applyFill="1" applyBorder="1" applyAlignment="1" applyProtection="1">
      <alignment horizontal="center" vertical="center"/>
    </xf>
    <xf numFmtId="0" fontId="44" fillId="0" borderId="0" xfId="0" applyFont="1" applyFill="1" applyBorder="1" applyProtection="1">
      <alignment vertical="center"/>
    </xf>
    <xf numFmtId="0" fontId="47" fillId="0" borderId="0" xfId="0" applyFont="1" applyFill="1" applyBorder="1" applyProtection="1">
      <alignment vertical="center"/>
    </xf>
    <xf numFmtId="0" fontId="44" fillId="0" borderId="0" xfId="0" applyFont="1" applyAlignment="1" applyProtection="1">
      <alignment wrapText="1"/>
    </xf>
    <xf numFmtId="0" fontId="47" fillId="0" borderId="0" xfId="0" applyFont="1" applyFill="1" applyAlignment="1" applyProtection="1">
      <alignment horizontal="center" vertical="center"/>
    </xf>
    <xf numFmtId="177" fontId="47" fillId="0" borderId="0" xfId="0" applyNumberFormat="1" applyFont="1" applyFill="1" applyBorder="1" applyAlignment="1" applyProtection="1">
      <alignment horizontal="right" vertical="center" wrapText="1"/>
    </xf>
    <xf numFmtId="177" fontId="47" fillId="2" borderId="0" xfId="0" applyNumberFormat="1" applyFont="1" applyFill="1" applyBorder="1" applyAlignment="1" applyProtection="1">
      <alignment horizontal="center" vertical="center" wrapText="1"/>
    </xf>
    <xf numFmtId="178" fontId="44" fillId="0" borderId="0" xfId="0" applyNumberFormat="1" applyFont="1" applyFill="1" applyBorder="1" applyAlignment="1" applyProtection="1">
      <alignment horizontal="center" vertical="center" wrapText="1"/>
    </xf>
    <xf numFmtId="0" fontId="44" fillId="0" borderId="0" xfId="0" applyFont="1" applyFill="1" applyAlignment="1" applyProtection="1">
      <alignment horizontal="center" vertical="center"/>
    </xf>
    <xf numFmtId="0" fontId="44" fillId="0" borderId="0" xfId="0" applyFont="1" applyFill="1" applyAlignment="1" applyProtection="1">
      <alignment horizontal="left" vertical="center"/>
    </xf>
    <xf numFmtId="0" fontId="44" fillId="0" borderId="0" xfId="0" applyFont="1" applyFill="1" applyBorder="1" applyAlignment="1" applyProtection="1">
      <alignment horizontal="center" vertical="center"/>
    </xf>
    <xf numFmtId="0" fontId="44" fillId="0" borderId="0" xfId="0" applyFont="1" applyFill="1" applyAlignment="1" applyProtection="1">
      <alignment vertical="center"/>
    </xf>
    <xf numFmtId="178" fontId="45"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9"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1"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2"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7" fillId="0" borderId="74" xfId="0" applyFont="1" applyBorder="1" applyAlignment="1">
      <alignment horizontal="center" vertical="center" wrapText="1"/>
    </xf>
    <xf numFmtId="0" fontId="36"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3"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5" fillId="0" borderId="0" xfId="3" applyFont="1" applyAlignment="1" applyProtection="1">
      <alignment horizontal="center" vertical="center"/>
    </xf>
    <xf numFmtId="0" fontId="61" fillId="0" borderId="0" xfId="3" applyFont="1" applyProtection="1"/>
    <xf numFmtId="0" fontId="61" fillId="0" borderId="0" xfId="0" applyFont="1" applyProtection="1">
      <alignment vertical="center"/>
    </xf>
    <xf numFmtId="0" fontId="55" fillId="0" borderId="0" xfId="0" applyFont="1" applyAlignment="1" applyProtection="1">
      <alignment horizontal="justify" vertical="center"/>
    </xf>
    <xf numFmtId="0" fontId="55" fillId="0" borderId="0" xfId="3" applyFont="1" applyAlignment="1" applyProtection="1">
      <alignment vertical="center"/>
    </xf>
    <xf numFmtId="0" fontId="55" fillId="0" borderId="0" xfId="0" applyFont="1" applyAlignment="1" applyProtection="1">
      <alignment horizontal="center" vertical="center"/>
    </xf>
    <xf numFmtId="0" fontId="55" fillId="0" borderId="0" xfId="0" applyFont="1" applyAlignment="1" applyProtection="1">
      <alignment horizontal="right" vertical="center"/>
    </xf>
    <xf numFmtId="58" fontId="55" fillId="0" borderId="0" xfId="0" applyNumberFormat="1" applyFont="1" applyAlignment="1" applyProtection="1">
      <alignment horizontal="right" vertical="center"/>
    </xf>
    <xf numFmtId="0" fontId="55" fillId="0" borderId="0" xfId="3" applyFont="1" applyAlignment="1" applyProtection="1">
      <alignment horizontal="right" vertical="center"/>
    </xf>
    <xf numFmtId="0" fontId="55" fillId="0" borderId="0" xfId="0" applyFont="1" applyAlignment="1" applyProtection="1">
      <alignment horizontal="left" vertical="center"/>
    </xf>
    <xf numFmtId="0" fontId="61" fillId="0" borderId="0" xfId="3" applyFont="1" applyAlignment="1" applyProtection="1">
      <alignment vertical="center"/>
    </xf>
    <xf numFmtId="0" fontId="62" fillId="0" borderId="0" xfId="0" applyFont="1" applyAlignment="1" applyProtection="1">
      <alignment horizontal="right" vertical="center"/>
    </xf>
    <xf numFmtId="0" fontId="62" fillId="0" borderId="0" xfId="0" applyNumberFormat="1" applyFont="1" applyAlignment="1" applyProtection="1">
      <alignment horizontal="center" vertical="center"/>
    </xf>
    <xf numFmtId="0" fontId="62" fillId="0" borderId="0" xfId="0" applyFont="1" applyAlignment="1" applyProtection="1">
      <alignment horizontal="left" vertical="center"/>
    </xf>
    <xf numFmtId="0" fontId="62" fillId="0" borderId="0" xfId="3" applyFont="1" applyAlignment="1" applyProtection="1">
      <alignment vertical="center"/>
    </xf>
    <xf numFmtId="20" fontId="55" fillId="0" borderId="0" xfId="0" applyNumberFormat="1" applyFont="1" applyAlignment="1" applyProtection="1">
      <alignment horizontal="left" vertical="center"/>
    </xf>
    <xf numFmtId="0" fontId="55" fillId="0" borderId="0" xfId="0" applyFont="1" applyAlignment="1" applyProtection="1">
      <alignment vertical="center"/>
    </xf>
    <xf numFmtId="0" fontId="55" fillId="0" borderId="84" xfId="3" applyFont="1" applyBorder="1" applyAlignment="1" applyProtection="1">
      <alignment horizontal="right" vertical="center"/>
    </xf>
    <xf numFmtId="0" fontId="55" fillId="0" borderId="84" xfId="3" applyFont="1" applyBorder="1" applyAlignment="1" applyProtection="1">
      <alignment vertical="center"/>
    </xf>
    <xf numFmtId="0" fontId="55" fillId="0" borderId="0" xfId="0" applyFont="1" applyAlignment="1" applyProtection="1">
      <alignment horizontal="right" vertical="center" shrinkToFit="1"/>
    </xf>
    <xf numFmtId="0" fontId="61" fillId="0" borderId="0" xfId="0" applyFont="1" applyAlignment="1" applyProtection="1">
      <alignment horizontal="left" vertical="center"/>
    </xf>
    <xf numFmtId="0" fontId="64" fillId="5" borderId="30" xfId="5" applyFont="1" applyFill="1" applyBorder="1" applyAlignment="1">
      <alignment vertical="center" shrinkToFit="1"/>
    </xf>
    <xf numFmtId="0" fontId="61" fillId="0" borderId="0" xfId="5" applyFont="1" applyAlignment="1">
      <alignment vertical="center" shrinkToFit="1"/>
    </xf>
    <xf numFmtId="0" fontId="61" fillId="0" borderId="108" xfId="5" applyFont="1" applyBorder="1" applyAlignment="1">
      <alignment vertical="center" shrinkToFit="1"/>
    </xf>
    <xf numFmtId="0" fontId="61" fillId="0" borderId="109" xfId="5" applyFont="1" applyBorder="1" applyAlignment="1">
      <alignment vertical="center" shrinkToFit="1"/>
    </xf>
    <xf numFmtId="0" fontId="61" fillId="0" borderId="110" xfId="5" applyFont="1" applyBorder="1" applyAlignment="1">
      <alignment vertical="center" shrinkToFit="1"/>
    </xf>
    <xf numFmtId="0" fontId="21" fillId="0" borderId="0" xfId="0" applyFont="1" applyFill="1" applyAlignment="1">
      <alignment vertical="center" shrinkToFit="1"/>
    </xf>
    <xf numFmtId="0" fontId="44" fillId="0" borderId="0" xfId="0" applyFont="1" applyFill="1" applyAlignment="1">
      <alignment horizontal="center" vertical="center" shrinkToFit="1"/>
    </xf>
    <xf numFmtId="0" fontId="44" fillId="0" borderId="0" xfId="0" applyFont="1" applyFill="1" applyAlignment="1">
      <alignment vertical="center" shrinkToFit="1"/>
    </xf>
    <xf numFmtId="178" fontId="44" fillId="0" borderId="0" xfId="0" applyNumberFormat="1" applyFont="1" applyFill="1">
      <alignment vertical="center"/>
    </xf>
    <xf numFmtId="178" fontId="44" fillId="0" borderId="0" xfId="0" applyNumberFormat="1" applyFont="1" applyFill="1" applyAlignment="1">
      <alignment horizontal="center" vertical="center"/>
    </xf>
    <xf numFmtId="0" fontId="44" fillId="0" borderId="0" xfId="0" applyFont="1" applyAlignment="1">
      <alignment horizontal="center" vertical="center" shrinkToFit="1"/>
    </xf>
    <xf numFmtId="178" fontId="44" fillId="0" borderId="0" xfId="0" applyNumberFormat="1" applyFont="1" applyAlignment="1">
      <alignment horizontal="center" vertical="center"/>
    </xf>
    <xf numFmtId="178" fontId="44"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7" fillId="0" borderId="74" xfId="0" applyNumberFormat="1" applyFont="1" applyBorder="1" applyAlignment="1">
      <alignment horizontal="center" vertical="center" wrapText="1"/>
    </xf>
    <xf numFmtId="183" fontId="38" fillId="0" borderId="74" xfId="0" applyNumberFormat="1" applyFont="1" applyBorder="1" applyAlignment="1">
      <alignment horizontal="right" vertical="center" wrapText="1"/>
    </xf>
    <xf numFmtId="183" fontId="38" fillId="8" borderId="74" xfId="0" applyNumberFormat="1" applyFont="1" applyFill="1" applyBorder="1" applyAlignment="1">
      <alignment horizontal="right" vertical="center" wrapText="1"/>
    </xf>
    <xf numFmtId="0" fontId="55"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4"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5" fillId="0" borderId="0" xfId="3" applyFont="1" applyBorder="1" applyAlignment="1" applyProtection="1">
      <alignment vertical="center"/>
    </xf>
    <xf numFmtId="58" fontId="55" fillId="0" borderId="0" xfId="0" applyNumberFormat="1" applyFont="1" applyFill="1" applyAlignment="1" applyProtection="1">
      <alignment horizontal="center" vertical="center" shrinkToFit="1"/>
      <protection locked="0"/>
    </xf>
    <xf numFmtId="182" fontId="55" fillId="12" borderId="0" xfId="0" applyNumberFormat="1" applyFont="1" applyFill="1" applyAlignment="1" applyProtection="1">
      <alignment horizontal="center" vertical="center" shrinkToFit="1"/>
      <protection locked="0"/>
    </xf>
    <xf numFmtId="49" fontId="55" fillId="0" borderId="0" xfId="0" applyNumberFormat="1" applyFont="1" applyAlignment="1" applyProtection="1">
      <alignment horizontal="center" vertical="center"/>
    </xf>
    <xf numFmtId="49" fontId="61"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3" xfId="0" applyFont="1" applyFill="1" applyBorder="1" applyAlignment="1">
      <alignment horizontal="right" vertical="center" wrapText="1"/>
    </xf>
    <xf numFmtId="0" fontId="21" fillId="0" borderId="121" xfId="0" applyFont="1" applyBorder="1" applyAlignment="1">
      <alignment horizontal="right" vertical="top" wrapText="1"/>
    </xf>
    <xf numFmtId="176" fontId="23" fillId="2" borderId="124" xfId="0" applyNumberFormat="1" applyFont="1" applyFill="1" applyBorder="1" applyAlignment="1">
      <alignment horizontal="right" vertical="center" wrapText="1"/>
    </xf>
    <xf numFmtId="0" fontId="21" fillId="0" borderId="122" xfId="0" applyFont="1" applyBorder="1" applyAlignment="1">
      <alignment horizontal="right" vertical="top" wrapText="1"/>
    </xf>
    <xf numFmtId="176" fontId="22" fillId="2" borderId="124" xfId="0" applyNumberFormat="1" applyFont="1" applyFill="1" applyBorder="1" applyAlignment="1">
      <alignment horizontal="right" vertical="center" wrapText="1"/>
    </xf>
    <xf numFmtId="0" fontId="61" fillId="0" borderId="108" xfId="5" applyFont="1" applyBorder="1" applyAlignment="1">
      <alignment horizontal="center" vertical="center" shrinkToFit="1"/>
    </xf>
    <xf numFmtId="0" fontId="68" fillId="0" borderId="0" xfId="0" applyFont="1" applyAlignment="1">
      <alignment horizontal="left" vertical="center" readingOrder="1"/>
    </xf>
    <xf numFmtId="0" fontId="69" fillId="0" borderId="0" xfId="0" applyFont="1" applyAlignment="1">
      <alignment horizontal="left" vertical="center" readingOrder="1"/>
    </xf>
    <xf numFmtId="0" fontId="70" fillId="0" borderId="0" xfId="0" applyFont="1" applyAlignment="1">
      <alignment horizontal="left" vertical="center" readingOrder="1"/>
    </xf>
    <xf numFmtId="0" fontId="71" fillId="0" borderId="0" xfId="0" applyFont="1" applyAlignment="1">
      <alignment horizontal="left" vertical="center" readingOrder="1"/>
    </xf>
    <xf numFmtId="0" fontId="72" fillId="0" borderId="0" xfId="0" applyFont="1" applyAlignment="1">
      <alignment horizontal="left" vertical="center" readingOrder="1"/>
    </xf>
    <xf numFmtId="0" fontId="73" fillId="0" borderId="0" xfId="0" applyFont="1" applyAlignment="1">
      <alignment horizontal="left" vertical="center" readingOrder="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4" xfId="7" applyFont="1" applyFill="1" applyBorder="1" applyAlignment="1" applyProtection="1">
      <alignment horizontal="center" vertical="center"/>
      <protection locked="0"/>
    </xf>
    <xf numFmtId="182" fontId="57" fillId="7" borderId="114" xfId="8" applyNumberFormat="1" applyFont="1" applyFill="1" applyBorder="1" applyAlignment="1" applyProtection="1">
      <alignment horizontal="center" vertical="center" shrinkToFit="1"/>
      <protection locked="0"/>
    </xf>
    <xf numFmtId="182" fontId="57" fillId="7" borderId="113" xfId="8" applyNumberFormat="1" applyFont="1" applyFill="1" applyBorder="1" applyAlignment="1" applyProtection="1">
      <alignment horizontal="center" vertical="center" shrinkToFit="1"/>
      <protection locked="0"/>
    </xf>
    <xf numFmtId="0" fontId="8" fillId="0" borderId="115" xfId="7" applyFont="1" applyFill="1" applyBorder="1" applyAlignment="1" applyProtection="1">
      <alignment horizontal="center" vertical="center"/>
      <protection locked="0"/>
    </xf>
    <xf numFmtId="0" fontId="8" fillId="7" borderId="114" xfId="7" applyFont="1" applyFill="1" applyBorder="1" applyAlignment="1" applyProtection="1">
      <alignment horizontal="center" vertical="center" shrinkToFit="1"/>
      <protection locked="0"/>
    </xf>
    <xf numFmtId="0" fontId="8" fillId="0" borderId="125" xfId="7" applyFont="1" applyFill="1" applyBorder="1" applyAlignment="1" applyProtection="1">
      <alignment horizontal="center" vertical="center"/>
      <protection locked="0"/>
    </xf>
    <xf numFmtId="182" fontId="57" fillId="0" borderId="0" xfId="8" applyNumberFormat="1" applyFont="1" applyFill="1" applyBorder="1" applyAlignment="1" applyProtection="1">
      <alignment horizontal="left" vertical="center" shrinkToFit="1"/>
      <protection locked="0"/>
    </xf>
    <xf numFmtId="0" fontId="8" fillId="0" borderId="0" xfId="5" applyFont="1" applyFill="1" applyBorder="1" applyAlignment="1">
      <alignment vertical="center" shrinkToFit="1"/>
    </xf>
    <xf numFmtId="0" fontId="8" fillId="7" borderId="114" xfId="7" applyNumberFormat="1" applyFont="1" applyFill="1" applyBorder="1" applyAlignment="1" applyProtection="1">
      <alignment horizontal="center" vertical="center"/>
      <protection locked="0"/>
    </xf>
    <xf numFmtId="0" fontId="8" fillId="7" borderId="114" xfId="7" applyFont="1" applyFill="1" applyBorder="1" applyAlignment="1" applyProtection="1">
      <alignment horizontal="center" vertical="center"/>
    </xf>
    <xf numFmtId="0" fontId="8" fillId="0" borderId="0" xfId="9" applyFont="1" applyProtection="1">
      <alignment vertical="center"/>
    </xf>
    <xf numFmtId="0" fontId="64" fillId="5" borderId="128" xfId="5" applyFont="1" applyFill="1" applyBorder="1" applyAlignment="1">
      <alignment vertical="center" shrinkToFit="1"/>
    </xf>
    <xf numFmtId="0" fontId="64" fillId="5" borderId="60" xfId="5" applyFont="1" applyFill="1" applyBorder="1" applyAlignment="1">
      <alignment vertical="center" shrinkToFit="1"/>
    </xf>
    <xf numFmtId="49" fontId="64" fillId="5" borderId="43" xfId="5" applyNumberFormat="1" applyFont="1" applyFill="1" applyBorder="1" applyAlignment="1">
      <alignment horizontal="left" vertical="center" shrinkToFit="1"/>
    </xf>
    <xf numFmtId="0" fontId="64" fillId="5" borderId="129" xfId="5" applyFont="1" applyFill="1" applyBorder="1" applyAlignment="1">
      <alignment vertical="center" shrinkToFit="1"/>
    </xf>
    <xf numFmtId="49" fontId="61" fillId="9" borderId="30" xfId="5" applyNumberFormat="1" applyFont="1" applyFill="1" applyBorder="1" applyAlignment="1">
      <alignment horizontal="left" vertical="center" shrinkToFit="1"/>
    </xf>
    <xf numFmtId="49" fontId="61" fillId="9" borderId="129" xfId="5" applyNumberFormat="1" applyFont="1" applyFill="1" applyBorder="1" applyAlignment="1">
      <alignment vertical="center" shrinkToFit="1"/>
    </xf>
    <xf numFmtId="0" fontId="61" fillId="9" borderId="128" xfId="5" applyFont="1" applyFill="1" applyBorder="1" applyAlignment="1">
      <alignment vertical="center" shrinkToFit="1"/>
    </xf>
    <xf numFmtId="0" fontId="61" fillId="9" borderId="30" xfId="5" applyFont="1" applyFill="1" applyBorder="1" applyAlignment="1">
      <alignment vertical="center" shrinkToFit="1"/>
    </xf>
    <xf numFmtId="0" fontId="61" fillId="0" borderId="110" xfId="5" applyFont="1" applyBorder="1" applyAlignment="1">
      <alignment horizontal="center" vertical="center" shrinkToFit="1"/>
    </xf>
    <xf numFmtId="49" fontId="61" fillId="9" borderId="43" xfId="5" applyNumberFormat="1" applyFont="1" applyFill="1" applyBorder="1" applyAlignment="1">
      <alignment horizontal="center" vertical="center" shrinkToFit="1"/>
    </xf>
    <xf numFmtId="0" fontId="18" fillId="4" borderId="33" xfId="3" applyFont="1" applyFill="1" applyBorder="1" applyAlignment="1" applyProtection="1">
      <alignment vertical="center"/>
      <protection locked="0"/>
    </xf>
    <xf numFmtId="0" fontId="18" fillId="4" borderId="34" xfId="3" applyFont="1" applyFill="1" applyBorder="1" applyAlignment="1" applyProtection="1">
      <alignment vertical="center" shrinkToFit="1"/>
      <protection locked="0"/>
    </xf>
    <xf numFmtId="0" fontId="18" fillId="4" borderId="130" xfId="3" applyFont="1" applyFill="1" applyBorder="1" applyAlignment="1" applyProtection="1">
      <alignment vertical="center" shrinkToFit="1"/>
      <protection locked="0"/>
    </xf>
    <xf numFmtId="182" fontId="57" fillId="0" borderId="0" xfId="0" applyNumberFormat="1" applyFont="1" applyFill="1" applyBorder="1" applyAlignment="1" applyProtection="1">
      <alignment horizontal="left" vertical="center" shrinkToFit="1"/>
    </xf>
    <xf numFmtId="0" fontId="11" fillId="7" borderId="120" xfId="0" applyFont="1" applyFill="1" applyBorder="1" applyAlignment="1">
      <alignment horizontal="center" vertical="center" shrinkToFit="1"/>
    </xf>
    <xf numFmtId="0" fontId="8" fillId="0" borderId="0" xfId="5" applyFont="1" applyFill="1" applyBorder="1" applyAlignment="1">
      <alignment horizontal="center"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vertical="center" shrinkToFit="1"/>
    </xf>
    <xf numFmtId="0" fontId="8" fillId="0" borderId="0" xfId="5" applyNumberFormat="1" applyFont="1" applyFill="1" applyBorder="1" applyAlignment="1" applyProtection="1">
      <alignment horizontal="center" vertical="center" shrinkToFit="1"/>
    </xf>
    <xf numFmtId="0" fontId="11" fillId="0" borderId="0" xfId="0" applyFont="1" applyFill="1" applyBorder="1" applyAlignment="1">
      <alignment horizontal="center" vertical="center" shrinkToFit="1"/>
    </xf>
    <xf numFmtId="49" fontId="61" fillId="0" borderId="131" xfId="5" applyNumberFormat="1" applyFont="1" applyBorder="1" applyAlignment="1">
      <alignment horizontal="center" vertical="center" shrinkToFit="1"/>
    </xf>
    <xf numFmtId="0" fontId="61" fillId="0" borderId="119" xfId="5" applyFont="1" applyBorder="1" applyAlignment="1">
      <alignment vertical="center" shrinkToFit="1"/>
    </xf>
    <xf numFmtId="0" fontId="61" fillId="0" borderId="117" xfId="5" applyFont="1" applyBorder="1" applyAlignment="1">
      <alignment vertical="center" shrinkToFit="1"/>
    </xf>
    <xf numFmtId="0" fontId="61" fillId="0" borderId="132" xfId="5" applyFont="1" applyBorder="1" applyAlignment="1">
      <alignment horizontal="center" vertical="center" shrinkToFit="1"/>
    </xf>
    <xf numFmtId="49" fontId="61" fillId="0" borderId="133" xfId="5" applyNumberFormat="1" applyFont="1" applyBorder="1" applyAlignment="1">
      <alignment horizontal="center" vertical="center" shrinkToFit="1"/>
    </xf>
    <xf numFmtId="49" fontId="61" fillId="0" borderId="134" xfId="5" applyNumberFormat="1" applyFont="1" applyBorder="1" applyAlignment="1">
      <alignment horizontal="center" vertical="center" shrinkToFit="1"/>
    </xf>
    <xf numFmtId="0" fontId="61" fillId="0" borderId="45" xfId="5" applyFont="1" applyBorder="1" applyAlignment="1">
      <alignment horizontal="center" vertical="center" shrinkToFit="1"/>
    </xf>
    <xf numFmtId="0" fontId="61" fillId="0" borderId="113" xfId="5" applyFont="1" applyBorder="1" applyAlignment="1">
      <alignment vertical="center" shrinkToFit="1"/>
    </xf>
    <xf numFmtId="0" fontId="61" fillId="0" borderId="135" xfId="5" applyFont="1" applyBorder="1" applyAlignment="1">
      <alignment vertical="center" shrinkToFit="1"/>
    </xf>
    <xf numFmtId="0" fontId="61" fillId="0" borderId="136" xfId="5" applyFont="1" applyBorder="1" applyAlignment="1">
      <alignment vertical="center" shrinkToFit="1"/>
    </xf>
    <xf numFmtId="0" fontId="61" fillId="0" borderId="137" xfId="5" applyFont="1" applyBorder="1" applyAlignment="1">
      <alignment vertical="center" shrinkToFit="1"/>
    </xf>
    <xf numFmtId="0" fontId="61" fillId="0" borderId="108" xfId="5" applyFont="1" applyFill="1" applyBorder="1" applyAlignment="1">
      <alignment vertical="center" shrinkToFit="1"/>
    </xf>
    <xf numFmtId="0" fontId="61" fillId="0" borderId="138" xfId="5" applyFont="1" applyBorder="1" applyAlignment="1">
      <alignment vertical="center" shrinkToFit="1"/>
    </xf>
    <xf numFmtId="0" fontId="61" fillId="0" borderId="110" xfId="5" applyFont="1" applyFill="1" applyBorder="1" applyAlignment="1">
      <alignment vertical="center" shrinkToFit="1"/>
    </xf>
    <xf numFmtId="0" fontId="61" fillId="0" borderId="109" xfId="5" applyFont="1" applyFill="1" applyBorder="1" applyAlignment="1">
      <alignment vertical="center" shrinkToFit="1"/>
    </xf>
    <xf numFmtId="0" fontId="8" fillId="7" borderId="111" xfId="7" applyFont="1" applyFill="1" applyBorder="1" applyAlignment="1" applyProtection="1">
      <alignment horizontal="center" vertical="center" shrinkToFit="1"/>
      <protection locked="0"/>
    </xf>
    <xf numFmtId="0" fontId="8" fillId="7" borderId="118" xfId="7" applyNumberFormat="1" applyFont="1" applyFill="1" applyBorder="1" applyAlignment="1">
      <alignment horizontal="center" vertical="center" shrinkToFit="1"/>
    </xf>
    <xf numFmtId="0" fontId="8" fillId="7" borderId="114" xfId="7" applyNumberFormat="1" applyFont="1" applyFill="1" applyBorder="1" applyAlignment="1">
      <alignment horizontal="center" vertical="center" shrinkToFit="1"/>
    </xf>
    <xf numFmtId="0" fontId="8" fillId="7" borderId="0" xfId="5" applyNumberFormat="1" applyFont="1" applyFill="1" applyBorder="1" applyAlignment="1">
      <alignment horizontal="center" vertical="center" shrinkToFit="1"/>
    </xf>
    <xf numFmtId="0" fontId="8" fillId="7" borderId="114" xfId="7" applyNumberFormat="1" applyFont="1" applyFill="1" applyBorder="1" applyAlignment="1" applyProtection="1">
      <alignment horizontal="center" vertical="center" shrinkToFit="1"/>
      <protection locked="0"/>
    </xf>
    <xf numFmtId="0" fontId="8" fillId="7" borderId="111" xfId="7" applyNumberFormat="1" applyFont="1" applyFill="1" applyBorder="1" applyAlignment="1">
      <alignment horizontal="center" vertical="center" shrinkToFit="1"/>
    </xf>
    <xf numFmtId="0" fontId="8" fillId="7" borderId="120" xfId="7" applyNumberFormat="1" applyFont="1" applyFill="1" applyBorder="1" applyAlignment="1">
      <alignment horizontal="center" vertical="center" shrinkToFit="1"/>
    </xf>
    <xf numFmtId="0" fontId="11" fillId="7" borderId="114" xfId="0" applyNumberFormat="1" applyFont="1" applyFill="1" applyBorder="1" applyAlignment="1">
      <alignment horizontal="center" vertical="center" shrinkToFit="1"/>
    </xf>
    <xf numFmtId="0" fontId="8" fillId="7" borderId="114" xfId="7" applyNumberFormat="1" applyFont="1" applyFill="1" applyBorder="1" applyAlignment="1" applyProtection="1">
      <alignment horizontal="center" vertical="center"/>
    </xf>
    <xf numFmtId="0" fontId="8" fillId="0" borderId="116" xfId="7" applyFont="1" applyFill="1" applyBorder="1" applyAlignment="1" applyProtection="1">
      <alignment horizontal="left" vertical="center"/>
      <protection locked="0"/>
    </xf>
    <xf numFmtId="0" fontId="11" fillId="0" borderId="0" xfId="0" applyFont="1" applyAlignment="1">
      <alignment horizontal="left" vertical="center" wrapText="1"/>
    </xf>
    <xf numFmtId="0" fontId="11" fillId="0" borderId="0" xfId="0" applyFont="1" applyAlignment="1">
      <alignment horizontal="left" vertical="top" wrapText="1"/>
    </xf>
    <xf numFmtId="0" fontId="8" fillId="0" borderId="0" xfId="0" applyFont="1" applyAlignment="1">
      <alignment horizontal="left" vertical="center"/>
    </xf>
    <xf numFmtId="0" fontId="14" fillId="10" borderId="0" xfId="5" applyFont="1" applyFill="1" applyBorder="1" applyAlignment="1" applyProtection="1">
      <alignment horizontal="left" vertical="center"/>
    </xf>
    <xf numFmtId="0" fontId="8" fillId="9" borderId="111" xfId="5" applyFont="1" applyFill="1" applyBorder="1" applyAlignment="1" applyProtection="1">
      <alignment horizontal="left" vertical="center" shrinkToFit="1"/>
    </xf>
    <xf numFmtId="0" fontId="8" fillId="9" borderId="112" xfId="5" applyFont="1" applyFill="1" applyBorder="1" applyAlignment="1" applyProtection="1">
      <alignment horizontal="left" vertical="center" shrinkToFit="1"/>
    </xf>
    <xf numFmtId="0" fontId="8" fillId="11" borderId="114" xfId="7" applyFont="1" applyFill="1" applyBorder="1" applyAlignment="1" applyProtection="1">
      <alignment horizontal="center" vertical="center" shrinkToFit="1"/>
      <protection locked="0"/>
    </xf>
    <xf numFmtId="182" fontId="57" fillId="11" borderId="113" xfId="8" applyNumberFormat="1" applyFont="1" applyFill="1" applyBorder="1" applyAlignment="1" applyProtection="1">
      <alignment horizontal="center" vertical="center" shrinkToFit="1"/>
      <protection locked="0"/>
    </xf>
    <xf numFmtId="182" fontId="57" fillId="11" borderId="114" xfId="8" applyNumberFormat="1" applyFont="1" applyFill="1" applyBorder="1" applyAlignment="1" applyProtection="1">
      <alignment horizontal="center" vertical="center" shrinkToFit="1"/>
      <protection locked="0"/>
    </xf>
    <xf numFmtId="0" fontId="8" fillId="0" borderId="111" xfId="7" applyFont="1" applyFill="1" applyBorder="1" applyAlignment="1" applyProtection="1">
      <alignment horizontal="left" vertical="center"/>
      <protection locked="0"/>
    </xf>
    <xf numFmtId="0" fontId="8" fillId="0" borderId="112" xfId="7" applyFont="1" applyFill="1" applyBorder="1" applyAlignment="1" applyProtection="1">
      <alignment horizontal="left" vertical="center"/>
      <protection locked="0"/>
    </xf>
    <xf numFmtId="0" fontId="8" fillId="0" borderId="113" xfId="7" applyFont="1" applyFill="1" applyBorder="1" applyAlignment="1" applyProtection="1">
      <alignment horizontal="left" vertical="center"/>
      <protection locked="0"/>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8" fillId="0" borderId="114" xfId="7" applyFont="1" applyFill="1" applyBorder="1" applyAlignment="1" applyProtection="1">
      <alignment horizontal="left" vertical="center"/>
      <protection locked="0"/>
    </xf>
    <xf numFmtId="0" fontId="8" fillId="0" borderId="111" xfId="7" applyFont="1" applyFill="1" applyBorder="1" applyAlignment="1" applyProtection="1">
      <alignment vertical="center"/>
      <protection locked="0"/>
    </xf>
    <xf numFmtId="0" fontId="8" fillId="0" borderId="112" xfId="7" applyFont="1" applyFill="1" applyBorder="1" applyAlignment="1" applyProtection="1">
      <alignment vertical="center"/>
      <protection locked="0"/>
    </xf>
    <xf numFmtId="0" fontId="8" fillId="0" borderId="113" xfId="7" applyFont="1" applyFill="1" applyBorder="1" applyAlignment="1" applyProtection="1">
      <alignment vertical="center"/>
      <protection locked="0"/>
    </xf>
    <xf numFmtId="182" fontId="57" fillId="0" borderId="114" xfId="8" applyNumberFormat="1" applyFont="1" applyFill="1" applyBorder="1" applyAlignment="1" applyProtection="1">
      <alignment horizontal="left" vertical="center" shrinkToFit="1"/>
      <protection locked="0"/>
    </xf>
    <xf numFmtId="182" fontId="57" fillId="0" borderId="111" xfId="8" applyNumberFormat="1" applyFont="1" applyFill="1" applyBorder="1" applyAlignment="1" applyProtection="1">
      <alignment horizontal="left" vertical="center" shrinkToFit="1"/>
      <protection locked="0"/>
    </xf>
    <xf numFmtId="182" fontId="57" fillId="0" borderId="112" xfId="8" applyNumberFormat="1" applyFont="1" applyFill="1" applyBorder="1" applyAlignment="1" applyProtection="1">
      <alignment horizontal="left" vertical="center" shrinkToFit="1"/>
      <protection locked="0"/>
    </xf>
    <xf numFmtId="182" fontId="57" fillId="0" borderId="113" xfId="8" applyNumberFormat="1" applyFont="1" applyFill="1" applyBorder="1" applyAlignment="1" applyProtection="1">
      <alignment horizontal="left" vertical="center" shrinkToFit="1"/>
      <protection locked="0"/>
    </xf>
    <xf numFmtId="0" fontId="8" fillId="11" borderId="111" xfId="7" applyFont="1" applyFill="1" applyBorder="1" applyAlignment="1" applyProtection="1">
      <alignment horizontal="center" vertical="center"/>
      <protection locked="0"/>
    </xf>
    <xf numFmtId="0" fontId="8" fillId="11" borderId="112" xfId="7" applyFont="1" applyFill="1" applyBorder="1" applyAlignment="1" applyProtection="1">
      <alignment horizontal="center" vertical="center"/>
      <protection locked="0"/>
    </xf>
    <xf numFmtId="0" fontId="8" fillId="11" borderId="113" xfId="7" applyFont="1" applyFill="1" applyBorder="1" applyAlignment="1" applyProtection="1">
      <alignment horizontal="center" vertical="center"/>
      <protection locked="0"/>
    </xf>
    <xf numFmtId="0" fontId="8" fillId="2" borderId="112" xfId="7" applyFont="1" applyFill="1" applyBorder="1" applyAlignment="1" applyProtection="1">
      <alignment horizontal="left" vertical="center" shrinkToFit="1"/>
      <protection locked="0"/>
    </xf>
    <xf numFmtId="0" fontId="8" fillId="2" borderId="113" xfId="7" applyFont="1" applyFill="1" applyBorder="1" applyAlignment="1" applyProtection="1">
      <alignment horizontal="left" vertical="center" shrinkToFit="1"/>
      <protection locked="0"/>
    </xf>
    <xf numFmtId="0" fontId="8" fillId="0" borderId="111" xfId="7" applyFont="1" applyFill="1" applyBorder="1" applyAlignment="1" applyProtection="1">
      <alignment horizontal="left" vertical="center" shrinkToFit="1"/>
      <protection locked="0"/>
    </xf>
    <xf numFmtId="0" fontId="8" fillId="0" borderId="112" xfId="7" applyFont="1" applyFill="1" applyBorder="1" applyAlignment="1" applyProtection="1">
      <alignment horizontal="left" vertical="center" shrinkToFit="1"/>
      <protection locked="0"/>
    </xf>
    <xf numFmtId="0" fontId="8" fillId="0" borderId="113" xfId="7" applyFont="1" applyFill="1" applyBorder="1" applyAlignment="1" applyProtection="1">
      <alignment horizontal="left" vertical="center" shrinkToFit="1"/>
      <protection locked="0"/>
    </xf>
    <xf numFmtId="0" fontId="8" fillId="11" borderId="111" xfId="7" applyFont="1" applyFill="1" applyBorder="1" applyAlignment="1" applyProtection="1">
      <alignment horizontal="center" vertical="center" shrinkToFit="1"/>
      <protection locked="0"/>
    </xf>
    <xf numFmtId="0" fontId="8" fillId="11" borderId="112" xfId="7" applyFont="1" applyFill="1" applyBorder="1" applyAlignment="1" applyProtection="1">
      <alignment horizontal="center" vertical="center" shrinkToFit="1"/>
      <protection locked="0"/>
    </xf>
    <xf numFmtId="0" fontId="8" fillId="11" borderId="113" xfId="7" applyFont="1" applyFill="1" applyBorder="1" applyAlignment="1" applyProtection="1">
      <alignment horizontal="center" vertical="center" shrinkToFit="1"/>
      <protection locked="0"/>
    </xf>
    <xf numFmtId="0" fontId="8" fillId="0" borderId="126" xfId="7" applyFont="1" applyFill="1" applyBorder="1" applyAlignment="1" applyProtection="1">
      <alignment horizontal="left" vertical="center"/>
      <protection locked="0"/>
    </xf>
    <xf numFmtId="0" fontId="8" fillId="0" borderId="127" xfId="7" applyFont="1" applyFill="1" applyBorder="1" applyAlignment="1" applyProtection="1">
      <alignment horizontal="left" vertical="center"/>
      <protection locked="0"/>
    </xf>
    <xf numFmtId="0" fontId="8" fillId="0" borderId="125"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1" xfId="5" applyFont="1" applyBorder="1" applyAlignment="1">
      <alignment horizontal="left" vertical="center" shrinkToFit="1"/>
    </xf>
    <xf numFmtId="0" fontId="8" fillId="0" borderId="112" xfId="5" applyFont="1" applyBorder="1" applyAlignment="1">
      <alignment horizontal="left" vertical="center" shrinkToFit="1"/>
    </xf>
    <xf numFmtId="0" fontId="8" fillId="0" borderId="113" xfId="5" applyFont="1" applyBorder="1" applyAlignment="1">
      <alignment horizontal="left" vertical="center" shrinkToFit="1"/>
    </xf>
    <xf numFmtId="0" fontId="8" fillId="0" borderId="117"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19" xfId="7" applyFont="1" applyBorder="1" applyAlignment="1">
      <alignment horizontal="left" vertical="center" shrinkToFit="1"/>
    </xf>
    <xf numFmtId="0" fontId="8" fillId="0" borderId="111" xfId="7" applyFont="1" applyBorder="1" applyAlignment="1">
      <alignment horizontal="left" vertical="center" shrinkToFit="1"/>
    </xf>
    <xf numFmtId="0" fontId="8" fillId="0" borderId="112" xfId="7" applyFont="1" applyBorder="1" applyAlignment="1">
      <alignment horizontal="left" vertical="center" shrinkToFit="1"/>
    </xf>
    <xf numFmtId="0" fontId="8" fillId="0" borderId="113" xfId="7" applyFont="1" applyBorder="1" applyAlignment="1">
      <alignment horizontal="left" vertical="center" shrinkToFit="1"/>
    </xf>
    <xf numFmtId="0" fontId="11" fillId="0" borderId="114" xfId="7" applyFont="1" applyFill="1" applyBorder="1" applyAlignment="1" applyProtection="1">
      <alignment horizontal="left" vertical="center" shrinkToFit="1"/>
      <protection locked="0"/>
    </xf>
    <xf numFmtId="0" fontId="8" fillId="9" borderId="117"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1" xfId="5" applyFont="1" applyFill="1" applyBorder="1" applyAlignment="1">
      <alignment horizontal="center" vertical="center"/>
    </xf>
    <xf numFmtId="0" fontId="8" fillId="11" borderId="112" xfId="5" applyFont="1" applyFill="1" applyBorder="1" applyAlignment="1">
      <alignment horizontal="center" vertical="center"/>
    </xf>
    <xf numFmtId="0" fontId="8" fillId="11" borderId="113" xfId="5" applyFont="1" applyFill="1" applyBorder="1" applyAlignment="1">
      <alignment horizontal="center" vertical="center"/>
    </xf>
    <xf numFmtId="0" fontId="8" fillId="11" borderId="111" xfId="7" applyFont="1" applyFill="1" applyBorder="1" applyAlignment="1">
      <alignment horizontal="center" vertical="center"/>
    </xf>
    <xf numFmtId="0" fontId="8" fillId="11" borderId="112" xfId="7"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1" xfId="7" applyFont="1" applyFill="1" applyBorder="1" applyAlignment="1">
      <alignment horizontal="center" vertical="center" shrinkToFit="1"/>
    </xf>
    <xf numFmtId="0" fontId="8" fillId="11" borderId="112" xfId="7" applyFont="1" applyFill="1" applyBorder="1" applyAlignment="1">
      <alignment horizontal="center" vertical="center" shrinkToFit="1"/>
    </xf>
    <xf numFmtId="0" fontId="8" fillId="11" borderId="113" xfId="7" applyFont="1" applyFill="1" applyBorder="1" applyAlignment="1">
      <alignment horizontal="center" vertical="center" shrinkToFit="1"/>
    </xf>
    <xf numFmtId="0" fontId="8" fillId="0" borderId="111" xfId="7" applyFont="1" applyFill="1" applyBorder="1" applyAlignment="1">
      <alignment horizontal="left" vertical="center" shrinkToFit="1"/>
    </xf>
    <xf numFmtId="0" fontId="8" fillId="0" borderId="112" xfId="7" applyFont="1" applyFill="1" applyBorder="1" applyAlignment="1">
      <alignment horizontal="left" vertical="center" shrinkToFit="1"/>
    </xf>
    <xf numFmtId="0" fontId="8" fillId="0" borderId="113" xfId="7" applyFont="1" applyFill="1" applyBorder="1" applyAlignment="1">
      <alignment horizontal="left" vertical="center" shrinkToFit="1"/>
    </xf>
    <xf numFmtId="0" fontId="8" fillId="0" borderId="0" xfId="5" applyFont="1" applyFill="1" applyBorder="1" applyAlignment="1">
      <alignment horizontal="left" vertical="center" shrinkToFit="1"/>
    </xf>
    <xf numFmtId="0" fontId="8" fillId="0" borderId="111" xfId="7" applyFont="1" applyBorder="1" applyAlignment="1" applyProtection="1">
      <alignment horizontal="left" vertical="center" shrinkToFit="1"/>
    </xf>
    <xf numFmtId="0" fontId="8" fillId="0" borderId="112" xfId="7" applyFont="1" applyBorder="1" applyAlignment="1" applyProtection="1">
      <alignment horizontal="left" vertical="center" shrinkToFit="1"/>
    </xf>
    <xf numFmtId="0" fontId="8" fillId="0" borderId="113" xfId="7" applyFont="1" applyBorder="1" applyAlignment="1" applyProtection="1">
      <alignment horizontal="left" vertical="center" shrinkToFit="1"/>
    </xf>
    <xf numFmtId="182" fontId="57" fillId="0" borderId="0" xfId="0" applyNumberFormat="1" applyFont="1" applyFill="1" applyBorder="1" applyAlignment="1" applyProtection="1">
      <alignment horizontal="left" vertical="center" shrinkToFit="1"/>
    </xf>
    <xf numFmtId="0" fontId="8" fillId="0" borderId="111" xfId="7" applyFont="1" applyBorder="1" applyAlignment="1" applyProtection="1">
      <alignment horizontal="left" vertical="center"/>
    </xf>
    <xf numFmtId="0" fontId="8" fillId="0" borderId="112" xfId="7" applyFont="1" applyBorder="1" applyAlignment="1" applyProtection="1">
      <alignment horizontal="left" vertical="center"/>
    </xf>
    <xf numFmtId="0" fontId="8" fillId="0" borderId="113" xfId="7" applyFont="1" applyBorder="1" applyAlignment="1" applyProtection="1">
      <alignment horizontal="left" vertical="center"/>
    </xf>
    <xf numFmtId="0" fontId="8" fillId="11" borderId="111" xfId="7" applyFont="1" applyFill="1" applyBorder="1" applyAlignment="1" applyProtection="1">
      <alignment horizontal="center" vertical="center" shrinkToFit="1"/>
    </xf>
    <xf numFmtId="0" fontId="8" fillId="11" borderId="112" xfId="7" applyFont="1" applyFill="1" applyBorder="1" applyAlignment="1" applyProtection="1">
      <alignment horizontal="center" vertical="center" shrinkToFit="1"/>
    </xf>
    <xf numFmtId="0" fontId="8" fillId="11" borderId="113" xfId="7"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shrinkToFit="1"/>
    </xf>
    <xf numFmtId="0" fontId="8" fillId="9" borderId="114" xfId="7" applyFont="1" applyFill="1" applyBorder="1" applyAlignment="1" applyProtection="1">
      <alignment horizontal="left" vertical="center" shrinkToFit="1"/>
      <protection locked="0"/>
    </xf>
    <xf numFmtId="0" fontId="8" fillId="9" borderId="111" xfId="7" applyFont="1" applyFill="1" applyBorder="1" applyAlignment="1" applyProtection="1">
      <alignment horizontal="left" vertical="center" shrinkToFit="1"/>
    </xf>
    <xf numFmtId="0" fontId="8" fillId="9" borderId="112" xfId="7" applyFont="1" applyFill="1" applyBorder="1" applyAlignment="1" applyProtection="1">
      <alignment horizontal="left" vertical="center" shrinkToFit="1"/>
    </xf>
    <xf numFmtId="0" fontId="8" fillId="9" borderId="113" xfId="7" applyFont="1" applyFill="1" applyBorder="1" applyAlignment="1" applyProtection="1">
      <alignment horizontal="left" vertical="center" shrinkToFit="1"/>
    </xf>
    <xf numFmtId="0" fontId="8" fillId="0" borderId="0" xfId="5" applyFont="1" applyFill="1" applyBorder="1" applyAlignment="1" applyProtection="1">
      <alignment horizontal="left" vertical="center"/>
    </xf>
    <xf numFmtId="0" fontId="8" fillId="0" borderId="111" xfId="7" applyFont="1" applyFill="1" applyBorder="1" applyAlignment="1" applyProtection="1">
      <alignment horizontal="left" vertical="center"/>
    </xf>
    <xf numFmtId="0" fontId="8" fillId="0" borderId="112" xfId="7" applyFont="1" applyFill="1" applyBorder="1" applyAlignment="1" applyProtection="1">
      <alignment horizontal="left" vertical="center"/>
    </xf>
    <xf numFmtId="0" fontId="8" fillId="0" borderId="113" xfId="7" applyFont="1" applyFill="1" applyBorder="1" applyAlignment="1" applyProtection="1">
      <alignment horizontal="left" vertical="center"/>
    </xf>
    <xf numFmtId="0" fontId="8" fillId="0" borderId="0" xfId="5" applyFont="1" applyFill="1" applyBorder="1" applyAlignment="1" applyProtection="1">
      <alignment horizontal="center" vertical="center" shrinkToFit="1"/>
    </xf>
    <xf numFmtId="0" fontId="11" fillId="0" borderId="115" xfId="0" applyFont="1" applyBorder="1" applyAlignment="1">
      <alignment horizontal="left" vertical="center"/>
    </xf>
    <xf numFmtId="0" fontId="11" fillId="0" borderId="116" xfId="0" applyFont="1" applyBorder="1" applyAlignment="1">
      <alignment horizontal="left" vertical="center"/>
    </xf>
    <xf numFmtId="0" fontId="11" fillId="0" borderId="139" xfId="0" applyFont="1" applyBorder="1" applyAlignment="1">
      <alignment horizontal="left" vertical="center"/>
    </xf>
    <xf numFmtId="0" fontId="55" fillId="12" borderId="0" xfId="0" applyFont="1" applyFill="1" applyAlignment="1" applyProtection="1">
      <alignment horizontal="center" vertical="center" shrinkToFit="1"/>
      <protection locked="0"/>
    </xf>
    <xf numFmtId="0" fontId="55" fillId="0" borderId="0" xfId="0" applyFont="1" applyAlignment="1" applyProtection="1">
      <alignment horizontal="left" vertical="center"/>
    </xf>
    <xf numFmtId="0" fontId="55" fillId="0" borderId="0" xfId="0" applyFont="1" applyAlignment="1" applyProtection="1">
      <alignment horizontal="justify" vertical="center"/>
    </xf>
    <xf numFmtId="0" fontId="55" fillId="0" borderId="0" xfId="0" applyFont="1" applyFill="1" applyAlignment="1" applyProtection="1">
      <alignment horizontal="center" vertical="center" shrinkToFit="1"/>
    </xf>
    <xf numFmtId="20" fontId="55" fillId="0" borderId="0" xfId="0" applyNumberFormat="1" applyFont="1" applyAlignment="1" applyProtection="1">
      <alignment horizontal="left" vertical="center"/>
    </xf>
    <xf numFmtId="0" fontId="55" fillId="0" borderId="0" xfId="0" applyFont="1" applyAlignment="1" applyProtection="1">
      <alignment horizontal="left" vertical="center" shrinkToFit="1"/>
    </xf>
    <xf numFmtId="38" fontId="63" fillId="0" borderId="84" xfId="1" applyFont="1" applyBorder="1" applyAlignment="1" applyProtection="1">
      <alignment horizontal="center" vertical="center"/>
    </xf>
    <xf numFmtId="0" fontId="55" fillId="0" borderId="0" xfId="0" applyFont="1" applyAlignment="1" applyProtection="1">
      <alignment horizontal="left" vertical="center" shrinkToFit="1"/>
      <protection locked="0"/>
    </xf>
    <xf numFmtId="0" fontId="55" fillId="12" borderId="0" xfId="0" applyFont="1" applyFill="1" applyAlignment="1" applyProtection="1">
      <alignment horizontal="left" vertical="center" shrinkToFit="1"/>
      <protection locked="0"/>
    </xf>
    <xf numFmtId="0" fontId="55" fillId="0" borderId="0" xfId="3" applyNumberFormat="1" applyFont="1" applyAlignment="1" applyProtection="1">
      <alignment horizontal="center" vertical="center" shrinkToFit="1"/>
    </xf>
    <xf numFmtId="0" fontId="55" fillId="0" borderId="0" xfId="3" applyFont="1" applyAlignment="1" applyProtection="1">
      <alignment horizontal="center" vertical="center"/>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3" fillId="0" borderId="0" xfId="0" applyFont="1" applyAlignment="1">
      <alignment horizontal="left" vertical="center"/>
    </xf>
    <xf numFmtId="0" fontId="21" fillId="0" borderId="0" xfId="0" applyFont="1" applyAlignment="1">
      <alignment horizontal="left" vertical="center"/>
    </xf>
    <xf numFmtId="0" fontId="25" fillId="3" borderId="121" xfId="0" applyFont="1" applyFill="1" applyBorder="1" applyAlignment="1">
      <alignment horizontal="center" vertical="center" wrapText="1"/>
    </xf>
    <xf numFmtId="0" fontId="25" fillId="3" borderId="122"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6" fillId="6" borderId="43" xfId="0" applyNumberFormat="1" applyFont="1" applyFill="1" applyBorder="1" applyAlignment="1">
      <alignment horizontal="center" vertical="center" shrinkToFit="1"/>
    </xf>
    <xf numFmtId="0" fontId="66" fillId="6" borderId="34" xfId="0" applyNumberFormat="1" applyFont="1" applyFill="1" applyBorder="1" applyAlignment="1">
      <alignment horizontal="center" vertical="center" shrinkToFit="1"/>
    </xf>
    <xf numFmtId="0" fontId="66" fillId="6" borderId="60" xfId="0" applyNumberFormat="1" applyFont="1" applyFill="1" applyBorder="1" applyAlignment="1">
      <alignment horizontal="center" vertical="center" shrinkToFit="1"/>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44" fillId="0" borderId="43" xfId="2" applyFont="1" applyBorder="1" applyAlignment="1">
      <alignment horizontal="center" vertical="center" shrinkToFit="1"/>
    </xf>
    <xf numFmtId="0" fontId="44" fillId="0" borderId="60" xfId="2" applyFont="1" applyBorder="1" applyAlignment="1">
      <alignment horizontal="center" vertical="center" shrinkToFit="1"/>
    </xf>
    <xf numFmtId="178" fontId="44" fillId="0" borderId="43" xfId="0" applyNumberFormat="1" applyFont="1" applyBorder="1" applyAlignment="1">
      <alignment horizontal="center" vertical="center"/>
    </xf>
    <xf numFmtId="178" fontId="44" fillId="0" borderId="60" xfId="0" applyNumberFormat="1" applyFont="1" applyBorder="1" applyAlignment="1">
      <alignment horizontal="center" vertical="center"/>
    </xf>
    <xf numFmtId="0" fontId="44" fillId="5" borderId="43" xfId="2" applyFont="1" applyFill="1" applyBorder="1" applyAlignment="1">
      <alignment horizontal="center" vertical="center" shrinkToFit="1"/>
    </xf>
    <xf numFmtId="0" fontId="44" fillId="5" borderId="60" xfId="2" applyFont="1" applyFill="1" applyBorder="1" applyAlignment="1">
      <alignment horizontal="center" vertical="center" shrinkToFit="1"/>
    </xf>
    <xf numFmtId="0" fontId="44" fillId="0" borderId="43" xfId="0" applyFont="1" applyBorder="1" applyAlignment="1">
      <alignment horizontal="center" vertical="center" shrinkToFit="1"/>
    </xf>
    <xf numFmtId="0" fontId="44" fillId="0" borderId="60" xfId="0" applyFont="1" applyBorder="1" applyAlignment="1">
      <alignment horizontal="center" vertical="center" shrinkToFit="1"/>
    </xf>
    <xf numFmtId="0" fontId="44" fillId="0" borderId="0" xfId="0" applyFont="1" applyFill="1" applyAlignment="1" applyProtection="1">
      <alignment vertical="center" wrapText="1"/>
    </xf>
    <xf numFmtId="178" fontId="47" fillId="0" borderId="35" xfId="0" applyNumberFormat="1" applyFont="1" applyFill="1" applyBorder="1" applyAlignment="1" applyProtection="1">
      <alignment horizontal="right" vertical="center" shrinkToFit="1"/>
    </xf>
    <xf numFmtId="178" fontId="47" fillId="0" borderId="49" xfId="0" applyNumberFormat="1" applyFont="1" applyFill="1" applyBorder="1" applyAlignment="1" applyProtection="1">
      <alignment horizontal="right" vertical="center" shrinkToFit="1"/>
    </xf>
    <xf numFmtId="178" fontId="47" fillId="0" borderId="21" xfId="0" applyNumberFormat="1" applyFont="1" applyFill="1" applyBorder="1" applyAlignment="1" applyProtection="1">
      <alignment horizontal="right" vertical="center" shrinkToFit="1"/>
    </xf>
    <xf numFmtId="178" fontId="47" fillId="0" borderId="74" xfId="0" applyNumberFormat="1" applyFont="1" applyFill="1" applyBorder="1" applyAlignment="1" applyProtection="1">
      <alignment horizontal="right" vertical="center" shrinkToFit="1"/>
    </xf>
    <xf numFmtId="0" fontId="47" fillId="0" borderId="69" xfId="0" applyFont="1" applyFill="1" applyBorder="1" applyAlignment="1" applyProtection="1"/>
    <xf numFmtId="0" fontId="47" fillId="0" borderId="63" xfId="0" applyFont="1" applyFill="1" applyBorder="1" applyAlignment="1" applyProtection="1">
      <alignment horizontal="center" vertical="center" shrinkToFit="1"/>
    </xf>
    <xf numFmtId="0" fontId="47" fillId="0" borderId="17" xfId="0" applyFont="1" applyFill="1" applyBorder="1" applyAlignment="1" applyProtection="1">
      <alignment horizontal="center" vertical="center" shrinkToFit="1"/>
    </xf>
    <xf numFmtId="177" fontId="47" fillId="4" borderId="82" xfId="0" applyNumberFormat="1" applyFont="1" applyFill="1" applyBorder="1" applyAlignment="1" applyProtection="1">
      <alignment horizontal="center" vertical="center" shrinkToFit="1"/>
      <protection locked="0"/>
    </xf>
    <xf numFmtId="177" fontId="47" fillId="4" borderId="83" xfId="0" applyNumberFormat="1" applyFont="1" applyFill="1" applyBorder="1" applyAlignment="1" applyProtection="1">
      <alignment horizontal="center" vertical="center" shrinkToFit="1"/>
      <protection locked="0"/>
    </xf>
    <xf numFmtId="177" fontId="47" fillId="4" borderId="46" xfId="0" applyNumberFormat="1" applyFont="1" applyFill="1" applyBorder="1" applyAlignment="1" applyProtection="1">
      <alignment horizontal="center" vertical="center" shrinkToFit="1"/>
      <protection locked="0"/>
    </xf>
    <xf numFmtId="177" fontId="47" fillId="4" borderId="79" xfId="0" applyNumberFormat="1" applyFont="1" applyFill="1" applyBorder="1" applyAlignment="1" applyProtection="1">
      <alignment horizontal="center" vertical="center" shrinkToFit="1"/>
      <protection locked="0"/>
    </xf>
    <xf numFmtId="0" fontId="47" fillId="0" borderId="77" xfId="0" applyFont="1" applyFill="1" applyBorder="1" applyAlignment="1" applyProtection="1">
      <alignment horizontal="center" vertical="center" shrinkToFit="1"/>
    </xf>
    <xf numFmtId="0" fontId="47" fillId="0" borderId="68" xfId="0" applyFont="1" applyFill="1" applyBorder="1" applyAlignment="1" applyProtection="1">
      <alignment horizontal="center" vertical="center" shrinkToFit="1"/>
    </xf>
    <xf numFmtId="178" fontId="47" fillId="0" borderId="76" xfId="1" applyNumberFormat="1" applyFont="1" applyFill="1" applyBorder="1" applyAlignment="1" applyProtection="1">
      <alignment horizontal="center" vertical="center" shrinkToFit="1"/>
    </xf>
    <xf numFmtId="178" fontId="47" fillId="0" borderId="49" xfId="1" applyNumberFormat="1" applyFont="1" applyFill="1" applyBorder="1" applyAlignment="1" applyProtection="1">
      <alignment horizontal="center" vertical="center" shrinkToFit="1"/>
    </xf>
    <xf numFmtId="178" fontId="47" fillId="0" borderId="80" xfId="1" applyNumberFormat="1" applyFont="1" applyFill="1" applyBorder="1" applyAlignment="1" applyProtection="1">
      <alignment horizontal="center" vertical="center" shrinkToFit="1"/>
    </xf>
    <xf numFmtId="178" fontId="47" fillId="0" borderId="48" xfId="1" applyNumberFormat="1" applyFont="1" applyFill="1" applyBorder="1" applyAlignment="1" applyProtection="1">
      <alignment horizontal="center" vertical="center" shrinkToFit="1"/>
    </xf>
    <xf numFmtId="178" fontId="47" fillId="0" borderId="35" xfId="1" applyNumberFormat="1" applyFont="1" applyFill="1" applyBorder="1" applyAlignment="1" applyProtection="1">
      <alignment horizontal="right" vertical="center" shrinkToFit="1"/>
    </xf>
    <xf numFmtId="178" fontId="47" fillId="0" borderId="49" xfId="1" applyNumberFormat="1" applyFont="1" applyFill="1" applyBorder="1" applyAlignment="1" applyProtection="1">
      <alignment horizontal="right" vertical="center" shrinkToFit="1"/>
    </xf>
    <xf numFmtId="178" fontId="47" fillId="0" borderId="36" xfId="1" applyNumberFormat="1" applyFont="1" applyFill="1" applyBorder="1" applyAlignment="1" applyProtection="1">
      <alignment horizontal="right" vertical="center" shrinkToFit="1"/>
    </xf>
    <xf numFmtId="178" fontId="47" fillId="0" borderId="48" xfId="1" applyNumberFormat="1" applyFont="1" applyFill="1" applyBorder="1" applyAlignment="1" applyProtection="1">
      <alignment horizontal="right" vertical="center" shrinkToFit="1"/>
    </xf>
    <xf numFmtId="0" fontId="47" fillId="0" borderId="75" xfId="0" applyFont="1" applyFill="1" applyBorder="1" applyAlignment="1" applyProtection="1">
      <alignment horizontal="center" vertical="center" shrinkToFit="1"/>
    </xf>
    <xf numFmtId="177" fontId="47" fillId="4" borderId="47" xfId="0" applyNumberFormat="1" applyFont="1" applyFill="1" applyBorder="1" applyAlignment="1" applyProtection="1">
      <alignment horizontal="center" vertical="center" shrinkToFit="1"/>
      <protection locked="0"/>
    </xf>
    <xf numFmtId="177" fontId="47" fillId="4" borderId="74" xfId="0" applyNumberFormat="1" applyFont="1" applyFill="1" applyBorder="1" applyAlignment="1" applyProtection="1">
      <alignment horizontal="center" vertical="center" shrinkToFit="1"/>
      <protection locked="0"/>
    </xf>
    <xf numFmtId="0" fontId="47" fillId="0" borderId="71" xfId="0" applyFont="1" applyFill="1" applyBorder="1" applyAlignment="1" applyProtection="1">
      <alignment horizontal="center" vertical="center" shrinkToFit="1"/>
    </xf>
    <xf numFmtId="178" fontId="47" fillId="0" borderId="73" xfId="1" applyNumberFormat="1" applyFont="1" applyFill="1" applyBorder="1" applyAlignment="1" applyProtection="1">
      <alignment horizontal="center" vertical="center" shrinkToFit="1"/>
    </xf>
    <xf numFmtId="178" fontId="47" fillId="0" borderId="74" xfId="1" applyNumberFormat="1" applyFont="1" applyFill="1" applyBorder="1" applyAlignment="1" applyProtection="1">
      <alignment horizontal="center" vertical="center" shrinkToFit="1"/>
    </xf>
    <xf numFmtId="0" fontId="47" fillId="0" borderId="53" xfId="0" applyFont="1" applyBorder="1" applyAlignment="1" applyProtection="1">
      <alignment horizontal="center" vertical="center" wrapText="1"/>
    </xf>
    <xf numFmtId="0" fontId="47" fillId="0" borderId="66" xfId="0" applyFont="1" applyBorder="1" applyAlignment="1" applyProtection="1">
      <alignment horizontal="center" vertical="center" wrapText="1"/>
    </xf>
    <xf numFmtId="0" fontId="47" fillId="0" borderId="36" xfId="0" applyFont="1" applyBorder="1" applyAlignment="1" applyProtection="1">
      <alignment horizontal="center" vertical="center" wrapText="1"/>
    </xf>
    <xf numFmtId="0" fontId="47" fillId="0" borderId="48" xfId="0" applyFont="1" applyBorder="1" applyAlignment="1" applyProtection="1">
      <alignment horizontal="center" vertical="center" wrapText="1"/>
    </xf>
    <xf numFmtId="0" fontId="44" fillId="0" borderId="0" xfId="0" applyFont="1" applyAlignment="1" applyProtection="1">
      <alignment wrapText="1"/>
    </xf>
    <xf numFmtId="0" fontId="47" fillId="0" borderId="4" xfId="0" applyFont="1" applyFill="1" applyBorder="1" applyAlignment="1" applyProtection="1">
      <alignment horizontal="center" vertical="center" shrinkToFit="1"/>
    </xf>
    <xf numFmtId="177" fontId="47" fillId="4" borderId="78" xfId="0" applyNumberFormat="1" applyFont="1" applyFill="1" applyBorder="1" applyAlignment="1" applyProtection="1">
      <alignment horizontal="center" vertical="center" shrinkToFit="1"/>
      <protection locked="0"/>
    </xf>
    <xf numFmtId="177" fontId="47" fillId="4" borderId="66" xfId="0" applyNumberFormat="1" applyFont="1" applyFill="1" applyBorder="1" applyAlignment="1" applyProtection="1">
      <alignment horizontal="center" vertical="center" shrinkToFit="1"/>
      <protection locked="0"/>
    </xf>
    <xf numFmtId="177" fontId="47" fillId="0" borderId="35" xfId="0" applyNumberFormat="1" applyFont="1" applyFill="1" applyBorder="1" applyAlignment="1" applyProtection="1">
      <alignment horizontal="center" vertical="center" shrinkToFit="1"/>
    </xf>
    <xf numFmtId="177" fontId="47" fillId="0" borderId="49" xfId="0" applyNumberFormat="1" applyFont="1" applyFill="1" applyBorder="1" applyAlignment="1" applyProtection="1">
      <alignment horizontal="center" vertical="center" shrinkToFit="1"/>
    </xf>
    <xf numFmtId="177" fontId="47" fillId="0" borderId="21" xfId="0" applyNumberFormat="1" applyFont="1" applyFill="1" applyBorder="1" applyAlignment="1" applyProtection="1">
      <alignment horizontal="center" vertical="center" shrinkToFit="1"/>
    </xf>
    <xf numFmtId="177" fontId="47" fillId="0" borderId="74" xfId="0" applyNumberFormat="1" applyFont="1" applyFill="1" applyBorder="1" applyAlignment="1" applyProtection="1">
      <alignment horizontal="center" vertical="center" shrinkToFit="1"/>
    </xf>
    <xf numFmtId="177" fontId="47" fillId="4" borderId="38" xfId="0" applyNumberFormat="1" applyFont="1" applyFill="1" applyBorder="1" applyAlignment="1" applyProtection="1">
      <alignment horizontal="center" vertical="center" shrinkToFit="1"/>
      <protection locked="0"/>
    </xf>
    <xf numFmtId="177" fontId="47" fillId="4" borderId="64" xfId="0" applyNumberFormat="1" applyFont="1" applyFill="1" applyBorder="1" applyAlignment="1" applyProtection="1">
      <alignment horizontal="center" vertical="center" shrinkToFit="1"/>
      <protection locked="0"/>
    </xf>
    <xf numFmtId="177" fontId="47" fillId="4" borderId="39" xfId="0" applyNumberFormat="1" applyFont="1" applyFill="1" applyBorder="1" applyAlignment="1" applyProtection="1">
      <alignment horizontal="center" vertical="center" shrinkToFit="1"/>
      <protection locked="0"/>
    </xf>
    <xf numFmtId="177" fontId="47" fillId="4" borderId="65" xfId="0" applyNumberFormat="1" applyFont="1" applyFill="1" applyBorder="1" applyAlignment="1" applyProtection="1">
      <alignment horizontal="center" vertical="center" shrinkToFit="1"/>
      <protection locked="0"/>
    </xf>
    <xf numFmtId="0" fontId="47" fillId="0" borderId="7" xfId="0" applyFont="1" applyFill="1" applyBorder="1" applyAlignment="1" applyProtection="1">
      <alignment horizontal="center" vertical="center"/>
    </xf>
    <xf numFmtId="0" fontId="47" fillId="0" borderId="67" xfId="0" applyFont="1" applyFill="1" applyBorder="1" applyAlignment="1" applyProtection="1">
      <alignment horizontal="center" vertical="center" shrinkToFit="1"/>
    </xf>
    <xf numFmtId="178" fontId="47" fillId="0" borderId="81" xfId="1" applyNumberFormat="1" applyFont="1" applyFill="1" applyBorder="1" applyAlignment="1" applyProtection="1">
      <alignment horizontal="center" vertical="center" shrinkToFit="1"/>
    </xf>
    <xf numFmtId="178" fontId="47" fillId="0" borderId="7" xfId="1" applyNumberFormat="1" applyFont="1" applyFill="1" applyBorder="1" applyAlignment="1" applyProtection="1">
      <alignment horizontal="center" vertical="center" shrinkToFit="1"/>
    </xf>
    <xf numFmtId="0" fontId="47" fillId="0" borderId="4" xfId="0" applyFont="1" applyBorder="1" applyAlignment="1" applyProtection="1">
      <alignment horizontal="center" vertical="center" shrinkToFit="1"/>
    </xf>
    <xf numFmtId="0" fontId="47" fillId="0" borderId="63" xfId="0" applyFont="1" applyBorder="1" applyAlignment="1" applyProtection="1">
      <alignment horizontal="center" vertical="center" shrinkToFit="1"/>
    </xf>
    <xf numFmtId="0" fontId="47" fillId="0" borderId="78" xfId="0" applyFont="1" applyBorder="1" applyAlignment="1" applyProtection="1">
      <alignment horizontal="center" vertical="center" wrapText="1"/>
    </xf>
    <xf numFmtId="0" fontId="47" fillId="0" borderId="85" xfId="0" applyFont="1" applyBorder="1" applyAlignment="1" applyProtection="1">
      <alignment horizontal="center" vertical="center" wrapText="1"/>
    </xf>
    <xf numFmtId="0" fontId="47" fillId="0" borderId="7" xfId="0" applyFont="1" applyBorder="1" applyAlignment="1" applyProtection="1">
      <alignment horizontal="center" vertical="center" wrapText="1"/>
    </xf>
    <xf numFmtId="0" fontId="47" fillId="0" borderId="53" xfId="0" applyFont="1" applyFill="1" applyBorder="1" applyAlignment="1" applyProtection="1">
      <alignment horizontal="center" vertical="center" wrapText="1"/>
    </xf>
    <xf numFmtId="0" fontId="47" fillId="0" borderId="66" xfId="0" applyFont="1" applyFill="1" applyBorder="1" applyAlignment="1" applyProtection="1">
      <alignment horizontal="center" vertical="center" wrapText="1"/>
    </xf>
    <xf numFmtId="0" fontId="47" fillId="0" borderId="36" xfId="0" applyFont="1" applyFill="1" applyBorder="1" applyAlignment="1" applyProtection="1">
      <alignment horizontal="center" vertical="center" wrapText="1"/>
    </xf>
    <xf numFmtId="0" fontId="47" fillId="0" borderId="48" xfId="0" applyFont="1" applyFill="1" applyBorder="1" applyAlignment="1" applyProtection="1">
      <alignment horizontal="center" vertical="center" wrapText="1"/>
    </xf>
    <xf numFmtId="0" fontId="47" fillId="0" borderId="69" xfId="0" applyFont="1" applyBorder="1" applyAlignment="1" applyProtection="1">
      <alignment horizontal="center" vertical="center" wrapText="1"/>
    </xf>
    <xf numFmtId="0" fontId="47" fillId="0" borderId="70" xfId="0" applyFont="1" applyBorder="1" applyAlignment="1" applyProtection="1">
      <alignment horizontal="center" vertical="center" shrinkToFit="1"/>
    </xf>
    <xf numFmtId="0" fontId="47" fillId="0" borderId="71" xfId="0" applyFont="1" applyBorder="1" applyAlignment="1" applyProtection="1">
      <alignment horizontal="center" vertical="center" shrinkToFit="1"/>
    </xf>
    <xf numFmtId="0" fontId="47" fillId="0" borderId="72" xfId="0" applyFont="1" applyBorder="1" applyAlignment="1" applyProtection="1">
      <alignment horizontal="center" vertical="center" wrapText="1"/>
    </xf>
    <xf numFmtId="0" fontId="47" fillId="0" borderId="66" xfId="0" applyFont="1" applyBorder="1" applyAlignment="1" applyProtection="1">
      <alignment horizontal="center" vertical="center"/>
    </xf>
    <xf numFmtId="0" fontId="47" fillId="0" borderId="73" xfId="0" applyFont="1" applyBorder="1" applyAlignment="1" applyProtection="1">
      <alignment horizontal="center" vertical="center"/>
    </xf>
    <xf numFmtId="0" fontId="47" fillId="0" borderId="74" xfId="0" applyFont="1" applyBorder="1" applyAlignment="1" applyProtection="1">
      <alignment horizontal="center" vertical="center"/>
    </xf>
    <xf numFmtId="0" fontId="47" fillId="0" borderId="84" xfId="0" applyFont="1" applyBorder="1" applyAlignment="1" applyProtection="1">
      <alignment horizontal="left" vertical="top" wrapText="1" shrinkToFit="1"/>
    </xf>
    <xf numFmtId="0" fontId="47" fillId="0" borderId="84" xfId="0" applyFont="1" applyBorder="1" applyAlignment="1" applyProtection="1">
      <alignment horizontal="left" vertical="top" shrinkToFit="1"/>
    </xf>
    <xf numFmtId="0" fontId="45" fillId="2" borderId="0" xfId="3" applyFont="1" applyFill="1" applyBorder="1" applyAlignment="1" applyProtection="1">
      <alignment horizontal="center" vertical="center" wrapText="1"/>
    </xf>
    <xf numFmtId="0" fontId="44" fillId="6" borderId="43" xfId="0" applyNumberFormat="1" applyFont="1" applyFill="1" applyBorder="1" applyAlignment="1" applyProtection="1">
      <alignment horizontal="center" vertical="center" shrinkToFit="1"/>
    </xf>
    <xf numFmtId="0" fontId="44" fillId="6" borderId="34" xfId="0" applyNumberFormat="1" applyFont="1" applyFill="1" applyBorder="1" applyAlignment="1" applyProtection="1">
      <alignment horizontal="center" vertical="center" shrinkToFit="1"/>
    </xf>
    <xf numFmtId="0" fontId="44" fillId="6" borderId="60" xfId="0" applyNumberFormat="1" applyFont="1" applyFill="1" applyBorder="1" applyAlignment="1" applyProtection="1">
      <alignment horizontal="center" vertical="center" shrinkToFit="1"/>
    </xf>
    <xf numFmtId="0" fontId="47" fillId="6" borderId="43" xfId="0" applyNumberFormat="1" applyFont="1" applyFill="1" applyBorder="1" applyAlignment="1" applyProtection="1">
      <alignment horizontal="center" vertical="center" shrinkToFit="1"/>
    </xf>
    <xf numFmtId="0" fontId="47" fillId="6" borderId="34" xfId="0" applyNumberFormat="1" applyFont="1" applyFill="1" applyBorder="1" applyAlignment="1" applyProtection="1">
      <alignment horizontal="center" vertical="center" shrinkToFit="1"/>
    </xf>
    <xf numFmtId="0" fontId="47"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7" fillId="9" borderId="0" xfId="0" applyFont="1" applyFill="1" applyAlignment="1" applyProtection="1">
      <alignment horizontal="center" vertical="center" shrinkToFit="1"/>
      <protection locked="0"/>
    </xf>
    <xf numFmtId="0" fontId="14" fillId="0" borderId="0" xfId="0" applyFont="1" applyFill="1" applyAlignment="1" applyProtection="1">
      <alignment horizontal="left" vertical="top" wrapTex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0" fontId="21" fillId="0" borderId="30" xfId="0" applyFont="1" applyBorder="1" applyAlignment="1" applyProtection="1">
      <alignment horizontal="center" vertical="center"/>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21" fillId="0" borderId="30" xfId="0" applyFont="1" applyBorder="1" applyAlignment="1" applyProtection="1">
      <alignment horizontal="center" vertical="center" wrapText="1"/>
    </xf>
    <xf numFmtId="1" fontId="32" fillId="4" borderId="30" xfId="0" applyNumberFormat="1" applyFont="1" applyFill="1" applyBorder="1" applyAlignment="1" applyProtection="1">
      <alignment horizontal="center" vertical="center" shrinkToFit="1"/>
      <protection locked="0"/>
    </xf>
    <xf numFmtId="0" fontId="32" fillId="4" borderId="90" xfId="0" applyFont="1" applyFill="1" applyBorder="1" applyAlignment="1" applyProtection="1">
      <alignment horizontal="center" vertical="center" shrinkToFit="1"/>
      <protection locked="0"/>
    </xf>
    <xf numFmtId="0" fontId="32" fillId="4" borderId="94" xfId="0" applyFont="1" applyFill="1" applyBorder="1" applyAlignment="1" applyProtection="1">
      <alignment horizontal="center" vertical="center" shrinkToFit="1"/>
      <protection locked="0"/>
    </xf>
    <xf numFmtId="0" fontId="32" fillId="4" borderId="91" xfId="0" applyFont="1" applyFill="1" applyBorder="1" applyAlignment="1" applyProtection="1">
      <alignment horizontal="center" vertical="center" shrinkToFit="1"/>
      <protection locked="0"/>
    </xf>
    <xf numFmtId="0" fontId="32" fillId="11" borderId="90" xfId="0" applyFont="1" applyFill="1" applyBorder="1" applyAlignment="1" applyProtection="1">
      <alignment horizontal="center" vertical="center" shrinkToFit="1"/>
      <protection locked="0"/>
    </xf>
    <xf numFmtId="0" fontId="32"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32" fillId="4" borderId="14" xfId="0" applyFont="1" applyFill="1" applyBorder="1" applyAlignment="1" applyProtection="1">
      <alignment horizontal="center" vertical="center" shrinkToFit="1"/>
      <protection locked="0"/>
    </xf>
    <xf numFmtId="0" fontId="26" fillId="2" borderId="0" xfId="3" applyFont="1" applyFill="1" applyBorder="1" applyAlignment="1" applyProtection="1">
      <alignment horizontal="center" vertical="center"/>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50" fillId="6" borderId="43" xfId="0" applyNumberFormat="1" applyFont="1" applyFill="1" applyBorder="1" applyAlignment="1" applyProtection="1">
      <alignment horizontal="center" vertical="center" shrinkToFit="1"/>
    </xf>
    <xf numFmtId="0" fontId="50" fillId="6" borderId="34" xfId="0" applyNumberFormat="1" applyFont="1" applyFill="1" applyBorder="1" applyAlignment="1" applyProtection="1">
      <alignment horizontal="center" vertical="center" shrinkToFit="1"/>
    </xf>
    <xf numFmtId="0" fontId="50"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33" fillId="4" borderId="76" xfId="0" applyNumberFormat="1" applyFont="1" applyFill="1" applyBorder="1" applyAlignment="1" applyProtection="1">
      <alignment horizontal="center" vertical="center" wrapText="1"/>
      <protection locked="0"/>
    </xf>
    <xf numFmtId="177" fontId="33" fillId="4" borderId="98" xfId="0" applyNumberFormat="1" applyFont="1" applyFill="1" applyBorder="1" applyAlignment="1" applyProtection="1">
      <alignment horizontal="center" vertical="center" wrapText="1"/>
      <protection locked="0"/>
    </xf>
    <xf numFmtId="177" fontId="33" fillId="4" borderId="80" xfId="0" applyNumberFormat="1" applyFont="1" applyFill="1" applyBorder="1" applyAlignment="1" applyProtection="1">
      <alignment horizontal="center" vertical="center" wrapText="1"/>
      <protection locked="0"/>
    </xf>
    <xf numFmtId="177" fontId="33" fillId="4" borderId="97" xfId="0" applyNumberFormat="1" applyFont="1" applyFill="1" applyBorder="1" applyAlignment="1" applyProtection="1">
      <alignment horizontal="center" vertical="center" wrapText="1"/>
      <protection locked="0"/>
    </xf>
    <xf numFmtId="38" fontId="33" fillId="4" borderId="76" xfId="1" applyFont="1" applyFill="1" applyBorder="1" applyAlignment="1" applyProtection="1">
      <alignment horizontal="center" vertical="center" wrapText="1"/>
      <protection locked="0"/>
    </xf>
    <xf numFmtId="38" fontId="33" fillId="4" borderId="98" xfId="1" applyFont="1" applyFill="1" applyBorder="1" applyAlignment="1" applyProtection="1">
      <alignment horizontal="center" vertical="center" wrapText="1"/>
      <protection locked="0"/>
    </xf>
    <xf numFmtId="38" fontId="33" fillId="4" borderId="80" xfId="1" applyFont="1" applyFill="1" applyBorder="1" applyAlignment="1" applyProtection="1">
      <alignment horizontal="center" vertical="center" wrapText="1"/>
      <protection locked="0"/>
    </xf>
    <xf numFmtId="38" fontId="33"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38" fontId="31" fillId="4" borderId="76" xfId="1" applyFont="1" applyFill="1" applyBorder="1" applyAlignment="1" applyProtection="1">
      <alignment horizontal="center" vertical="center" wrapText="1"/>
      <protection locked="0"/>
    </xf>
    <xf numFmtId="38" fontId="31" fillId="4" borderId="98" xfId="1" applyFont="1" applyFill="1" applyBorder="1" applyAlignment="1" applyProtection="1">
      <alignment horizontal="center" vertical="center" wrapText="1"/>
      <protection locked="0"/>
    </xf>
    <xf numFmtId="38" fontId="31" fillId="4" borderId="80" xfId="1" applyFont="1" applyFill="1" applyBorder="1" applyAlignment="1" applyProtection="1">
      <alignment horizontal="center" vertical="center" wrapText="1"/>
      <protection locked="0"/>
    </xf>
    <xf numFmtId="38" fontId="31" fillId="4" borderId="97" xfId="1" applyFont="1" applyFill="1" applyBorder="1" applyAlignment="1" applyProtection="1">
      <alignment horizontal="center" vertical="center" wrapText="1"/>
      <protection locked="0"/>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100" xfId="0" applyFont="1" applyFill="1" applyBorder="1" applyAlignment="1" applyProtection="1">
      <alignment horizontal="center" vertical="center" wrapText="1"/>
    </xf>
    <xf numFmtId="0" fontId="28" fillId="2" borderId="0" xfId="3" applyFont="1" applyFill="1" applyBorder="1" applyAlignment="1" applyProtection="1">
      <alignment horizontal="center" vertical="center"/>
    </xf>
    <xf numFmtId="0" fontId="35" fillId="0" borderId="53" xfId="0" applyFont="1" applyBorder="1" applyAlignment="1" applyProtection="1">
      <alignment horizontal="center" vertical="center"/>
    </xf>
    <xf numFmtId="0" fontId="35" fillId="0" borderId="66" xfId="0" applyFont="1" applyBorder="1" applyAlignment="1" applyProtection="1">
      <alignment horizontal="center" vertical="center"/>
    </xf>
    <xf numFmtId="0" fontId="35" fillId="0" borderId="21" xfId="0" applyFont="1" applyBorder="1" applyAlignment="1" applyProtection="1">
      <alignment horizontal="center" vertical="center"/>
    </xf>
    <xf numFmtId="0" fontId="35"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36" fillId="0" borderId="0" xfId="0" applyFont="1" applyAlignment="1">
      <alignment horizontal="justify" vertical="center"/>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xf numFmtId="0" fontId="8" fillId="0" borderId="105" xfId="0" applyFont="1" applyBorder="1" applyAlignment="1">
      <alignment horizontal="center" vertical="center" wrapText="1"/>
    </xf>
    <xf numFmtId="0" fontId="8" fillId="0" borderId="106" xfId="0" applyFont="1" applyBorder="1" applyAlignment="1">
      <alignment horizontal="center" vertical="center" wrapText="1"/>
    </xf>
    <xf numFmtId="0" fontId="8" fillId="0" borderId="107" xfId="0" applyFont="1" applyBorder="1" applyAlignment="1">
      <alignment horizontal="center" vertical="center" wrapText="1"/>
    </xf>
    <xf numFmtId="0" fontId="38" fillId="0" borderId="105" xfId="0" applyFont="1" applyBorder="1" applyAlignment="1">
      <alignment horizontal="center" vertical="center" wrapText="1"/>
    </xf>
    <xf numFmtId="0" fontId="38" fillId="0" borderId="106" xfId="0" applyFont="1" applyBorder="1" applyAlignment="1">
      <alignment horizontal="center" vertical="center" wrapText="1"/>
    </xf>
    <xf numFmtId="0" fontId="38" fillId="0" borderId="107" xfId="0" applyFont="1" applyBorder="1" applyAlignment="1">
      <alignment horizontal="center" vertical="center" wrapText="1"/>
    </xf>
    <xf numFmtId="0" fontId="36"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37" fillId="0" borderId="105" xfId="0" applyFont="1" applyBorder="1" applyAlignment="1">
      <alignment horizontal="center" vertical="center" wrapText="1"/>
    </xf>
    <xf numFmtId="0" fontId="37" fillId="0" borderId="106"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66"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74" xfId="0" applyFont="1" applyBorder="1" applyAlignment="1">
      <alignment horizontal="center" vertical="center" wrapText="1"/>
    </xf>
    <xf numFmtId="0" fontId="8" fillId="0" borderId="139" xfId="7" applyFont="1" applyFill="1" applyBorder="1" applyAlignment="1" applyProtection="1">
      <alignment horizontal="left" vertical="center"/>
      <protection locked="0"/>
    </xf>
    <xf numFmtId="0" fontId="61" fillId="0" borderId="111" xfId="5" applyFont="1" applyBorder="1" applyAlignment="1">
      <alignment vertical="center" shrinkToFit="1"/>
    </xf>
    <xf numFmtId="0" fontId="61" fillId="0" borderId="140" xfId="5" applyFont="1" applyBorder="1" applyAlignment="1">
      <alignment horizontal="center" vertical="center" shrinkToFit="1"/>
    </xf>
    <xf numFmtId="0" fontId="61" fillId="0" borderId="141" xfId="5" applyFont="1" applyBorder="1" applyAlignment="1">
      <alignment vertical="center" shrinkToFit="1"/>
    </xf>
    <xf numFmtId="0" fontId="61" fillId="0" borderId="142" xfId="5" applyFont="1" applyBorder="1" applyAlignment="1">
      <alignment vertical="center" shrinkToFit="1"/>
    </xf>
    <xf numFmtId="0" fontId="61" fillId="0" borderId="45" xfId="5" applyFont="1" applyBorder="1" applyAlignment="1">
      <alignment vertical="center" shrinkToFit="1"/>
    </xf>
    <xf numFmtId="0" fontId="61" fillId="0" borderId="143" xfId="5" applyFont="1" applyBorder="1" applyAlignment="1">
      <alignment vertical="center" shrinkToFit="1"/>
    </xf>
    <xf numFmtId="0" fontId="61" fillId="0" borderId="109" xfId="5" applyFont="1" applyBorder="1" applyAlignment="1">
      <alignment horizontal="center" vertical="center" shrinkToFit="1"/>
    </xf>
    <xf numFmtId="0" fontId="61" fillId="0" borderId="45" xfId="5" applyFont="1" applyFill="1" applyBorder="1" applyAlignment="1">
      <alignment vertical="center" shrinkToFit="1"/>
    </xf>
    <xf numFmtId="0" fontId="61" fillId="0" borderId="97" xfId="5" applyFont="1" applyBorder="1" applyAlignment="1">
      <alignment horizontal="center" vertical="center" shrinkToFit="1"/>
    </xf>
    <xf numFmtId="0" fontId="61" fillId="9" borderId="30" xfId="5" applyFont="1" applyFill="1" applyBorder="1" applyAlignment="1">
      <alignment horizontal="center" vertical="center" shrinkToFi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4"/>
  <sheetViews>
    <sheetView tabSelected="1" view="pageBreakPreview" zoomScaleNormal="100" zoomScaleSheetLayoutView="100" workbookViewId="0">
      <selection activeCell="C10" sqref="C10:F10"/>
    </sheetView>
  </sheetViews>
  <sheetFormatPr defaultRowHeight="13.5"/>
  <cols>
    <col min="1" max="2" width="9" style="2"/>
    <col min="3" max="3" width="9" style="2" customWidth="1"/>
    <col min="4" max="16384" width="9" style="2"/>
  </cols>
  <sheetData>
    <row r="1" spans="1:16" ht="17.25">
      <c r="A1" s="1" t="s">
        <v>176</v>
      </c>
    </row>
    <row r="2" spans="1:16">
      <c r="A2" s="3"/>
    </row>
    <row r="3" spans="1:16">
      <c r="A3" s="3"/>
    </row>
    <row r="4" spans="1:16">
      <c r="A4" s="3"/>
    </row>
    <row r="5" spans="1:16">
      <c r="A5" s="3" t="s">
        <v>88</v>
      </c>
    </row>
    <row r="7" spans="1:16">
      <c r="A7" s="4"/>
    </row>
    <row r="8" spans="1:16" s="232" customFormat="1" ht="14.25">
      <c r="A8" s="230" t="s">
        <v>240</v>
      </c>
      <c r="B8" s="231" t="s">
        <v>241</v>
      </c>
      <c r="C8" s="231"/>
      <c r="D8" s="231"/>
      <c r="E8" s="231"/>
      <c r="F8" s="231"/>
      <c r="G8" s="231"/>
      <c r="H8" s="231"/>
      <c r="I8" s="231"/>
      <c r="J8" s="231"/>
      <c r="K8" s="231"/>
    </row>
    <row r="9" spans="1:16" ht="14.25" thickBot="1">
      <c r="A9" s="4"/>
    </row>
    <row r="10" spans="1:16" ht="31.5" customHeight="1" thickTop="1" thickBot="1">
      <c r="A10" s="4"/>
      <c r="C10" s="384"/>
      <c r="D10" s="385"/>
      <c r="E10" s="385"/>
      <c r="F10" s="386"/>
    </row>
    <row r="11" spans="1:16" ht="19.5" thickTop="1">
      <c r="A11" s="4"/>
      <c r="C11" s="5"/>
    </row>
    <row r="12" spans="1:16">
      <c r="A12" s="4" t="s">
        <v>242</v>
      </c>
      <c r="B12" s="374" t="s">
        <v>177</v>
      </c>
      <c r="C12" s="374"/>
      <c r="D12" s="374"/>
      <c r="E12" s="374"/>
      <c r="F12" s="374"/>
      <c r="G12" s="374"/>
      <c r="H12" s="374"/>
      <c r="I12" s="374"/>
      <c r="J12" s="374"/>
      <c r="K12" s="374"/>
      <c r="L12" s="374"/>
      <c r="M12" s="374"/>
      <c r="N12" s="374"/>
    </row>
    <row r="13" spans="1:16" ht="14.25" thickBot="1">
      <c r="A13" s="4"/>
    </row>
    <row r="14" spans="1:16" ht="31.5" customHeight="1" thickTop="1" thickBot="1">
      <c r="A14" s="4"/>
      <c r="C14" s="227">
        <v>6</v>
      </c>
      <c r="O14" s="6"/>
    </row>
    <row r="15" spans="1:16" ht="14.25" thickTop="1">
      <c r="A15" s="4"/>
      <c r="O15" s="6"/>
    </row>
    <row r="16" spans="1:16" ht="13.5" customHeight="1">
      <c r="A16" s="4" t="s">
        <v>243</v>
      </c>
      <c r="B16" s="387" t="s">
        <v>236</v>
      </c>
      <c r="C16" s="387"/>
      <c r="D16" s="387"/>
      <c r="E16" s="387"/>
      <c r="F16" s="387"/>
      <c r="G16" s="387"/>
      <c r="H16" s="387"/>
      <c r="I16" s="387"/>
      <c r="J16" s="387"/>
      <c r="K16" s="387"/>
      <c r="L16" s="387"/>
      <c r="M16" s="387"/>
      <c r="N16" s="387"/>
      <c r="O16" s="387"/>
      <c r="P16" s="387"/>
    </row>
    <row r="17" spans="1:16" ht="24" customHeight="1">
      <c r="A17" s="4"/>
      <c r="B17" s="387"/>
      <c r="C17" s="387"/>
      <c r="D17" s="387"/>
      <c r="E17" s="387"/>
      <c r="F17" s="387"/>
      <c r="G17" s="387"/>
      <c r="H17" s="387"/>
      <c r="I17" s="387"/>
      <c r="J17" s="387"/>
      <c r="K17" s="387"/>
      <c r="L17" s="387"/>
      <c r="M17" s="387"/>
      <c r="N17" s="387"/>
      <c r="O17" s="387"/>
      <c r="P17" s="387"/>
    </row>
    <row r="18" spans="1:16">
      <c r="A18" s="4"/>
      <c r="O18" s="6"/>
    </row>
    <row r="19" spans="1:16" ht="24" customHeight="1">
      <c r="A19" s="7" t="s">
        <v>244</v>
      </c>
      <c r="B19" s="387" t="s">
        <v>250</v>
      </c>
      <c r="C19" s="387"/>
      <c r="D19" s="387"/>
      <c r="E19" s="387"/>
      <c r="F19" s="387"/>
      <c r="G19" s="387"/>
      <c r="H19" s="387"/>
      <c r="I19" s="387"/>
      <c r="J19" s="387"/>
      <c r="K19" s="387"/>
      <c r="L19" s="387"/>
      <c r="M19" s="387"/>
      <c r="N19" s="387"/>
      <c r="O19" s="387"/>
      <c r="P19" s="387"/>
    </row>
    <row r="20" spans="1:16">
      <c r="A20" s="4"/>
      <c r="O20" s="6"/>
    </row>
    <row r="21" spans="1:16" ht="17.25" customHeight="1">
      <c r="A21" s="4" t="s">
        <v>245</v>
      </c>
      <c r="B21" s="2" t="s">
        <v>237</v>
      </c>
      <c r="O21" s="6"/>
    </row>
    <row r="22" spans="1:16">
      <c r="A22" s="4"/>
      <c r="B22" s="8" t="s">
        <v>86</v>
      </c>
      <c r="C22" s="374" t="s">
        <v>178</v>
      </c>
      <c r="D22" s="374"/>
      <c r="E22" s="374"/>
      <c r="F22" s="374"/>
      <c r="G22" s="374"/>
      <c r="H22" s="374"/>
      <c r="I22" s="374"/>
      <c r="J22" s="374"/>
      <c r="K22" s="374"/>
      <c r="L22" s="374"/>
      <c r="M22" s="374"/>
      <c r="N22" s="374"/>
    </row>
    <row r="23" spans="1:16" ht="13.5" customHeight="1">
      <c r="A23" s="4"/>
      <c r="B23" s="8" t="s">
        <v>85</v>
      </c>
      <c r="C23" s="387" t="s">
        <v>179</v>
      </c>
      <c r="D23" s="387"/>
      <c r="E23" s="387"/>
      <c r="F23" s="387"/>
      <c r="G23" s="387"/>
      <c r="H23" s="387"/>
      <c r="I23" s="387"/>
      <c r="J23" s="387"/>
      <c r="K23" s="387"/>
      <c r="L23" s="387"/>
      <c r="M23" s="387"/>
      <c r="N23" s="387"/>
    </row>
    <row r="24" spans="1:16" ht="16.5" customHeight="1">
      <c r="A24" s="4"/>
      <c r="B24" s="8"/>
      <c r="C24" s="387"/>
      <c r="D24" s="387"/>
      <c r="E24" s="387"/>
      <c r="F24" s="387"/>
      <c r="G24" s="387"/>
      <c r="H24" s="387"/>
      <c r="I24" s="387"/>
      <c r="J24" s="387"/>
      <c r="K24" s="387"/>
      <c r="L24" s="387"/>
      <c r="M24" s="387"/>
      <c r="N24" s="387"/>
    </row>
    <row r="25" spans="1:16">
      <c r="A25" s="4"/>
    </row>
    <row r="26" spans="1:16" ht="21.75" customHeight="1">
      <c r="A26" s="7" t="s">
        <v>246</v>
      </c>
      <c r="B26" s="387" t="s">
        <v>180</v>
      </c>
      <c r="C26" s="387"/>
      <c r="D26" s="387"/>
      <c r="E26" s="387"/>
      <c r="F26" s="387"/>
      <c r="G26" s="387"/>
      <c r="H26" s="387"/>
      <c r="I26" s="387"/>
      <c r="J26" s="387"/>
      <c r="K26" s="387"/>
      <c r="L26" s="387"/>
      <c r="M26" s="387"/>
      <c r="N26" s="387"/>
    </row>
    <row r="27" spans="1:16" ht="21.75" customHeight="1">
      <c r="A27" s="6"/>
      <c r="B27" s="12" t="s">
        <v>86</v>
      </c>
      <c r="C27" s="373" t="s">
        <v>824</v>
      </c>
      <c r="D27" s="373"/>
      <c r="E27" s="373"/>
      <c r="F27" s="373"/>
      <c r="G27" s="373"/>
      <c r="H27" s="373"/>
      <c r="I27" s="373"/>
      <c r="J27" s="373"/>
      <c r="K27" s="373"/>
      <c r="L27" s="373"/>
      <c r="M27" s="373"/>
      <c r="N27" s="373"/>
      <c r="O27" s="373"/>
      <c r="P27" s="373"/>
    </row>
    <row r="28" spans="1:16" ht="50.25" customHeight="1">
      <c r="A28" s="11"/>
      <c r="B28" s="12" t="s">
        <v>85</v>
      </c>
      <c r="C28" s="373" t="s">
        <v>181</v>
      </c>
      <c r="D28" s="373"/>
      <c r="E28" s="373"/>
      <c r="F28" s="373"/>
      <c r="G28" s="373"/>
      <c r="H28" s="373"/>
      <c r="I28" s="373"/>
      <c r="J28" s="373"/>
      <c r="K28" s="373"/>
      <c r="L28" s="373"/>
      <c r="M28" s="373"/>
      <c r="N28" s="373"/>
      <c r="O28" s="373"/>
      <c r="P28" s="373"/>
    </row>
    <row r="29" spans="1:16" ht="18" customHeight="1">
      <c r="A29" s="11"/>
      <c r="B29" s="12" t="s">
        <v>87</v>
      </c>
      <c r="C29" s="10" t="s">
        <v>175</v>
      </c>
      <c r="D29" s="13"/>
      <c r="E29" s="13"/>
      <c r="F29" s="13"/>
      <c r="G29" s="13"/>
      <c r="H29" s="13"/>
      <c r="I29" s="13"/>
      <c r="J29" s="13"/>
      <c r="K29" s="13"/>
      <c r="L29" s="13"/>
    </row>
    <row r="30" spans="1:16" ht="63" customHeight="1">
      <c r="A30" s="11"/>
      <c r="B30" s="12" t="s">
        <v>95</v>
      </c>
      <c r="C30" s="373" t="s">
        <v>182</v>
      </c>
      <c r="D30" s="373"/>
      <c r="E30" s="373"/>
      <c r="F30" s="373"/>
      <c r="G30" s="373"/>
      <c r="H30" s="373"/>
      <c r="I30" s="373"/>
      <c r="J30" s="373"/>
      <c r="K30" s="373"/>
      <c r="L30" s="373"/>
      <c r="M30" s="373"/>
      <c r="N30" s="373"/>
      <c r="O30" s="373"/>
      <c r="P30" s="373"/>
    </row>
    <row r="31" spans="1:16">
      <c r="A31" s="6"/>
      <c r="B31" s="8"/>
    </row>
    <row r="32" spans="1:16">
      <c r="A32" s="6"/>
    </row>
    <row r="33" spans="1:16" ht="16.5" customHeight="1">
      <c r="A33" s="4" t="s">
        <v>247</v>
      </c>
      <c r="B33" s="374" t="s">
        <v>183</v>
      </c>
      <c r="C33" s="374"/>
      <c r="D33" s="374"/>
      <c r="E33" s="374"/>
      <c r="F33" s="374"/>
      <c r="G33" s="374"/>
      <c r="H33" s="374"/>
      <c r="I33" s="374"/>
      <c r="J33" s="374"/>
      <c r="K33" s="374"/>
      <c r="L33" s="374"/>
      <c r="M33" s="374"/>
      <c r="N33" s="374"/>
    </row>
    <row r="34" spans="1:16" ht="20.25" customHeight="1">
      <c r="A34" s="6"/>
      <c r="B34" s="9" t="s">
        <v>86</v>
      </c>
      <c r="C34" s="372" t="s">
        <v>823</v>
      </c>
      <c r="D34" s="372"/>
      <c r="E34" s="372"/>
      <c r="F34" s="372"/>
      <c r="G34" s="372"/>
      <c r="H34" s="372"/>
      <c r="I34" s="372"/>
      <c r="J34" s="372"/>
      <c r="K34" s="372"/>
      <c r="L34" s="372"/>
      <c r="M34" s="372"/>
      <c r="N34" s="372"/>
      <c r="O34" s="372"/>
      <c r="P34" s="372"/>
    </row>
    <row r="35" spans="1:16" ht="20.25" customHeight="1">
      <c r="A35" s="11"/>
      <c r="B35" s="9" t="s">
        <v>85</v>
      </c>
      <c r="C35" s="388" t="s">
        <v>97</v>
      </c>
      <c r="D35" s="388"/>
      <c r="E35" s="388"/>
      <c r="F35" s="388"/>
      <c r="G35" s="388"/>
      <c r="H35" s="388"/>
      <c r="I35" s="388"/>
      <c r="J35" s="388"/>
      <c r="K35" s="388"/>
      <c r="L35" s="388"/>
      <c r="M35" s="388"/>
      <c r="N35" s="388"/>
    </row>
    <row r="36" spans="1:16" ht="13.5" customHeight="1">
      <c r="A36" s="11"/>
      <c r="B36" s="9" t="s">
        <v>87</v>
      </c>
      <c r="C36" s="373" t="s">
        <v>184</v>
      </c>
      <c r="D36" s="373"/>
      <c r="E36" s="373"/>
      <c r="F36" s="373"/>
      <c r="G36" s="373"/>
      <c r="H36" s="373"/>
      <c r="I36" s="373"/>
      <c r="J36" s="373"/>
      <c r="K36" s="373"/>
      <c r="L36" s="373"/>
      <c r="M36" s="373"/>
      <c r="N36" s="373"/>
      <c r="O36" s="373"/>
      <c r="P36" s="373"/>
    </row>
    <row r="37" spans="1:16" ht="34.5" customHeight="1">
      <c r="A37" s="6"/>
      <c r="B37" s="8"/>
      <c r="C37" s="373"/>
      <c r="D37" s="373"/>
      <c r="E37" s="373"/>
      <c r="F37" s="373"/>
      <c r="G37" s="373"/>
      <c r="H37" s="373"/>
      <c r="I37" s="373"/>
      <c r="J37" s="373"/>
      <c r="K37" s="373"/>
      <c r="L37" s="373"/>
      <c r="M37" s="373"/>
      <c r="N37" s="373"/>
      <c r="O37" s="373"/>
      <c r="P37" s="373"/>
    </row>
    <row r="38" spans="1:16" ht="13.5" customHeight="1">
      <c r="A38" s="11"/>
      <c r="B38" s="9" t="s">
        <v>95</v>
      </c>
      <c r="C38" s="373" t="s">
        <v>452</v>
      </c>
      <c r="D38" s="373"/>
      <c r="E38" s="373"/>
      <c r="F38" s="373"/>
      <c r="G38" s="373"/>
      <c r="H38" s="373"/>
      <c r="I38" s="373"/>
      <c r="J38" s="373"/>
      <c r="K38" s="373"/>
      <c r="L38" s="373"/>
      <c r="M38" s="373"/>
      <c r="N38" s="373"/>
      <c r="O38" s="373"/>
      <c r="P38" s="373"/>
    </row>
    <row r="39" spans="1:16" ht="15.75" customHeight="1">
      <c r="A39" s="6"/>
      <c r="B39" s="8"/>
      <c r="C39" s="373"/>
      <c r="D39" s="373"/>
      <c r="E39" s="373"/>
      <c r="F39" s="373"/>
      <c r="G39" s="373"/>
      <c r="H39" s="373"/>
      <c r="I39" s="373"/>
      <c r="J39" s="373"/>
      <c r="K39" s="373"/>
      <c r="L39" s="373"/>
      <c r="M39" s="373"/>
      <c r="N39" s="373"/>
      <c r="O39" s="373"/>
      <c r="P39" s="373"/>
    </row>
    <row r="40" spans="1:16">
      <c r="A40" s="6"/>
    </row>
    <row r="41" spans="1:16" ht="17.25" customHeight="1">
      <c r="A41" s="14" t="s">
        <v>248</v>
      </c>
      <c r="B41" s="15" t="s">
        <v>453</v>
      </c>
      <c r="C41" s="10"/>
      <c r="D41" s="10"/>
      <c r="E41" s="10"/>
      <c r="F41" s="10"/>
      <c r="G41" s="10"/>
    </row>
    <row r="42" spans="1:16" ht="45.75" customHeight="1">
      <c r="A42" s="16"/>
      <c r="B42" s="12" t="s">
        <v>86</v>
      </c>
      <c r="C42" s="373" t="s">
        <v>464</v>
      </c>
      <c r="D42" s="373"/>
      <c r="E42" s="373"/>
      <c r="F42" s="373"/>
      <c r="G42" s="373"/>
      <c r="H42" s="373"/>
      <c r="I42" s="373"/>
      <c r="J42" s="373"/>
      <c r="K42" s="373"/>
      <c r="L42" s="373"/>
      <c r="M42" s="373"/>
      <c r="N42" s="373"/>
      <c r="O42" s="373"/>
      <c r="P42" s="373"/>
    </row>
    <row r="43" spans="1:16">
      <c r="A43" s="16"/>
      <c r="B43" s="10"/>
      <c r="C43" s="17" t="s">
        <v>185</v>
      </c>
      <c r="D43" s="10"/>
      <c r="E43" s="10"/>
      <c r="F43" s="10"/>
      <c r="G43" s="10"/>
    </row>
    <row r="44" spans="1:16">
      <c r="A44" s="11"/>
      <c r="B44" s="13"/>
      <c r="C44" s="13"/>
      <c r="D44" s="13"/>
      <c r="E44" s="13"/>
      <c r="F44" s="13"/>
      <c r="G44" s="13"/>
    </row>
    <row r="45" spans="1:16">
      <c r="A45" s="6"/>
    </row>
    <row r="46" spans="1:16" ht="17.25" customHeight="1">
      <c r="A46" s="4" t="s">
        <v>249</v>
      </c>
      <c r="B46" s="2" t="s">
        <v>186</v>
      </c>
    </row>
    <row r="47" spans="1:16">
      <c r="A47" s="6"/>
      <c r="B47" s="8" t="s">
        <v>86</v>
      </c>
      <c r="C47" s="2" t="s">
        <v>454</v>
      </c>
    </row>
    <row r="48" spans="1:16" ht="32.25" customHeight="1">
      <c r="B48" s="8" t="s">
        <v>85</v>
      </c>
      <c r="C48" s="389" t="s">
        <v>455</v>
      </c>
      <c r="D48" s="389"/>
      <c r="E48" s="389"/>
      <c r="F48" s="389"/>
      <c r="G48" s="389"/>
      <c r="H48" s="389"/>
      <c r="I48" s="389"/>
      <c r="J48" s="389"/>
      <c r="K48" s="389"/>
      <c r="L48" s="389"/>
      <c r="M48" s="389"/>
      <c r="N48" s="389"/>
    </row>
    <row r="49" spans="1:17">
      <c r="A49" s="4"/>
    </row>
    <row r="50" spans="1:17" ht="13.5" customHeight="1">
      <c r="A50" s="4" t="s">
        <v>108</v>
      </c>
      <c r="B50" s="387" t="s">
        <v>238</v>
      </c>
      <c r="C50" s="387"/>
      <c r="D50" s="387"/>
      <c r="E50" s="387"/>
      <c r="F50" s="387"/>
      <c r="G50" s="387"/>
      <c r="H50" s="387"/>
      <c r="I50" s="387"/>
      <c r="J50" s="387"/>
      <c r="K50" s="387"/>
      <c r="L50" s="387"/>
      <c r="M50" s="387"/>
      <c r="N50" s="387"/>
      <c r="O50" s="387"/>
      <c r="P50" s="387"/>
    </row>
    <row r="51" spans="1:17" ht="18.75" customHeight="1">
      <c r="A51" s="4"/>
      <c r="B51" s="387"/>
      <c r="C51" s="387"/>
      <c r="D51" s="387"/>
      <c r="E51" s="387"/>
      <c r="F51" s="387"/>
      <c r="G51" s="387"/>
      <c r="H51" s="387"/>
      <c r="I51" s="387"/>
      <c r="J51" s="387"/>
      <c r="K51" s="387"/>
      <c r="L51" s="387"/>
      <c r="M51" s="387"/>
      <c r="N51" s="387"/>
      <c r="O51" s="387"/>
      <c r="P51" s="387"/>
    </row>
    <row r="52" spans="1:17">
      <c r="A52" s="4"/>
    </row>
    <row r="53" spans="1:17" ht="18.75" customHeight="1">
      <c r="A53" s="4"/>
      <c r="B53" s="2" t="s">
        <v>456</v>
      </c>
    </row>
    <row r="54" spans="1:17" ht="18.75" customHeight="1">
      <c r="A54" s="4"/>
    </row>
    <row r="55" spans="1:17" s="235" customFormat="1" ht="21" customHeight="1">
      <c r="A55" s="375" t="s">
        <v>251</v>
      </c>
      <c r="B55" s="375"/>
      <c r="C55" s="375"/>
      <c r="D55" s="375"/>
      <c r="E55" s="375"/>
      <c r="F55" s="375"/>
      <c r="G55" s="375"/>
      <c r="H55" s="375"/>
      <c r="I55" s="375"/>
      <c r="J55" s="375"/>
      <c r="K55" s="375"/>
      <c r="L55" s="375"/>
      <c r="M55" s="375"/>
      <c r="N55" s="375"/>
      <c r="O55" s="375"/>
      <c r="P55" s="375"/>
      <c r="Q55" s="278"/>
    </row>
    <row r="56" spans="1:17" s="235" customFormat="1">
      <c r="A56" s="376" t="s">
        <v>252</v>
      </c>
      <c r="B56" s="377"/>
      <c r="C56" s="377"/>
      <c r="D56" s="377"/>
      <c r="E56" s="377"/>
      <c r="F56" s="377"/>
      <c r="G56" s="377"/>
      <c r="H56" s="377"/>
      <c r="I56" s="377"/>
      <c r="J56" s="377"/>
      <c r="K56" s="377"/>
      <c r="L56" s="377"/>
      <c r="M56" s="377"/>
      <c r="N56" s="377"/>
      <c r="O56" s="377"/>
      <c r="P56" s="233"/>
      <c r="Q56" s="234"/>
    </row>
    <row r="57" spans="1:17" s="314" customFormat="1" ht="13.5" customHeight="1">
      <c r="A57" s="378" t="s">
        <v>253</v>
      </c>
      <c r="B57" s="378"/>
      <c r="C57" s="378"/>
      <c r="D57" s="378"/>
      <c r="E57" s="378" t="s">
        <v>254</v>
      </c>
      <c r="F57" s="378"/>
      <c r="G57" s="378"/>
      <c r="H57" s="378"/>
      <c r="I57" s="378" t="s">
        <v>255</v>
      </c>
      <c r="J57" s="378"/>
      <c r="K57" s="378"/>
      <c r="L57" s="378"/>
      <c r="M57" s="379" t="s">
        <v>256</v>
      </c>
      <c r="N57" s="380"/>
      <c r="O57" s="380"/>
      <c r="P57" s="380"/>
      <c r="Q57" s="313"/>
    </row>
    <row r="58" spans="1:17" s="314" customFormat="1" ht="13.5" customHeight="1">
      <c r="A58" s="315">
        <v>41102</v>
      </c>
      <c r="B58" s="390" t="s">
        <v>257</v>
      </c>
      <c r="C58" s="390"/>
      <c r="D58" s="390"/>
      <c r="E58" s="315">
        <v>41204</v>
      </c>
      <c r="F58" s="391" t="s">
        <v>920</v>
      </c>
      <c r="G58" s="392"/>
      <c r="H58" s="393"/>
      <c r="I58" s="316">
        <v>41403</v>
      </c>
      <c r="J58" s="394" t="s">
        <v>258</v>
      </c>
      <c r="K58" s="394"/>
      <c r="L58" s="394"/>
      <c r="M58" s="317">
        <v>41502</v>
      </c>
      <c r="N58" s="394" t="s">
        <v>259</v>
      </c>
      <c r="O58" s="394"/>
      <c r="P58" s="394"/>
      <c r="Q58" s="313"/>
    </row>
    <row r="59" spans="1:17" s="314" customFormat="1" ht="13.5" customHeight="1">
      <c r="A59" s="315">
        <v>41103</v>
      </c>
      <c r="B59" s="390" t="s">
        <v>260</v>
      </c>
      <c r="C59" s="390"/>
      <c r="D59" s="390"/>
      <c r="E59" s="315">
        <v>41205</v>
      </c>
      <c r="F59" s="381" t="s">
        <v>921</v>
      </c>
      <c r="G59" s="382"/>
      <c r="H59" s="383"/>
      <c r="I59" s="316">
        <v>41405</v>
      </c>
      <c r="J59" s="394" t="s">
        <v>261</v>
      </c>
      <c r="K59" s="394"/>
      <c r="L59" s="394"/>
      <c r="M59" s="317">
        <v>41503</v>
      </c>
      <c r="N59" s="394" t="s">
        <v>262</v>
      </c>
      <c r="O59" s="394"/>
      <c r="P59" s="394"/>
      <c r="Q59" s="313"/>
    </row>
    <row r="60" spans="1:17" s="314" customFormat="1" ht="13.5" customHeight="1">
      <c r="A60" s="315">
        <v>41107</v>
      </c>
      <c r="B60" s="381" t="s">
        <v>265</v>
      </c>
      <c r="C60" s="382"/>
      <c r="D60" s="383"/>
      <c r="E60" s="398" t="s">
        <v>267</v>
      </c>
      <c r="F60" s="399"/>
      <c r="G60" s="399"/>
      <c r="H60" s="400"/>
      <c r="I60" s="316">
        <v>41407</v>
      </c>
      <c r="J60" s="394" t="s">
        <v>263</v>
      </c>
      <c r="K60" s="394"/>
      <c r="L60" s="394"/>
      <c r="M60" s="317">
        <v>41505</v>
      </c>
      <c r="N60" s="394" t="s">
        <v>264</v>
      </c>
      <c r="O60" s="394"/>
      <c r="P60" s="394"/>
      <c r="Q60" s="313"/>
    </row>
    <row r="61" spans="1:17" s="314" customFormat="1" ht="13.5" customHeight="1">
      <c r="A61" s="315">
        <v>41109</v>
      </c>
      <c r="B61" s="381" t="s">
        <v>919</v>
      </c>
      <c r="C61" s="382"/>
      <c r="D61" s="383"/>
      <c r="E61" s="362">
        <v>41302</v>
      </c>
      <c r="F61" s="401" t="s">
        <v>922</v>
      </c>
      <c r="G61" s="401"/>
      <c r="H61" s="402"/>
      <c r="I61" s="316">
        <v>41409</v>
      </c>
      <c r="J61" s="395" t="s">
        <v>268</v>
      </c>
      <c r="K61" s="396"/>
      <c r="L61" s="397"/>
      <c r="M61" s="317">
        <v>41506</v>
      </c>
      <c r="N61" s="394" t="s">
        <v>266</v>
      </c>
      <c r="O61" s="394"/>
      <c r="P61" s="394"/>
      <c r="Q61" s="313"/>
    </row>
    <row r="62" spans="1:17" s="314" customFormat="1" ht="13.5" customHeight="1">
      <c r="A62" s="315">
        <v>41110</v>
      </c>
      <c r="B62" s="391" t="s">
        <v>271</v>
      </c>
      <c r="C62" s="392"/>
      <c r="D62" s="393"/>
      <c r="E62" s="315">
        <v>41303</v>
      </c>
      <c r="F62" s="381" t="s">
        <v>272</v>
      </c>
      <c r="G62" s="382"/>
      <c r="H62" s="383"/>
      <c r="I62" s="316">
        <v>41410</v>
      </c>
      <c r="J62" s="395" t="s">
        <v>269</v>
      </c>
      <c r="K62" s="396"/>
      <c r="L62" s="397"/>
      <c r="M62" s="317">
        <v>41512</v>
      </c>
      <c r="N62" s="394" t="s">
        <v>270</v>
      </c>
      <c r="O62" s="394"/>
      <c r="P62" s="394"/>
      <c r="Q62" s="313"/>
    </row>
    <row r="63" spans="1:17" s="314" customFormat="1" ht="13.5" customHeight="1">
      <c r="A63" s="315" t="s">
        <v>276</v>
      </c>
      <c r="B63" s="381" t="s">
        <v>277</v>
      </c>
      <c r="C63" s="382"/>
      <c r="D63" s="383"/>
      <c r="E63" s="315">
        <v>41308</v>
      </c>
      <c r="F63" s="390" t="s">
        <v>934</v>
      </c>
      <c r="G63" s="390"/>
      <c r="H63" s="390"/>
      <c r="I63" s="316">
        <v>41411</v>
      </c>
      <c r="J63" s="395" t="s">
        <v>273</v>
      </c>
      <c r="K63" s="396"/>
      <c r="L63" s="397"/>
      <c r="M63" s="317">
        <v>41514</v>
      </c>
      <c r="N63" s="394" t="s">
        <v>275</v>
      </c>
      <c r="O63" s="394"/>
      <c r="P63" s="394"/>
      <c r="Q63" s="313"/>
    </row>
    <row r="64" spans="1:17" s="314" customFormat="1" ht="13.5" customHeight="1">
      <c r="A64" s="406" t="s">
        <v>279</v>
      </c>
      <c r="B64" s="407"/>
      <c r="C64" s="407"/>
      <c r="D64" s="408"/>
      <c r="E64" s="318"/>
      <c r="F64" s="371"/>
      <c r="G64" s="371"/>
      <c r="H64" s="747"/>
      <c r="I64" s="316">
        <v>41412</v>
      </c>
      <c r="J64" s="395" t="s">
        <v>274</v>
      </c>
      <c r="K64" s="396"/>
      <c r="L64" s="397"/>
      <c r="M64" s="317">
        <v>41517</v>
      </c>
      <c r="N64" s="394" t="s">
        <v>281</v>
      </c>
      <c r="O64" s="394"/>
      <c r="P64" s="394"/>
      <c r="Q64" s="313"/>
    </row>
    <row r="65" spans="1:17" s="314" customFormat="1" ht="13.5" customHeight="1">
      <c r="A65" s="366">
        <v>41601</v>
      </c>
      <c r="B65" s="403" t="s">
        <v>283</v>
      </c>
      <c r="C65" s="404"/>
      <c r="D65" s="405"/>
      <c r="E65" s="320"/>
      <c r="F65" s="409"/>
      <c r="G65" s="410"/>
      <c r="H65" s="411"/>
      <c r="I65" s="316">
        <v>41413</v>
      </c>
      <c r="J65" s="395" t="s">
        <v>278</v>
      </c>
      <c r="K65" s="396"/>
      <c r="L65" s="397"/>
      <c r="M65" s="316">
        <v>41518</v>
      </c>
      <c r="N65" s="394" t="s">
        <v>284</v>
      </c>
      <c r="O65" s="394"/>
      <c r="P65" s="394"/>
      <c r="Q65" s="313"/>
    </row>
    <row r="66" spans="1:17" s="314" customFormat="1" ht="13.5" customHeight="1">
      <c r="A66" s="366">
        <v>41604</v>
      </c>
      <c r="B66" s="403" t="s">
        <v>288</v>
      </c>
      <c r="C66" s="404"/>
      <c r="D66" s="405"/>
      <c r="E66" s="320"/>
      <c r="F66" s="409"/>
      <c r="G66" s="410"/>
      <c r="H66" s="411"/>
      <c r="I66" s="316">
        <v>41414</v>
      </c>
      <c r="J66" s="395" t="s">
        <v>280</v>
      </c>
      <c r="K66" s="396"/>
      <c r="L66" s="397"/>
      <c r="M66" s="316">
        <v>41519</v>
      </c>
      <c r="N66" s="394" t="s">
        <v>285</v>
      </c>
      <c r="O66" s="394"/>
      <c r="P66" s="394"/>
      <c r="Q66" s="313"/>
    </row>
    <row r="67" spans="1:17" s="314" customFormat="1" ht="13.5" customHeight="1">
      <c r="A67" s="366">
        <v>41605</v>
      </c>
      <c r="B67" s="403" t="s">
        <v>290</v>
      </c>
      <c r="C67" s="404"/>
      <c r="D67" s="405"/>
      <c r="E67" s="320"/>
      <c r="F67" s="412"/>
      <c r="G67" s="412"/>
      <c r="H67" s="412"/>
      <c r="I67" s="316">
        <v>41415</v>
      </c>
      <c r="J67" s="395" t="s">
        <v>366</v>
      </c>
      <c r="K67" s="396"/>
      <c r="L67" s="397"/>
      <c r="M67" s="316">
        <v>41520</v>
      </c>
      <c r="N67" s="394" t="s">
        <v>286</v>
      </c>
      <c r="O67" s="394"/>
      <c r="P67" s="394"/>
      <c r="Q67" s="313"/>
    </row>
    <row r="68" spans="1:17" s="314" customFormat="1" ht="13.5" customHeight="1">
      <c r="A68" s="366">
        <v>41606</v>
      </c>
      <c r="B68" s="403" t="s">
        <v>292</v>
      </c>
      <c r="C68" s="404"/>
      <c r="D68" s="405"/>
      <c r="E68" s="313"/>
      <c r="F68" s="313"/>
      <c r="G68" s="313"/>
      <c r="H68" s="313"/>
      <c r="I68" s="316">
        <v>41416</v>
      </c>
      <c r="J68" s="394" t="s">
        <v>813</v>
      </c>
      <c r="K68" s="394"/>
      <c r="L68" s="394"/>
      <c r="M68" s="313"/>
      <c r="Q68" s="313"/>
    </row>
    <row r="69" spans="1:17" s="314" customFormat="1" ht="13.5" customHeight="1">
      <c r="A69" s="319">
        <v>41607</v>
      </c>
      <c r="B69" s="422" t="s">
        <v>482</v>
      </c>
      <c r="C69" s="422"/>
      <c r="D69" s="422"/>
      <c r="E69" s="313"/>
      <c r="F69" s="313"/>
      <c r="G69" s="313"/>
      <c r="H69" s="313"/>
      <c r="M69" s="313"/>
    </row>
    <row r="70" spans="1:17" s="314" customFormat="1" ht="13.5" customHeight="1">
      <c r="A70" s="236"/>
      <c r="B70" s="236"/>
      <c r="C70" s="236"/>
      <c r="D70" s="236"/>
      <c r="E70" s="313"/>
      <c r="F70" s="313"/>
      <c r="G70" s="313"/>
      <c r="H70" s="313"/>
      <c r="I70" s="321"/>
      <c r="J70" s="321"/>
      <c r="K70" s="321"/>
      <c r="L70" s="321"/>
      <c r="M70" s="313"/>
    </row>
    <row r="71" spans="1:17" s="235" customFormat="1">
      <c r="A71" s="236"/>
      <c r="B71" s="236"/>
      <c r="C71" s="236"/>
      <c r="D71" s="236"/>
      <c r="E71" s="339"/>
      <c r="F71" s="339"/>
      <c r="G71" s="339"/>
      <c r="H71" s="236"/>
      <c r="I71" s="339"/>
      <c r="J71" s="339"/>
      <c r="K71" s="339"/>
      <c r="L71" s="339"/>
      <c r="M71" s="236"/>
      <c r="N71" s="236"/>
      <c r="O71" s="236"/>
      <c r="P71" s="236"/>
    </row>
    <row r="72" spans="1:17" s="235" customFormat="1">
      <c r="A72" s="423" t="s">
        <v>814</v>
      </c>
      <c r="B72" s="424"/>
      <c r="C72" s="424"/>
      <c r="D72" s="424"/>
      <c r="E72" s="424"/>
      <c r="F72" s="424"/>
      <c r="G72" s="424"/>
      <c r="H72" s="424"/>
      <c r="I72" s="424"/>
      <c r="J72" s="424"/>
      <c r="K72" s="424"/>
      <c r="L72" s="424"/>
      <c r="M72" s="424"/>
      <c r="N72" s="424"/>
      <c r="O72" s="424"/>
      <c r="P72" s="424"/>
      <c r="Q72" s="234"/>
    </row>
    <row r="73" spans="1:17" s="235" customFormat="1">
      <c r="A73" s="425" t="s">
        <v>367</v>
      </c>
      <c r="B73" s="426"/>
      <c r="C73" s="426"/>
      <c r="D73" s="427"/>
      <c r="E73" s="428" t="s">
        <v>368</v>
      </c>
      <c r="F73" s="429"/>
      <c r="G73" s="429"/>
      <c r="H73" s="430"/>
      <c r="I73" s="428" t="s">
        <v>369</v>
      </c>
      <c r="J73" s="429"/>
      <c r="K73" s="429"/>
      <c r="L73" s="430"/>
      <c r="M73" s="431" t="s">
        <v>370</v>
      </c>
      <c r="N73" s="432"/>
      <c r="O73" s="432"/>
      <c r="P73" s="433"/>
      <c r="Q73" s="234"/>
    </row>
    <row r="74" spans="1:17" s="280" customFormat="1">
      <c r="A74" s="363" t="s">
        <v>593</v>
      </c>
      <c r="B74" s="413" t="s">
        <v>294</v>
      </c>
      <c r="C74" s="414"/>
      <c r="D74" s="415"/>
      <c r="E74" s="364">
        <v>31202</v>
      </c>
      <c r="F74" s="416" t="s">
        <v>298</v>
      </c>
      <c r="G74" s="417"/>
      <c r="H74" s="418"/>
      <c r="I74" s="369">
        <v>31401</v>
      </c>
      <c r="J74" s="419" t="s">
        <v>295</v>
      </c>
      <c r="K74" s="420"/>
      <c r="L74" s="421"/>
      <c r="M74" s="281">
        <v>32103</v>
      </c>
      <c r="N74" s="419" t="s">
        <v>296</v>
      </c>
      <c r="O74" s="420"/>
      <c r="P74" s="421"/>
      <c r="Q74" s="279"/>
    </row>
    <row r="75" spans="1:17" s="280" customFormat="1">
      <c r="A75" s="364" t="s">
        <v>597</v>
      </c>
      <c r="B75" s="413" t="s">
        <v>297</v>
      </c>
      <c r="C75" s="414"/>
      <c r="D75" s="415"/>
      <c r="E75" s="364">
        <v>31203</v>
      </c>
      <c r="F75" s="416" t="s">
        <v>301</v>
      </c>
      <c r="G75" s="417"/>
      <c r="H75" s="418"/>
      <c r="I75" s="369">
        <v>31402</v>
      </c>
      <c r="J75" s="419" t="s">
        <v>299</v>
      </c>
      <c r="K75" s="420"/>
      <c r="L75" s="421"/>
      <c r="M75" s="281">
        <v>32105</v>
      </c>
      <c r="N75" s="419" t="s">
        <v>815</v>
      </c>
      <c r="O75" s="420"/>
      <c r="P75" s="421"/>
    </row>
    <row r="76" spans="1:17" s="280" customFormat="1">
      <c r="A76" s="364" t="s">
        <v>601</v>
      </c>
      <c r="B76" s="413" t="s">
        <v>300</v>
      </c>
      <c r="C76" s="414"/>
      <c r="D76" s="415"/>
      <c r="E76" s="364">
        <v>31204</v>
      </c>
      <c r="F76" s="416" t="s">
        <v>371</v>
      </c>
      <c r="G76" s="417"/>
      <c r="H76" s="418"/>
      <c r="I76" s="369">
        <v>31403</v>
      </c>
      <c r="J76" s="419" t="s">
        <v>302</v>
      </c>
      <c r="K76" s="420"/>
      <c r="L76" s="421"/>
      <c r="M76" s="281">
        <v>32109</v>
      </c>
      <c r="N76" s="419" t="s">
        <v>372</v>
      </c>
      <c r="O76" s="420"/>
      <c r="P76" s="421"/>
      <c r="Q76" s="279"/>
    </row>
    <row r="77" spans="1:17" s="280" customFormat="1">
      <c r="A77" s="364" t="s">
        <v>605</v>
      </c>
      <c r="B77" s="413" t="s">
        <v>373</v>
      </c>
      <c r="C77" s="414"/>
      <c r="D77" s="415"/>
      <c r="E77" s="364">
        <v>31205</v>
      </c>
      <c r="F77" s="416" t="s">
        <v>374</v>
      </c>
      <c r="G77" s="417"/>
      <c r="H77" s="418"/>
      <c r="I77" s="369">
        <v>31404</v>
      </c>
      <c r="J77" s="419" t="s">
        <v>375</v>
      </c>
      <c r="K77" s="420"/>
      <c r="L77" s="421"/>
      <c r="M77" s="281">
        <v>32112</v>
      </c>
      <c r="N77" s="419" t="s">
        <v>376</v>
      </c>
      <c r="O77" s="420"/>
      <c r="P77" s="421"/>
      <c r="Q77" s="279"/>
    </row>
    <row r="78" spans="1:17" s="280" customFormat="1">
      <c r="A78" s="364" t="s">
        <v>612</v>
      </c>
      <c r="B78" s="413" t="s">
        <v>381</v>
      </c>
      <c r="C78" s="414"/>
      <c r="D78" s="415"/>
      <c r="E78" s="364">
        <v>31206</v>
      </c>
      <c r="F78" s="416" t="s">
        <v>377</v>
      </c>
      <c r="G78" s="417"/>
      <c r="H78" s="418"/>
      <c r="I78" s="369">
        <v>31405</v>
      </c>
      <c r="J78" s="419" t="s">
        <v>378</v>
      </c>
      <c r="K78" s="420"/>
      <c r="L78" s="421"/>
      <c r="M78" s="281">
        <v>32203</v>
      </c>
      <c r="N78" s="419" t="s">
        <v>303</v>
      </c>
      <c r="O78" s="420"/>
      <c r="P78" s="421"/>
      <c r="Q78" s="279"/>
    </row>
    <row r="79" spans="1:17" s="280" customFormat="1">
      <c r="A79" s="364" t="s">
        <v>616</v>
      </c>
      <c r="B79" s="413" t="s">
        <v>384</v>
      </c>
      <c r="C79" s="414"/>
      <c r="D79" s="415"/>
      <c r="E79" s="364">
        <v>31207</v>
      </c>
      <c r="F79" s="416" t="s">
        <v>379</v>
      </c>
      <c r="G79" s="417"/>
      <c r="H79" s="418"/>
      <c r="I79" s="369">
        <v>31407</v>
      </c>
      <c r="J79" s="419" t="s">
        <v>380</v>
      </c>
      <c r="K79" s="420"/>
      <c r="L79" s="421"/>
      <c r="M79" s="340">
        <v>32205</v>
      </c>
      <c r="N79" s="419" t="s">
        <v>304</v>
      </c>
      <c r="O79" s="420"/>
      <c r="P79" s="421"/>
      <c r="Q79" s="279"/>
    </row>
    <row r="80" spans="1:17" s="280" customFormat="1">
      <c r="A80" s="364" t="s">
        <v>619</v>
      </c>
      <c r="B80" s="413" t="s">
        <v>386</v>
      </c>
      <c r="C80" s="414"/>
      <c r="D80" s="415"/>
      <c r="E80" s="364">
        <v>31210</v>
      </c>
      <c r="F80" s="416" t="s">
        <v>305</v>
      </c>
      <c r="G80" s="417"/>
      <c r="H80" s="418"/>
      <c r="I80" s="369">
        <v>31408</v>
      </c>
      <c r="J80" s="419" t="s">
        <v>382</v>
      </c>
      <c r="K80" s="420"/>
      <c r="L80" s="421"/>
      <c r="M80" s="340">
        <v>32306</v>
      </c>
      <c r="N80" s="419" t="s">
        <v>893</v>
      </c>
      <c r="O80" s="420"/>
      <c r="P80" s="421"/>
      <c r="Q80" s="279"/>
    </row>
    <row r="81" spans="1:17" s="280" customFormat="1">
      <c r="A81" s="364" t="s">
        <v>625</v>
      </c>
      <c r="B81" s="413" t="s">
        <v>388</v>
      </c>
      <c r="C81" s="414"/>
      <c r="D81" s="415"/>
      <c r="E81" s="364">
        <v>31212</v>
      </c>
      <c r="F81" s="416" t="s">
        <v>239</v>
      </c>
      <c r="G81" s="417"/>
      <c r="H81" s="418"/>
      <c r="I81" s="369">
        <v>31409</v>
      </c>
      <c r="J81" s="419" t="s">
        <v>385</v>
      </c>
      <c r="K81" s="420"/>
      <c r="L81" s="421"/>
      <c r="M81" s="340">
        <v>32402</v>
      </c>
      <c r="N81" s="419" t="s">
        <v>306</v>
      </c>
      <c r="O81" s="420"/>
      <c r="P81" s="421"/>
      <c r="Q81" s="279"/>
    </row>
    <row r="82" spans="1:17" s="280" customFormat="1">
      <c r="A82" s="364" t="s">
        <v>629</v>
      </c>
      <c r="B82" s="413" t="s">
        <v>390</v>
      </c>
      <c r="C82" s="414"/>
      <c r="D82" s="415"/>
      <c r="E82" s="364">
        <v>31214</v>
      </c>
      <c r="F82" s="416" t="s">
        <v>391</v>
      </c>
      <c r="G82" s="417"/>
      <c r="H82" s="418"/>
      <c r="I82" s="369">
        <v>31410</v>
      </c>
      <c r="J82" s="419" t="s">
        <v>387</v>
      </c>
      <c r="K82" s="420"/>
      <c r="L82" s="421"/>
      <c r="M82" s="281">
        <v>32505</v>
      </c>
      <c r="N82" s="419" t="s">
        <v>105</v>
      </c>
      <c r="O82" s="420"/>
      <c r="P82" s="421"/>
      <c r="Q82" s="279"/>
    </row>
    <row r="83" spans="1:17" s="280" customFormat="1">
      <c r="A83" s="364" t="s">
        <v>633</v>
      </c>
      <c r="B83" s="413" t="s">
        <v>393</v>
      </c>
      <c r="C83" s="414"/>
      <c r="D83" s="415"/>
      <c r="E83" s="364">
        <v>31215</v>
      </c>
      <c r="F83" s="416" t="s">
        <v>394</v>
      </c>
      <c r="G83" s="417"/>
      <c r="H83" s="418"/>
      <c r="I83" s="369">
        <v>31411</v>
      </c>
      <c r="J83" s="419" t="s">
        <v>104</v>
      </c>
      <c r="K83" s="420"/>
      <c r="L83" s="421"/>
      <c r="M83" s="281">
        <v>32507</v>
      </c>
      <c r="N83" s="419" t="s">
        <v>398</v>
      </c>
      <c r="O83" s="420"/>
      <c r="P83" s="421"/>
      <c r="Q83" s="279"/>
    </row>
    <row r="84" spans="1:17" s="280" customFormat="1">
      <c r="A84" s="364" t="s">
        <v>637</v>
      </c>
      <c r="B84" s="413" t="s">
        <v>816</v>
      </c>
      <c r="C84" s="414"/>
      <c r="D84" s="415"/>
      <c r="E84" s="364">
        <v>31216</v>
      </c>
      <c r="F84" s="416" t="s">
        <v>343</v>
      </c>
      <c r="G84" s="417"/>
      <c r="H84" s="418"/>
      <c r="I84" s="369">
        <v>31412</v>
      </c>
      <c r="J84" s="419" t="s">
        <v>389</v>
      </c>
      <c r="K84" s="420"/>
      <c r="L84" s="421"/>
      <c r="M84" s="281">
        <v>32603</v>
      </c>
      <c r="N84" s="419" t="s">
        <v>400</v>
      </c>
      <c r="O84" s="420"/>
      <c r="P84" s="421"/>
      <c r="Q84" s="279"/>
    </row>
    <row r="85" spans="1:17" s="280" customFormat="1">
      <c r="A85" s="364" t="s">
        <v>639</v>
      </c>
      <c r="B85" s="413" t="s">
        <v>307</v>
      </c>
      <c r="C85" s="414"/>
      <c r="D85" s="415"/>
      <c r="E85" s="367">
        <v>31220</v>
      </c>
      <c r="F85" s="416" t="s">
        <v>402</v>
      </c>
      <c r="G85" s="417"/>
      <c r="H85" s="418"/>
      <c r="I85" s="369">
        <v>31413</v>
      </c>
      <c r="J85" s="419" t="s">
        <v>392</v>
      </c>
      <c r="K85" s="420"/>
      <c r="L85" s="421"/>
      <c r="M85" s="322"/>
      <c r="N85" s="322"/>
      <c r="O85" s="322"/>
      <c r="P85" s="322"/>
      <c r="Q85" s="279"/>
    </row>
    <row r="86" spans="1:17" s="280" customFormat="1">
      <c r="A86" s="364" t="s">
        <v>642</v>
      </c>
      <c r="B86" s="413" t="s">
        <v>401</v>
      </c>
      <c r="C86" s="414"/>
      <c r="D86" s="415"/>
      <c r="E86" s="367">
        <v>31221</v>
      </c>
      <c r="F86" s="416" t="s">
        <v>404</v>
      </c>
      <c r="G86" s="417"/>
      <c r="H86" s="418"/>
      <c r="I86" s="369">
        <v>31414</v>
      </c>
      <c r="J86" s="419" t="s">
        <v>395</v>
      </c>
      <c r="K86" s="420"/>
      <c r="L86" s="421"/>
      <c r="M86" s="449" t="s">
        <v>405</v>
      </c>
      <c r="N86" s="449"/>
      <c r="O86" s="449"/>
      <c r="P86" s="449"/>
      <c r="Q86" s="279"/>
    </row>
    <row r="87" spans="1:17" s="280" customFormat="1">
      <c r="A87" s="364" t="s">
        <v>645</v>
      </c>
      <c r="B87" s="413" t="s">
        <v>403</v>
      </c>
      <c r="C87" s="414"/>
      <c r="D87" s="415"/>
      <c r="E87" s="367">
        <v>31222</v>
      </c>
      <c r="F87" s="434" t="s">
        <v>483</v>
      </c>
      <c r="G87" s="435"/>
      <c r="H87" s="436"/>
      <c r="I87" s="369">
        <v>31415</v>
      </c>
      <c r="J87" s="419" t="s">
        <v>397</v>
      </c>
      <c r="K87" s="420"/>
      <c r="L87" s="421"/>
      <c r="M87" s="315">
        <v>33101</v>
      </c>
      <c r="N87" s="394" t="s">
        <v>409</v>
      </c>
      <c r="O87" s="394"/>
      <c r="P87" s="394"/>
      <c r="Q87" s="279"/>
    </row>
    <row r="88" spans="1:17" s="280" customFormat="1">
      <c r="A88" s="364" t="s">
        <v>647</v>
      </c>
      <c r="B88" s="413" t="s">
        <v>406</v>
      </c>
      <c r="C88" s="414"/>
      <c r="D88" s="415"/>
      <c r="E88" s="367">
        <v>31223</v>
      </c>
      <c r="F88" s="434" t="s">
        <v>817</v>
      </c>
      <c r="G88" s="435"/>
      <c r="H88" s="436"/>
      <c r="I88" s="369">
        <v>31416</v>
      </c>
      <c r="J88" s="419" t="s">
        <v>399</v>
      </c>
      <c r="K88" s="420"/>
      <c r="L88" s="421"/>
      <c r="M88" s="315">
        <v>33102</v>
      </c>
      <c r="N88" s="394" t="s">
        <v>411</v>
      </c>
      <c r="O88" s="394"/>
      <c r="P88" s="394"/>
      <c r="Q88" s="279"/>
    </row>
    <row r="89" spans="1:17" s="280" customFormat="1">
      <c r="A89" s="364" t="s">
        <v>650</v>
      </c>
      <c r="B89" s="413" t="s">
        <v>410</v>
      </c>
      <c r="C89" s="414"/>
      <c r="D89" s="415"/>
      <c r="E89" s="367">
        <v>31224</v>
      </c>
      <c r="F89" s="434" t="s">
        <v>818</v>
      </c>
      <c r="G89" s="435"/>
      <c r="H89" s="436"/>
      <c r="I89" s="369">
        <v>31418</v>
      </c>
      <c r="J89" s="419" t="s">
        <v>484</v>
      </c>
      <c r="K89" s="420"/>
      <c r="L89" s="421"/>
      <c r="M89" s="315">
        <v>33103</v>
      </c>
      <c r="N89" s="394" t="s">
        <v>414</v>
      </c>
      <c r="O89" s="394"/>
      <c r="P89" s="394"/>
      <c r="Q89" s="279"/>
    </row>
    <row r="90" spans="1:17" s="280" customFormat="1">
      <c r="A90" s="364" t="s">
        <v>654</v>
      </c>
      <c r="B90" s="413" t="s">
        <v>412</v>
      </c>
      <c r="C90" s="414"/>
      <c r="D90" s="415"/>
      <c r="E90" s="367">
        <v>31225</v>
      </c>
      <c r="F90" s="419" t="s">
        <v>383</v>
      </c>
      <c r="G90" s="420"/>
      <c r="H90" s="421"/>
      <c r="I90" s="369">
        <v>31419</v>
      </c>
      <c r="J90" s="419" t="s">
        <v>408</v>
      </c>
      <c r="K90" s="420"/>
      <c r="L90" s="421"/>
      <c r="M90" s="315">
        <v>33202</v>
      </c>
      <c r="N90" s="394" t="s">
        <v>418</v>
      </c>
      <c r="O90" s="394"/>
      <c r="P90" s="394"/>
      <c r="Q90" s="279"/>
    </row>
    <row r="91" spans="1:17" s="280" customFormat="1">
      <c r="A91" s="364" t="s">
        <v>657</v>
      </c>
      <c r="B91" s="413" t="s">
        <v>415</v>
      </c>
      <c r="C91" s="414"/>
      <c r="D91" s="415"/>
      <c r="E91" s="367">
        <v>31226</v>
      </c>
      <c r="F91" s="420" t="s">
        <v>925</v>
      </c>
      <c r="G91" s="420"/>
      <c r="H91" s="421"/>
      <c r="I91" s="369">
        <v>31420</v>
      </c>
      <c r="J91" s="419" t="s">
        <v>926</v>
      </c>
      <c r="K91" s="420"/>
      <c r="L91" s="421"/>
      <c r="M91" s="315">
        <v>33301</v>
      </c>
      <c r="N91" s="394" t="s">
        <v>420</v>
      </c>
      <c r="O91" s="394"/>
      <c r="P91" s="394"/>
      <c r="Q91" s="279"/>
    </row>
    <row r="92" spans="1:17" s="280" customFormat="1">
      <c r="A92" s="364" t="s">
        <v>661</v>
      </c>
      <c r="B92" s="413" t="s">
        <v>419</v>
      </c>
      <c r="C92" s="414"/>
      <c r="D92" s="415"/>
      <c r="E92" s="431" t="s">
        <v>407</v>
      </c>
      <c r="F92" s="432"/>
      <c r="G92" s="432"/>
      <c r="H92" s="433"/>
      <c r="I92" s="369">
        <v>31421</v>
      </c>
      <c r="J92" s="419" t="s">
        <v>413</v>
      </c>
      <c r="K92" s="420"/>
      <c r="L92" s="421"/>
      <c r="M92" s="315">
        <v>33302</v>
      </c>
      <c r="N92" s="394" t="s">
        <v>423</v>
      </c>
      <c r="O92" s="394"/>
      <c r="P92" s="394"/>
      <c r="Q92" s="279"/>
    </row>
    <row r="93" spans="1:17" s="280" customFormat="1">
      <c r="A93" s="364" t="s">
        <v>663</v>
      </c>
      <c r="B93" s="413" t="s">
        <v>819</v>
      </c>
      <c r="C93" s="414"/>
      <c r="D93" s="415"/>
      <c r="E93" s="364">
        <v>31301</v>
      </c>
      <c r="F93" s="419" t="s">
        <v>103</v>
      </c>
      <c r="G93" s="420"/>
      <c r="H93" s="421"/>
      <c r="I93" s="369">
        <v>31422</v>
      </c>
      <c r="J93" s="434" t="s">
        <v>486</v>
      </c>
      <c r="K93" s="435"/>
      <c r="L93" s="436"/>
      <c r="M93" s="323">
        <v>33401</v>
      </c>
      <c r="N93" s="394" t="s">
        <v>426</v>
      </c>
      <c r="O93" s="394"/>
      <c r="P93" s="394"/>
      <c r="Q93" s="279"/>
    </row>
    <row r="94" spans="1:17" s="280" customFormat="1">
      <c r="A94" s="364" t="s">
        <v>666</v>
      </c>
      <c r="B94" s="413" t="s">
        <v>424</v>
      </c>
      <c r="C94" s="414"/>
      <c r="D94" s="415"/>
      <c r="E94" s="364">
        <v>31302</v>
      </c>
      <c r="F94" s="419" t="s">
        <v>308</v>
      </c>
      <c r="G94" s="420"/>
      <c r="H94" s="421"/>
      <c r="I94" s="369">
        <v>31423</v>
      </c>
      <c r="J94" s="434" t="s">
        <v>488</v>
      </c>
      <c r="K94" s="435"/>
      <c r="L94" s="436"/>
      <c r="M94" s="236"/>
      <c r="N94" s="236"/>
      <c r="O94" s="236"/>
      <c r="P94" s="236"/>
      <c r="Q94" s="279"/>
    </row>
    <row r="95" spans="1:17" s="280" customFormat="1">
      <c r="A95" s="364" t="s">
        <v>669</v>
      </c>
      <c r="B95" s="413" t="s">
        <v>102</v>
      </c>
      <c r="C95" s="414"/>
      <c r="D95" s="415"/>
      <c r="E95" s="364">
        <v>31303</v>
      </c>
      <c r="F95" s="419" t="s">
        <v>416</v>
      </c>
      <c r="G95" s="420"/>
      <c r="H95" s="421"/>
      <c r="I95" s="369">
        <v>31424</v>
      </c>
      <c r="J95" s="434" t="s">
        <v>490</v>
      </c>
      <c r="K95" s="435"/>
      <c r="L95" s="436"/>
      <c r="M95" s="450" t="s">
        <v>310</v>
      </c>
      <c r="N95" s="451"/>
      <c r="O95" s="451"/>
      <c r="P95" s="452"/>
      <c r="Q95" s="279"/>
    </row>
    <row r="96" spans="1:17" s="280" customFormat="1">
      <c r="A96" s="364" t="s">
        <v>672</v>
      </c>
      <c r="B96" s="413" t="s">
        <v>427</v>
      </c>
      <c r="C96" s="414"/>
      <c r="D96" s="415"/>
      <c r="E96" s="364">
        <v>31305</v>
      </c>
      <c r="F96" s="419" t="s">
        <v>421</v>
      </c>
      <c r="G96" s="420"/>
      <c r="H96" s="421"/>
      <c r="I96" s="431" t="s">
        <v>417</v>
      </c>
      <c r="J96" s="432"/>
      <c r="K96" s="432"/>
      <c r="L96" s="433"/>
      <c r="M96" s="445" t="s">
        <v>312</v>
      </c>
      <c r="N96" s="446"/>
      <c r="O96" s="446"/>
      <c r="P96" s="447"/>
      <c r="Q96" s="279"/>
    </row>
    <row r="97" spans="1:17" s="280" customFormat="1">
      <c r="A97" s="364" t="s">
        <v>675</v>
      </c>
      <c r="B97" s="413" t="s">
        <v>318</v>
      </c>
      <c r="C97" s="414"/>
      <c r="D97" s="415"/>
      <c r="E97" s="364">
        <v>31306</v>
      </c>
      <c r="F97" s="419" t="s">
        <v>425</v>
      </c>
      <c r="G97" s="420"/>
      <c r="H97" s="421"/>
      <c r="I97" s="281">
        <v>31503</v>
      </c>
      <c r="J97" s="419" t="s">
        <v>422</v>
      </c>
      <c r="K97" s="420"/>
      <c r="L97" s="421"/>
      <c r="M97" s="370">
        <v>61103</v>
      </c>
      <c r="N97" s="438" t="s">
        <v>314</v>
      </c>
      <c r="O97" s="439"/>
      <c r="P97" s="440"/>
      <c r="Q97" s="279"/>
    </row>
    <row r="98" spans="1:17" s="280" customFormat="1">
      <c r="A98" s="364" t="s">
        <v>679</v>
      </c>
      <c r="B98" s="413" t="s">
        <v>820</v>
      </c>
      <c r="C98" s="414"/>
      <c r="D98" s="415"/>
      <c r="E98" s="364">
        <v>31307</v>
      </c>
      <c r="F98" s="419" t="s">
        <v>313</v>
      </c>
      <c r="G98" s="420"/>
      <c r="H98" s="421"/>
      <c r="I98" s="281">
        <v>31505</v>
      </c>
      <c r="J98" s="419" t="s">
        <v>309</v>
      </c>
      <c r="K98" s="420"/>
      <c r="L98" s="421"/>
      <c r="M98" s="370">
        <v>61104</v>
      </c>
      <c r="N98" s="438" t="s">
        <v>316</v>
      </c>
      <c r="O98" s="439"/>
      <c r="P98" s="440"/>
      <c r="Q98" s="279"/>
    </row>
    <row r="99" spans="1:17" s="280" customFormat="1">
      <c r="A99" s="364" t="s">
        <v>894</v>
      </c>
      <c r="B99" s="458" t="s">
        <v>923</v>
      </c>
      <c r="C99" s="459"/>
      <c r="D99" s="460"/>
      <c r="E99" s="364">
        <v>31308</v>
      </c>
      <c r="F99" s="419" t="s">
        <v>315</v>
      </c>
      <c r="G99" s="420"/>
      <c r="H99" s="421"/>
      <c r="I99" s="340">
        <v>31506</v>
      </c>
      <c r="J99" s="419" t="s">
        <v>821</v>
      </c>
      <c r="K99" s="420"/>
      <c r="L99" s="421"/>
      <c r="M99" s="370">
        <v>61105</v>
      </c>
      <c r="N99" s="438" t="s">
        <v>317</v>
      </c>
      <c r="O99" s="439"/>
      <c r="P99" s="440"/>
      <c r="Q99" s="279"/>
    </row>
    <row r="100" spans="1:17" s="280" customFormat="1">
      <c r="A100" s="365" t="s">
        <v>896</v>
      </c>
      <c r="B100" s="437" t="s">
        <v>924</v>
      </c>
      <c r="C100" s="437"/>
      <c r="D100" s="437"/>
      <c r="E100" s="364">
        <v>31309</v>
      </c>
      <c r="F100" s="419" t="s">
        <v>428</v>
      </c>
      <c r="G100" s="420"/>
      <c r="H100" s="421"/>
      <c r="I100" s="281">
        <v>31507</v>
      </c>
      <c r="J100" s="419" t="s">
        <v>429</v>
      </c>
      <c r="K100" s="420"/>
      <c r="L100" s="421"/>
      <c r="M100" s="369">
        <v>61302</v>
      </c>
      <c r="N100" s="438" t="s">
        <v>929</v>
      </c>
      <c r="O100" s="439"/>
      <c r="P100" s="440"/>
      <c r="Q100" s="279"/>
    </row>
    <row r="101" spans="1:17" s="280" customFormat="1">
      <c r="A101" s="341"/>
      <c r="B101" s="437"/>
      <c r="C101" s="437"/>
      <c r="D101" s="437"/>
      <c r="E101" s="364">
        <v>31310</v>
      </c>
      <c r="F101" s="419" t="s">
        <v>319</v>
      </c>
      <c r="G101" s="420"/>
      <c r="H101" s="421"/>
      <c r="I101" s="281">
        <v>31508</v>
      </c>
      <c r="J101" s="419" t="s">
        <v>311</v>
      </c>
      <c r="K101" s="420"/>
      <c r="L101" s="421"/>
      <c r="M101" s="369">
        <v>61401</v>
      </c>
      <c r="N101" s="438" t="s">
        <v>931</v>
      </c>
      <c r="O101" s="439"/>
      <c r="P101" s="440"/>
      <c r="Q101" s="279"/>
    </row>
    <row r="102" spans="1:17" s="280" customFormat="1">
      <c r="A102" s="341"/>
      <c r="B102" s="437"/>
      <c r="C102" s="437"/>
      <c r="D102" s="437"/>
      <c r="E102" s="364">
        <v>31311</v>
      </c>
      <c r="F102" s="419" t="s">
        <v>430</v>
      </c>
      <c r="G102" s="420"/>
      <c r="H102" s="421"/>
      <c r="I102" s="281">
        <v>31510</v>
      </c>
      <c r="J102" s="419" t="s">
        <v>431</v>
      </c>
      <c r="K102" s="420"/>
      <c r="L102" s="421"/>
      <c r="M102" s="370">
        <v>61402</v>
      </c>
      <c r="N102" s="438" t="s">
        <v>491</v>
      </c>
      <c r="O102" s="439"/>
      <c r="P102" s="440"/>
      <c r="Q102" s="279"/>
    </row>
    <row r="103" spans="1:17" s="280" customFormat="1">
      <c r="A103" s="341"/>
      <c r="B103" s="437"/>
      <c r="C103" s="437"/>
      <c r="D103" s="437"/>
      <c r="E103" s="364">
        <v>31312</v>
      </c>
      <c r="F103" s="419" t="s">
        <v>432</v>
      </c>
      <c r="G103" s="420"/>
      <c r="H103" s="421"/>
      <c r="I103" s="340">
        <v>31511</v>
      </c>
      <c r="J103" s="419" t="s">
        <v>822</v>
      </c>
      <c r="K103" s="420"/>
      <c r="L103" s="421"/>
      <c r="M103" s="370">
        <v>61501</v>
      </c>
      <c r="N103" s="438" t="s">
        <v>321</v>
      </c>
      <c r="O103" s="439"/>
      <c r="P103" s="440"/>
      <c r="Q103" s="279"/>
    </row>
    <row r="104" spans="1:17" s="280" customFormat="1">
      <c r="A104" s="341"/>
      <c r="B104" s="437"/>
      <c r="C104" s="437"/>
      <c r="D104" s="437"/>
      <c r="E104" s="364">
        <v>31313</v>
      </c>
      <c r="F104" s="419" t="s">
        <v>433</v>
      </c>
      <c r="G104" s="420"/>
      <c r="H104" s="421"/>
      <c r="I104" s="340">
        <v>31512</v>
      </c>
      <c r="J104" s="419" t="s">
        <v>434</v>
      </c>
      <c r="K104" s="420"/>
      <c r="L104" s="421"/>
      <c r="M104" s="445" t="s">
        <v>322</v>
      </c>
      <c r="N104" s="446"/>
      <c r="O104" s="446"/>
      <c r="P104" s="447"/>
      <c r="Q104" s="279"/>
    </row>
    <row r="105" spans="1:17" s="280" customFormat="1">
      <c r="A105" s="341"/>
      <c r="B105" s="437"/>
      <c r="C105" s="437"/>
      <c r="D105" s="437"/>
      <c r="E105" s="368">
        <v>31314</v>
      </c>
      <c r="F105" s="419" t="s">
        <v>435</v>
      </c>
      <c r="G105" s="420"/>
      <c r="H105" s="421"/>
      <c r="I105" s="340">
        <v>31516</v>
      </c>
      <c r="J105" s="419" t="s">
        <v>437</v>
      </c>
      <c r="K105" s="420"/>
      <c r="L105" s="421"/>
      <c r="M105" s="324">
        <v>62101</v>
      </c>
      <c r="N105" s="442" t="s">
        <v>323</v>
      </c>
      <c r="O105" s="443"/>
      <c r="P105" s="444"/>
      <c r="Q105" s="279"/>
    </row>
    <row r="106" spans="1:17" s="280" customFormat="1">
      <c r="A106" s="341"/>
      <c r="B106" s="437"/>
      <c r="C106" s="437"/>
      <c r="D106" s="437"/>
      <c r="E106" s="364">
        <v>31316</v>
      </c>
      <c r="F106" s="419" t="s">
        <v>436</v>
      </c>
      <c r="G106" s="420"/>
      <c r="H106" s="421"/>
      <c r="I106" s="340">
        <v>31517</v>
      </c>
      <c r="J106" s="419" t="s">
        <v>396</v>
      </c>
      <c r="K106" s="420"/>
      <c r="L106" s="421"/>
      <c r="M106" s="324">
        <v>62501</v>
      </c>
      <c r="N106" s="442" t="s">
        <v>324</v>
      </c>
      <c r="O106" s="443"/>
      <c r="P106" s="444"/>
      <c r="Q106" s="279"/>
    </row>
    <row r="107" spans="1:17" s="280" customFormat="1">
      <c r="A107" s="341"/>
      <c r="B107" s="437"/>
      <c r="C107" s="437"/>
      <c r="D107" s="437"/>
      <c r="E107" s="341"/>
      <c r="F107" s="437"/>
      <c r="G107" s="437"/>
      <c r="H107" s="437"/>
      <c r="I107" s="340">
        <v>31519</v>
      </c>
      <c r="J107" s="419" t="s">
        <v>927</v>
      </c>
      <c r="K107" s="420"/>
      <c r="L107" s="421"/>
      <c r="M107" s="324">
        <v>62601</v>
      </c>
      <c r="N107" s="442" t="s">
        <v>325</v>
      </c>
      <c r="O107" s="443"/>
      <c r="P107" s="444"/>
      <c r="Q107" s="279"/>
    </row>
    <row r="108" spans="1:17" s="280" customFormat="1">
      <c r="A108" s="448"/>
      <c r="B108" s="448"/>
      <c r="C108" s="448"/>
      <c r="D108" s="448"/>
      <c r="E108" s="341"/>
      <c r="F108" s="437"/>
      <c r="G108" s="437"/>
      <c r="H108" s="437"/>
      <c r="I108" s="340">
        <v>31603</v>
      </c>
      <c r="J108" s="419" t="s">
        <v>320</v>
      </c>
      <c r="K108" s="420"/>
      <c r="L108" s="421"/>
      <c r="M108" s="445" t="s">
        <v>326</v>
      </c>
      <c r="N108" s="446"/>
      <c r="O108" s="446"/>
      <c r="P108" s="447"/>
      <c r="Q108" s="279"/>
    </row>
    <row r="109" spans="1:17" s="280" customFormat="1">
      <c r="A109" s="282"/>
      <c r="B109" s="441"/>
      <c r="C109" s="441"/>
      <c r="D109" s="441"/>
      <c r="E109" s="341"/>
      <c r="F109" s="437"/>
      <c r="G109" s="437"/>
      <c r="H109" s="437"/>
      <c r="I109" s="281">
        <v>31604</v>
      </c>
      <c r="J109" s="419" t="s">
        <v>353</v>
      </c>
      <c r="K109" s="420"/>
      <c r="L109" s="421"/>
      <c r="M109" s="324">
        <v>63102</v>
      </c>
      <c r="N109" s="442" t="s">
        <v>327</v>
      </c>
      <c r="O109" s="443"/>
      <c r="P109" s="444"/>
      <c r="Q109" s="279"/>
    </row>
    <row r="110" spans="1:17" s="280" customFormat="1">
      <c r="A110" s="282"/>
      <c r="B110" s="441"/>
      <c r="C110" s="441"/>
      <c r="D110" s="441"/>
      <c r="E110" s="341"/>
      <c r="F110" s="437"/>
      <c r="G110" s="437"/>
      <c r="H110" s="437"/>
      <c r="I110" s="236"/>
      <c r="J110" s="236"/>
      <c r="K110" s="236"/>
      <c r="L110" s="236"/>
      <c r="M110" s="324">
        <v>63103</v>
      </c>
      <c r="N110" s="454" t="s">
        <v>492</v>
      </c>
      <c r="O110" s="455"/>
      <c r="P110" s="456"/>
      <c r="Q110" s="279"/>
    </row>
    <row r="111" spans="1:17" s="280" customFormat="1">
      <c r="A111" s="282"/>
      <c r="B111" s="441"/>
      <c r="C111" s="441"/>
      <c r="D111" s="441"/>
      <c r="E111" s="236"/>
      <c r="F111" s="236"/>
      <c r="G111" s="236"/>
      <c r="H111" s="236"/>
      <c r="I111" s="236"/>
      <c r="J111" s="236"/>
      <c r="K111" s="236"/>
      <c r="L111" s="236"/>
      <c r="M111" s="324">
        <v>63201</v>
      </c>
      <c r="N111" s="442" t="s">
        <v>328</v>
      </c>
      <c r="O111" s="443"/>
      <c r="P111" s="444"/>
      <c r="Q111" s="279"/>
    </row>
    <row r="112" spans="1:17" s="280" customFormat="1">
      <c r="A112" s="282"/>
      <c r="B112" s="441"/>
      <c r="C112" s="441"/>
      <c r="D112" s="441"/>
      <c r="E112" s="236"/>
      <c r="F112" s="236"/>
      <c r="G112" s="236"/>
      <c r="H112" s="236"/>
      <c r="I112" s="283"/>
      <c r="J112" s="283"/>
      <c r="K112" s="283"/>
      <c r="L112" s="283"/>
      <c r="M112" s="324">
        <v>63501</v>
      </c>
      <c r="N112" s="442" t="s">
        <v>329</v>
      </c>
      <c r="O112" s="443"/>
      <c r="P112" s="444"/>
      <c r="Q112" s="279"/>
    </row>
    <row r="113" spans="1:17" s="325" customFormat="1">
      <c r="A113" s="282"/>
      <c r="B113" s="441"/>
      <c r="C113" s="441"/>
      <c r="D113" s="441"/>
      <c r="E113" s="236"/>
      <c r="F113" s="236"/>
      <c r="G113" s="236"/>
      <c r="H113" s="236"/>
      <c r="I113" s="283"/>
      <c r="J113" s="283"/>
      <c r="K113" s="283"/>
      <c r="L113" s="283"/>
      <c r="M113" s="324">
        <v>63502</v>
      </c>
      <c r="N113" s="442" t="s">
        <v>234</v>
      </c>
      <c r="O113" s="443"/>
      <c r="P113" s="444"/>
      <c r="Q113" s="234"/>
    </row>
    <row r="114" spans="1:17" s="325" customFormat="1">
      <c r="A114" s="282"/>
      <c r="B114" s="441"/>
      <c r="C114" s="441"/>
      <c r="D114" s="441"/>
      <c r="E114" s="236"/>
      <c r="F114" s="236"/>
      <c r="G114" s="236"/>
      <c r="H114" s="236"/>
      <c r="I114" s="285"/>
      <c r="J114" s="283"/>
      <c r="K114" s="283"/>
      <c r="L114" s="283"/>
      <c r="M114" s="324">
        <v>63603</v>
      </c>
      <c r="N114" s="442" t="s">
        <v>330</v>
      </c>
      <c r="O114" s="443"/>
      <c r="P114" s="444"/>
      <c r="Q114" s="234"/>
    </row>
    <row r="115" spans="1:17" s="325" customFormat="1">
      <c r="A115" s="284"/>
      <c r="B115" s="441"/>
      <c r="C115" s="441"/>
      <c r="D115" s="441"/>
      <c r="E115" s="236"/>
      <c r="F115" s="236"/>
      <c r="G115" s="236"/>
      <c r="H115" s="236"/>
      <c r="I115" s="285"/>
      <c r="J115" s="283"/>
      <c r="K115" s="283"/>
      <c r="L115" s="283"/>
      <c r="Q115" s="234"/>
    </row>
    <row r="116" spans="1:17" s="325" customFormat="1">
      <c r="A116" s="285"/>
      <c r="B116" s="285"/>
      <c r="C116" s="285"/>
      <c r="D116" s="285"/>
      <c r="E116" s="236"/>
      <c r="F116" s="285"/>
      <c r="G116" s="285"/>
      <c r="H116" s="285"/>
      <c r="I116" s="342"/>
      <c r="J116" s="283"/>
      <c r="K116" s="283"/>
      <c r="L116" s="283"/>
      <c r="M116" s="344"/>
      <c r="N116" s="344"/>
      <c r="O116" s="344"/>
      <c r="P116" s="236"/>
      <c r="Q116" s="234"/>
    </row>
    <row r="117" spans="1:17" s="325" customFormat="1">
      <c r="A117" s="448"/>
      <c r="B117" s="448"/>
      <c r="C117" s="448"/>
      <c r="D117" s="448"/>
      <c r="E117" s="236"/>
      <c r="F117" s="285"/>
      <c r="G117" s="285"/>
      <c r="H117" s="285"/>
      <c r="I117" s="343"/>
      <c r="J117" s="236"/>
      <c r="K117" s="285"/>
      <c r="L117" s="285"/>
      <c r="M117" s="344"/>
      <c r="N117" s="344"/>
      <c r="O117" s="344"/>
      <c r="P117" s="236"/>
      <c r="Q117" s="234"/>
    </row>
    <row r="118" spans="1:17" s="325" customFormat="1">
      <c r="A118" s="457"/>
      <c r="B118" s="457"/>
      <c r="C118" s="457"/>
      <c r="D118" s="457"/>
      <c r="E118" s="236"/>
      <c r="F118" s="342"/>
      <c r="G118" s="342"/>
      <c r="H118" s="342"/>
      <c r="I118" s="343"/>
      <c r="J118" s="344"/>
      <c r="K118" s="344"/>
      <c r="L118" s="344"/>
      <c r="M118" s="437"/>
      <c r="N118" s="437"/>
      <c r="O118" s="437"/>
      <c r="P118" s="236"/>
      <c r="Q118" s="234"/>
    </row>
    <row r="119" spans="1:17" s="325" customFormat="1">
      <c r="A119" s="282"/>
      <c r="B119" s="453"/>
      <c r="C119" s="453"/>
      <c r="D119" s="453"/>
      <c r="E119" s="236"/>
      <c r="F119" s="345"/>
      <c r="G119" s="343"/>
      <c r="H119" s="343"/>
      <c r="I119" s="343"/>
      <c r="J119" s="344"/>
      <c r="K119" s="344"/>
      <c r="L119" s="346"/>
      <c r="M119" s="437"/>
      <c r="N119" s="437"/>
      <c r="O119" s="437"/>
      <c r="P119" s="236"/>
      <c r="Q119" s="234"/>
    </row>
    <row r="120" spans="1:17">
      <c r="A120" s="282"/>
      <c r="B120" s="453"/>
      <c r="C120" s="453"/>
      <c r="D120" s="453"/>
      <c r="E120" s="236"/>
      <c r="F120" s="345"/>
      <c r="G120" s="343"/>
      <c r="H120" s="343"/>
      <c r="I120" s="343"/>
      <c r="J120" s="344"/>
      <c r="K120" s="344"/>
      <c r="L120" s="346"/>
      <c r="M120" s="437"/>
      <c r="N120" s="437"/>
      <c r="O120" s="437"/>
      <c r="P120" s="236"/>
    </row>
    <row r="121" spans="1:17">
      <c r="A121" s="282"/>
      <c r="B121" s="453"/>
      <c r="C121" s="453"/>
      <c r="D121" s="453"/>
      <c r="E121" s="236"/>
      <c r="F121" s="345"/>
      <c r="G121" s="343"/>
      <c r="H121" s="343"/>
      <c r="I121" s="343"/>
      <c r="J121" s="344"/>
      <c r="K121" s="344"/>
      <c r="L121" s="346"/>
      <c r="M121" s="437"/>
      <c r="N121" s="437"/>
      <c r="O121" s="437"/>
      <c r="P121" s="236"/>
    </row>
    <row r="122" spans="1:17">
      <c r="A122" s="282"/>
      <c r="B122" s="453"/>
      <c r="C122" s="453"/>
      <c r="D122" s="453"/>
      <c r="E122" s="236"/>
      <c r="F122" s="345"/>
      <c r="G122" s="343"/>
      <c r="H122" s="343"/>
      <c r="I122" s="343"/>
      <c r="J122" s="344"/>
      <c r="K122" s="344"/>
      <c r="L122" s="346"/>
      <c r="M122" s="437"/>
      <c r="N122" s="437"/>
      <c r="O122" s="437"/>
      <c r="P122" s="236"/>
    </row>
    <row r="123" spans="1:17">
      <c r="A123" s="346"/>
      <c r="B123" s="453"/>
      <c r="C123" s="453"/>
      <c r="D123" s="453"/>
      <c r="E123" s="236"/>
      <c r="F123" s="345"/>
      <c r="G123" s="343"/>
      <c r="H123" s="343"/>
      <c r="I123" s="343"/>
      <c r="J123" s="344"/>
      <c r="K123" s="344"/>
      <c r="L123" s="346"/>
    </row>
    <row r="124" spans="1:17">
      <c r="E124" s="236"/>
      <c r="F124" s="345"/>
      <c r="G124" s="343"/>
      <c r="H124" s="343"/>
    </row>
  </sheetData>
  <sheetProtection password="C016" sheet="1" objects="1" scenarios="1"/>
  <mergeCells count="237">
    <mergeCell ref="B91:D91"/>
    <mergeCell ref="B92:D92"/>
    <mergeCell ref="B93:D93"/>
    <mergeCell ref="B94:D94"/>
    <mergeCell ref="B95:D95"/>
    <mergeCell ref="B96:D96"/>
    <mergeCell ref="B97:D97"/>
    <mergeCell ref="B99:D99"/>
    <mergeCell ref="F91:H91"/>
    <mergeCell ref="B98:D98"/>
    <mergeCell ref="F97:H97"/>
    <mergeCell ref="F98:H98"/>
    <mergeCell ref="F96:H96"/>
    <mergeCell ref="F99:H99"/>
    <mergeCell ref="B82:D82"/>
    <mergeCell ref="B83:D83"/>
    <mergeCell ref="B84:D84"/>
    <mergeCell ref="B85:D85"/>
    <mergeCell ref="B86:D86"/>
    <mergeCell ref="B87:D87"/>
    <mergeCell ref="B88:D88"/>
    <mergeCell ref="B89:D89"/>
    <mergeCell ref="B90:D90"/>
    <mergeCell ref="B123:D123"/>
    <mergeCell ref="M122:O122"/>
    <mergeCell ref="B113:D113"/>
    <mergeCell ref="N110:P110"/>
    <mergeCell ref="B119:D119"/>
    <mergeCell ref="M118:O118"/>
    <mergeCell ref="B120:D120"/>
    <mergeCell ref="M119:O119"/>
    <mergeCell ref="B121:D121"/>
    <mergeCell ref="M120:O120"/>
    <mergeCell ref="B122:D122"/>
    <mergeCell ref="M121:O121"/>
    <mergeCell ref="B115:D115"/>
    <mergeCell ref="N114:P114"/>
    <mergeCell ref="N113:P113"/>
    <mergeCell ref="A117:D117"/>
    <mergeCell ref="A118:D118"/>
    <mergeCell ref="B114:D114"/>
    <mergeCell ref="N112:P112"/>
    <mergeCell ref="B111:D111"/>
    <mergeCell ref="B112:D112"/>
    <mergeCell ref="N111:P111"/>
    <mergeCell ref="J99:L99"/>
    <mergeCell ref="N92:P92"/>
    <mergeCell ref="N93:P93"/>
    <mergeCell ref="J92:L92"/>
    <mergeCell ref="M95:P95"/>
    <mergeCell ref="M96:P96"/>
    <mergeCell ref="I96:L96"/>
    <mergeCell ref="N97:P97"/>
    <mergeCell ref="N98:P98"/>
    <mergeCell ref="J98:L98"/>
    <mergeCell ref="N99:P99"/>
    <mergeCell ref="J93:L93"/>
    <mergeCell ref="J94:L94"/>
    <mergeCell ref="J95:L95"/>
    <mergeCell ref="J97:L97"/>
    <mergeCell ref="N88:P88"/>
    <mergeCell ref="N89:P89"/>
    <mergeCell ref="E92:H92"/>
    <mergeCell ref="F95:H95"/>
    <mergeCell ref="N91:P91"/>
    <mergeCell ref="F94:H94"/>
    <mergeCell ref="F90:H90"/>
    <mergeCell ref="J89:L89"/>
    <mergeCell ref="F88:H88"/>
    <mergeCell ref="J88:L88"/>
    <mergeCell ref="F93:H93"/>
    <mergeCell ref="J91:L91"/>
    <mergeCell ref="N90:P90"/>
    <mergeCell ref="J90:L90"/>
    <mergeCell ref="F89:H89"/>
    <mergeCell ref="B109:D109"/>
    <mergeCell ref="F110:H110"/>
    <mergeCell ref="J109:L109"/>
    <mergeCell ref="N109:P109"/>
    <mergeCell ref="B103:D103"/>
    <mergeCell ref="F104:H104"/>
    <mergeCell ref="N106:P106"/>
    <mergeCell ref="B105:D105"/>
    <mergeCell ref="F106:H106"/>
    <mergeCell ref="B106:D106"/>
    <mergeCell ref="F107:H107"/>
    <mergeCell ref="J105:L105"/>
    <mergeCell ref="J106:L106"/>
    <mergeCell ref="N105:P105"/>
    <mergeCell ref="M104:P104"/>
    <mergeCell ref="A108:D108"/>
    <mergeCell ref="N107:P107"/>
    <mergeCell ref="M108:P108"/>
    <mergeCell ref="B110:D110"/>
    <mergeCell ref="B102:D102"/>
    <mergeCell ref="F103:H103"/>
    <mergeCell ref="J101:L101"/>
    <mergeCell ref="J108:L108"/>
    <mergeCell ref="J102:L102"/>
    <mergeCell ref="F105:H105"/>
    <mergeCell ref="J103:L103"/>
    <mergeCell ref="B107:D107"/>
    <mergeCell ref="F108:H108"/>
    <mergeCell ref="F109:H109"/>
    <mergeCell ref="B104:D104"/>
    <mergeCell ref="J104:L104"/>
    <mergeCell ref="N100:P100"/>
    <mergeCell ref="N101:P101"/>
    <mergeCell ref="J100:L100"/>
    <mergeCell ref="F100:H100"/>
    <mergeCell ref="B100:D100"/>
    <mergeCell ref="F101:H101"/>
    <mergeCell ref="N102:P102"/>
    <mergeCell ref="N103:P103"/>
    <mergeCell ref="B101:D101"/>
    <mergeCell ref="F102:H102"/>
    <mergeCell ref="J107:L107"/>
    <mergeCell ref="F82:H82"/>
    <mergeCell ref="J82:L82"/>
    <mergeCell ref="N82:P82"/>
    <mergeCell ref="F83:H83"/>
    <mergeCell ref="J83:L83"/>
    <mergeCell ref="N83:P83"/>
    <mergeCell ref="F86:H86"/>
    <mergeCell ref="J86:L86"/>
    <mergeCell ref="F87:H87"/>
    <mergeCell ref="J87:L87"/>
    <mergeCell ref="N87:P87"/>
    <mergeCell ref="F84:H84"/>
    <mergeCell ref="J84:L84"/>
    <mergeCell ref="N84:P84"/>
    <mergeCell ref="F85:H85"/>
    <mergeCell ref="J85:L85"/>
    <mergeCell ref="M86:P86"/>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7:D77"/>
    <mergeCell ref="F77:H77"/>
    <mergeCell ref="J77:L77"/>
    <mergeCell ref="N77:P77"/>
    <mergeCell ref="B76:D76"/>
    <mergeCell ref="F76:H76"/>
    <mergeCell ref="J76:L76"/>
    <mergeCell ref="N76:P76"/>
    <mergeCell ref="B68:D68"/>
    <mergeCell ref="B69:D69"/>
    <mergeCell ref="J68:L68"/>
    <mergeCell ref="A72:P72"/>
    <mergeCell ref="A73:D73"/>
    <mergeCell ref="E73:H73"/>
    <mergeCell ref="I73:L73"/>
    <mergeCell ref="M73:P73"/>
    <mergeCell ref="B74:D74"/>
    <mergeCell ref="F74:H74"/>
    <mergeCell ref="J74:L74"/>
    <mergeCell ref="N74:P74"/>
    <mergeCell ref="B75:D75"/>
    <mergeCell ref="F75:H75"/>
    <mergeCell ref="J75:L75"/>
    <mergeCell ref="N75:P75"/>
    <mergeCell ref="B67:D67"/>
    <mergeCell ref="B66:D66"/>
    <mergeCell ref="A64:D64"/>
    <mergeCell ref="B65:D65"/>
    <mergeCell ref="B62:D62"/>
    <mergeCell ref="J62:L62"/>
    <mergeCell ref="N62:P62"/>
    <mergeCell ref="B63:D63"/>
    <mergeCell ref="F62:H62"/>
    <mergeCell ref="J63:L63"/>
    <mergeCell ref="N63:P63"/>
    <mergeCell ref="F66:H66"/>
    <mergeCell ref="J66:L66"/>
    <mergeCell ref="N66:P66"/>
    <mergeCell ref="F67:H67"/>
    <mergeCell ref="J67:L67"/>
    <mergeCell ref="N67:P67"/>
    <mergeCell ref="F63:H63"/>
    <mergeCell ref="J64:L64"/>
    <mergeCell ref="N64:P64"/>
    <mergeCell ref="F65:H65"/>
    <mergeCell ref="J65:L65"/>
    <mergeCell ref="N65:P65"/>
    <mergeCell ref="B60:D60"/>
    <mergeCell ref="J60:L60"/>
    <mergeCell ref="N60:P60"/>
    <mergeCell ref="B61:D61"/>
    <mergeCell ref="J61:L61"/>
    <mergeCell ref="N61:P61"/>
    <mergeCell ref="E60:H60"/>
    <mergeCell ref="F61:H61"/>
    <mergeCell ref="B59:D59"/>
    <mergeCell ref="J59:L59"/>
    <mergeCell ref="N59:P59"/>
    <mergeCell ref="F59:H59"/>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A55:P55"/>
    <mergeCell ref="A56:O56"/>
    <mergeCell ref="A57:D57"/>
    <mergeCell ref="E57:H57"/>
    <mergeCell ref="I57:L57"/>
    <mergeCell ref="M57:P57"/>
  </mergeCells>
  <phoneticPr fontId="3"/>
  <dataValidations count="1">
    <dataValidation imeMode="off" allowBlank="1" showInputMessage="1" showErrorMessage="1" sqref="C10:F10"/>
  </dataValidations>
  <pageMargins left="0.7" right="0.7" top="0.75" bottom="0.75" header="0.3" footer="0.3"/>
  <pageSetup paperSize="9" scale="61" fitToHeight="2" orientation="portrait" r:id="rId1"/>
  <rowBreaks count="1" manualBreakCount="1">
    <brk id="5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view="pageBreakPreview" zoomScale="90" zoomScaleNormal="100" zoomScaleSheetLayoutView="90" workbookViewId="0">
      <selection activeCell="M12" sqref="M12:Q12"/>
    </sheetView>
  </sheetViews>
  <sheetFormatPr defaultRowHeight="18.7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c r="A1" s="237"/>
      <c r="B1" s="471" t="s">
        <v>45</v>
      </c>
      <c r="C1" s="471"/>
      <c r="D1" s="471"/>
      <c r="E1" s="471"/>
      <c r="F1" s="471"/>
      <c r="G1" s="471"/>
      <c r="H1" s="471"/>
      <c r="I1" s="471"/>
      <c r="J1" s="471"/>
      <c r="K1" s="471"/>
      <c r="L1" s="471"/>
      <c r="M1" s="471"/>
      <c r="N1" s="471"/>
      <c r="O1" s="471"/>
      <c r="P1" s="471"/>
      <c r="Q1" s="471"/>
      <c r="R1" s="471"/>
      <c r="S1" s="471"/>
      <c r="T1" s="238"/>
    </row>
    <row r="2" spans="1:20" ht="24.95" customHeight="1">
      <c r="A2" s="240"/>
      <c r="B2" s="463" t="s">
        <v>187</v>
      </c>
      <c r="C2" s="463"/>
      <c r="D2" s="463"/>
      <c r="E2" s="463"/>
      <c r="F2" s="463"/>
      <c r="G2" s="241"/>
      <c r="H2" s="241"/>
      <c r="I2" s="241"/>
      <c r="J2" s="241"/>
      <c r="K2" s="241"/>
      <c r="L2" s="241"/>
      <c r="M2" s="241"/>
      <c r="N2" s="241"/>
      <c r="O2" s="241"/>
      <c r="P2" s="241"/>
      <c r="Q2" s="471">
        <f>一番最初に入力!C10</f>
        <v>0</v>
      </c>
      <c r="R2" s="471"/>
      <c r="S2" s="471"/>
      <c r="T2" s="238"/>
    </row>
    <row r="3" spans="1:20" ht="24.95" customHeight="1">
      <c r="A3" s="242"/>
      <c r="B3" s="242"/>
      <c r="C3" s="242"/>
      <c r="D3" s="242"/>
      <c r="E3" s="242"/>
      <c r="F3" s="241"/>
      <c r="G3" s="241"/>
      <c r="H3" s="241"/>
      <c r="I3" s="241"/>
      <c r="J3" s="241"/>
      <c r="K3" s="241"/>
      <c r="L3" s="241"/>
      <c r="M3" s="241"/>
      <c r="N3" s="241"/>
      <c r="O3" s="241"/>
      <c r="P3" s="241"/>
      <c r="Q3" s="241"/>
      <c r="R3" s="241"/>
      <c r="S3" s="241"/>
      <c r="T3" s="238"/>
    </row>
    <row r="4" spans="1:20" ht="24.95" customHeight="1">
      <c r="A4" s="243"/>
      <c r="B4" s="243"/>
      <c r="C4" s="243"/>
      <c r="D4" s="243"/>
      <c r="E4" s="243"/>
      <c r="F4" s="241"/>
      <c r="G4" s="241"/>
      <c r="H4" s="241"/>
      <c r="I4" s="241"/>
      <c r="J4" s="241"/>
      <c r="K4" s="241"/>
      <c r="L4" s="241"/>
      <c r="M4" s="241"/>
      <c r="N4" s="241"/>
      <c r="O4" s="241"/>
      <c r="P4" s="241"/>
      <c r="Q4" s="241"/>
      <c r="R4" s="241"/>
      <c r="S4" s="241"/>
      <c r="T4" s="238"/>
    </row>
    <row r="5" spans="1:20" ht="24.95" customHeight="1">
      <c r="A5" s="244"/>
      <c r="B5" s="244"/>
      <c r="C5" s="244"/>
      <c r="D5" s="244"/>
      <c r="E5" s="244"/>
      <c r="F5" s="241"/>
      <c r="G5" s="244"/>
      <c r="H5" s="244"/>
      <c r="I5" s="244"/>
      <c r="J5" s="244"/>
      <c r="K5" s="244"/>
      <c r="L5" s="241"/>
      <c r="M5" s="287" t="s">
        <v>131</v>
      </c>
      <c r="N5" s="288">
        <v>6</v>
      </c>
      <c r="O5" s="287" t="s">
        <v>438</v>
      </c>
      <c r="P5" s="288"/>
      <c r="Q5" s="287" t="s">
        <v>439</v>
      </c>
      <c r="R5" s="288"/>
      <c r="S5" s="287" t="s">
        <v>440</v>
      </c>
      <c r="T5" s="241"/>
    </row>
    <row r="6" spans="1:20" ht="24.95" customHeight="1">
      <c r="A6" s="240"/>
      <c r="B6" s="240"/>
      <c r="C6" s="240"/>
      <c r="D6" s="240"/>
      <c r="E6" s="240"/>
      <c r="F6" s="241"/>
      <c r="G6" s="241"/>
      <c r="H6" s="241"/>
      <c r="I6" s="241"/>
      <c r="J6" s="241"/>
      <c r="K6" s="241"/>
      <c r="L6" s="241"/>
      <c r="M6" s="241"/>
      <c r="N6" s="241"/>
      <c r="O6" s="241"/>
      <c r="P6" s="241"/>
      <c r="Q6" s="241"/>
      <c r="R6" s="241"/>
      <c r="S6" s="241"/>
      <c r="T6" s="238"/>
    </row>
    <row r="7" spans="1:20" ht="24.95" customHeight="1">
      <c r="A7" s="240"/>
      <c r="B7" s="462" t="s">
        <v>75</v>
      </c>
      <c r="C7" s="462"/>
      <c r="D7" s="462"/>
      <c r="E7" s="462"/>
      <c r="F7" s="462"/>
      <c r="G7" s="462"/>
      <c r="H7" s="462"/>
      <c r="I7" s="241"/>
      <c r="J7" s="241"/>
      <c r="K7" s="241"/>
      <c r="L7" s="241"/>
      <c r="M7" s="241"/>
      <c r="N7" s="241"/>
      <c r="O7" s="241"/>
      <c r="P7" s="241"/>
      <c r="Q7" s="241"/>
      <c r="R7" s="241"/>
      <c r="S7" s="241"/>
      <c r="T7" s="238"/>
    </row>
    <row r="8" spans="1:20" ht="24.95" customHeight="1">
      <c r="A8" s="240"/>
      <c r="B8" s="240"/>
      <c r="C8" s="240"/>
      <c r="D8" s="240"/>
      <c r="E8" s="240"/>
      <c r="F8" s="241"/>
      <c r="G8" s="241"/>
      <c r="H8" s="241"/>
      <c r="I8" s="241"/>
      <c r="J8" s="245" t="s">
        <v>98</v>
      </c>
      <c r="K8" s="470" t="str">
        <f>IFERROR(VLOOKUP(一番最初に入力!C10,【適宜更新してください】法人情報!A2:E167,2,0)," ")</f>
        <v xml:space="preserve"> </v>
      </c>
      <c r="L8" s="470"/>
      <c r="M8" s="470"/>
      <c r="N8" s="470"/>
      <c r="O8" s="470"/>
      <c r="P8" s="470"/>
      <c r="Q8" s="470"/>
      <c r="R8" s="470"/>
      <c r="S8" s="241" t="s">
        <v>77</v>
      </c>
      <c r="T8" s="238"/>
    </row>
    <row r="9" spans="1:20" ht="24.95" customHeight="1">
      <c r="A9" s="243"/>
      <c r="B9" s="243"/>
      <c r="C9" s="243"/>
      <c r="D9" s="243"/>
      <c r="E9" s="243"/>
      <c r="F9" s="241"/>
      <c r="G9" s="241"/>
      <c r="J9" s="245" t="s">
        <v>76</v>
      </c>
      <c r="K9" s="470" t="str">
        <f>IFERROR(VLOOKUP(一番最初に入力!C10,【適宜更新してください】法人情報!A2:E167,3,0)," ")</f>
        <v xml:space="preserve"> </v>
      </c>
      <c r="L9" s="470"/>
      <c r="M9" s="470"/>
      <c r="N9" s="470"/>
      <c r="O9" s="470"/>
      <c r="P9" s="470"/>
      <c r="Q9" s="470"/>
      <c r="R9" s="470"/>
      <c r="S9" s="241" t="s">
        <v>77</v>
      </c>
      <c r="T9" s="238"/>
    </row>
    <row r="10" spans="1:20" ht="24.95" customHeight="1">
      <c r="A10" s="246"/>
      <c r="B10" s="246"/>
      <c r="C10" s="246"/>
      <c r="D10" s="246"/>
      <c r="E10" s="246"/>
      <c r="F10" s="246"/>
      <c r="G10" s="246"/>
      <c r="H10" s="246"/>
      <c r="J10" s="243" t="s">
        <v>78</v>
      </c>
      <c r="K10" s="462" t="s">
        <v>79</v>
      </c>
      <c r="L10" s="462"/>
      <c r="M10" s="468" t="str">
        <f>IFERROR(VLOOKUP(一番最初に入力!C10,【適宜更新してください】法人情報!A2:E167,4,0)," ")</f>
        <v xml:space="preserve"> </v>
      </c>
      <c r="N10" s="468"/>
      <c r="O10" s="468"/>
      <c r="P10" s="468"/>
      <c r="Q10" s="468"/>
      <c r="R10" s="468"/>
      <c r="S10" s="246"/>
      <c r="T10" s="246" t="s">
        <v>80</v>
      </c>
    </row>
    <row r="11" spans="1:20" ht="24.95" customHeight="1">
      <c r="A11" s="246"/>
      <c r="B11" s="246"/>
      <c r="C11" s="246"/>
      <c r="D11" s="246"/>
      <c r="E11" s="246"/>
      <c r="F11" s="246"/>
      <c r="G11" s="246"/>
      <c r="H11" s="246"/>
      <c r="I11" s="246"/>
      <c r="J11" s="246"/>
      <c r="K11" s="462" t="s">
        <v>81</v>
      </c>
      <c r="L11" s="462"/>
      <c r="M11" s="468" t="str">
        <f>IFERROR(VLOOKUP(一番最初に入力!C10,【適宜更新してください】法人情報!A2:E167,5,0)," ")</f>
        <v xml:space="preserve"> </v>
      </c>
      <c r="N11" s="468"/>
      <c r="O11" s="468"/>
      <c r="P11" s="468"/>
      <c r="Q11" s="468"/>
      <c r="R11" s="468"/>
      <c r="S11" s="246" t="s">
        <v>36</v>
      </c>
      <c r="T11" s="246" t="s">
        <v>188</v>
      </c>
    </row>
    <row r="12" spans="1:20" ht="24.95" customHeight="1">
      <c r="A12" s="246"/>
      <c r="B12" s="246"/>
      <c r="C12" s="246"/>
      <c r="D12" s="246"/>
      <c r="E12" s="246"/>
      <c r="F12" s="246"/>
      <c r="G12" s="246"/>
      <c r="H12" s="246"/>
      <c r="I12" s="246"/>
      <c r="J12" s="246"/>
      <c r="K12" s="462" t="s">
        <v>82</v>
      </c>
      <c r="L12" s="462"/>
      <c r="M12" s="469"/>
      <c r="N12" s="469"/>
      <c r="O12" s="469"/>
      <c r="P12" s="469"/>
      <c r="Q12" s="469"/>
      <c r="R12" s="242" t="s">
        <v>45</v>
      </c>
      <c r="S12" s="246"/>
      <c r="T12" s="246"/>
    </row>
    <row r="13" spans="1:20" ht="24.95" customHeight="1">
      <c r="A13" s="246"/>
      <c r="B13" s="246"/>
      <c r="C13" s="246"/>
      <c r="D13" s="246"/>
      <c r="E13" s="246"/>
      <c r="F13" s="246"/>
      <c r="G13" s="246"/>
      <c r="H13" s="246"/>
      <c r="I13" s="246"/>
      <c r="J13" s="246"/>
      <c r="K13" s="246"/>
      <c r="L13" s="246"/>
      <c r="M13" s="246"/>
      <c r="N13" s="276"/>
      <c r="O13" s="276"/>
      <c r="P13" s="276"/>
      <c r="Q13" s="246"/>
      <c r="R13" s="242"/>
      <c r="S13" s="246"/>
      <c r="T13" s="246"/>
    </row>
    <row r="14" spans="1:20" ht="24.95" customHeight="1">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c r="A15" s="242"/>
      <c r="B15" s="242"/>
      <c r="C15" s="242"/>
      <c r="D15" s="238"/>
      <c r="E15" s="248" t="s">
        <v>107</v>
      </c>
      <c r="F15" s="249" t="str">
        <f>一番最初に入力!$C$14&amp;""</f>
        <v>6</v>
      </c>
      <c r="G15" s="250" t="s">
        <v>441</v>
      </c>
      <c r="I15" s="251"/>
      <c r="J15" s="251"/>
      <c r="K15" s="251"/>
      <c r="L15" s="251"/>
      <c r="M15" s="251"/>
      <c r="N15" s="251"/>
      <c r="O15" s="251"/>
      <c r="P15" s="251"/>
      <c r="Q15" s="251"/>
      <c r="R15" s="241"/>
      <c r="S15" s="241"/>
      <c r="T15" s="238"/>
    </row>
    <row r="16" spans="1:20" ht="24.95" customHeight="1">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c r="A18" s="246"/>
      <c r="B18" s="246"/>
      <c r="C18" s="246"/>
      <c r="D18" s="464" t="s">
        <v>189</v>
      </c>
      <c r="E18" s="464"/>
      <c r="F18" s="464"/>
      <c r="G18" s="464"/>
      <c r="H18" s="464"/>
      <c r="I18" s="464"/>
      <c r="J18" s="464"/>
      <c r="K18" s="464"/>
      <c r="L18" s="464"/>
      <c r="M18" s="464"/>
      <c r="N18" s="464"/>
      <c r="O18" s="464"/>
      <c r="P18" s="464"/>
      <c r="Q18" s="464"/>
      <c r="R18" s="241"/>
      <c r="S18" s="241"/>
      <c r="T18" s="238"/>
    </row>
    <row r="19" spans="1:20" ht="24.95" customHeight="1">
      <c r="A19" s="252"/>
      <c r="B19" s="252"/>
      <c r="C19" s="252"/>
      <c r="D19" s="465" t="s">
        <v>190</v>
      </c>
      <c r="E19" s="465"/>
      <c r="F19" s="465"/>
      <c r="G19" s="465"/>
      <c r="H19" s="465"/>
      <c r="I19" s="465"/>
      <c r="J19" s="465"/>
      <c r="K19" s="465"/>
      <c r="L19" s="465"/>
      <c r="M19" s="465"/>
      <c r="N19" s="465"/>
      <c r="O19" s="465"/>
      <c r="P19" s="465"/>
      <c r="Q19" s="465"/>
      <c r="R19" s="246"/>
      <c r="S19" s="246"/>
      <c r="T19" s="246"/>
    </row>
    <row r="20" spans="1:20" ht="24.95" customHeight="1">
      <c r="A20" s="240"/>
      <c r="B20" s="240"/>
      <c r="C20" s="253"/>
      <c r="D20" s="462"/>
      <c r="E20" s="462"/>
      <c r="F20" s="462"/>
      <c r="G20" s="462"/>
      <c r="H20" s="462"/>
      <c r="I20" s="462"/>
      <c r="J20" s="462"/>
      <c r="K20" s="462"/>
      <c r="L20" s="462"/>
      <c r="M20" s="462"/>
      <c r="N20" s="462"/>
      <c r="O20" s="462"/>
      <c r="P20" s="462"/>
      <c r="Q20" s="462"/>
      <c r="R20" s="253"/>
      <c r="S20" s="241"/>
      <c r="T20" s="238"/>
    </row>
    <row r="21" spans="1:20" ht="71.25" customHeight="1">
      <c r="A21" s="240"/>
      <c r="B21" s="240"/>
      <c r="C21" s="240"/>
      <c r="D21" s="240"/>
      <c r="E21" s="240"/>
      <c r="F21" s="241"/>
      <c r="G21" s="241"/>
      <c r="H21" s="241"/>
      <c r="I21" s="241"/>
      <c r="J21" s="241"/>
      <c r="K21" s="241"/>
      <c r="L21" s="241"/>
      <c r="M21" s="241"/>
      <c r="N21" s="241"/>
      <c r="O21" s="241"/>
      <c r="P21" s="241"/>
      <c r="Q21" s="241"/>
      <c r="R21" s="241"/>
      <c r="S21" s="241"/>
      <c r="T21" s="238"/>
    </row>
    <row r="22" spans="1:20" ht="33.75" customHeight="1" thickBot="1">
      <c r="A22" s="240"/>
      <c r="B22" s="240"/>
      <c r="C22" s="289" t="s">
        <v>83</v>
      </c>
      <c r="D22" s="242"/>
      <c r="E22" s="466" t="s">
        <v>191</v>
      </c>
      <c r="F22" s="466"/>
      <c r="G22" s="466"/>
      <c r="H22" s="466"/>
      <c r="I22" s="254" t="s">
        <v>192</v>
      </c>
      <c r="J22" s="467">
        <f>IFERROR(別表１!K16," ")</f>
        <v>0</v>
      </c>
      <c r="K22" s="467"/>
      <c r="L22" s="467"/>
      <c r="M22" s="255" t="s">
        <v>193</v>
      </c>
      <c r="N22" s="286"/>
      <c r="O22" s="286"/>
      <c r="P22" s="286"/>
      <c r="Q22" s="241"/>
      <c r="R22" s="241"/>
      <c r="S22" s="241"/>
      <c r="T22" s="238"/>
    </row>
    <row r="23" spans="1:20" ht="33.75" customHeight="1">
      <c r="A23" s="240"/>
      <c r="B23" s="240"/>
      <c r="C23" s="289" t="s">
        <v>194</v>
      </c>
      <c r="D23" s="242"/>
      <c r="E23" s="256" t="s">
        <v>131</v>
      </c>
      <c r="F23" s="237" t="str">
        <f>F15</f>
        <v>6</v>
      </c>
      <c r="G23" s="241" t="s">
        <v>195</v>
      </c>
      <c r="H23" s="241"/>
      <c r="I23" s="241"/>
      <c r="J23" s="241"/>
      <c r="K23" s="241"/>
      <c r="L23" s="241"/>
      <c r="M23" s="241"/>
      <c r="N23" s="241"/>
      <c r="O23" s="241"/>
      <c r="P23" s="241"/>
      <c r="Q23" s="241"/>
      <c r="R23" s="241"/>
      <c r="S23" s="241"/>
      <c r="T23" s="238"/>
    </row>
    <row r="24" spans="1:20" ht="33.75" customHeight="1">
      <c r="A24" s="240"/>
      <c r="B24" s="240"/>
      <c r="C24" s="289" t="s">
        <v>196</v>
      </c>
      <c r="D24" s="240"/>
      <c r="E24" s="243" t="s">
        <v>131</v>
      </c>
      <c r="F24" s="237" t="str">
        <f>F15</f>
        <v>6</v>
      </c>
      <c r="G24" s="241" t="s">
        <v>197</v>
      </c>
      <c r="H24" s="241"/>
      <c r="I24" s="241"/>
      <c r="J24" s="241"/>
      <c r="K24" s="241"/>
      <c r="L24" s="241"/>
      <c r="M24" s="241"/>
      <c r="N24" s="241"/>
      <c r="O24" s="241"/>
      <c r="P24" s="241"/>
      <c r="Q24" s="241"/>
      <c r="R24" s="241"/>
      <c r="S24" s="241"/>
      <c r="T24" s="238"/>
    </row>
    <row r="25" spans="1:20" ht="66" customHeight="1">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c r="A26" s="240"/>
      <c r="B26" s="240"/>
      <c r="C26" s="240"/>
      <c r="D26" s="463" t="s">
        <v>198</v>
      </c>
      <c r="E26" s="463"/>
      <c r="F26" s="463"/>
      <c r="G26" s="463"/>
      <c r="H26" s="463"/>
      <c r="I26" s="463"/>
      <c r="J26" s="463"/>
      <c r="K26" s="463"/>
      <c r="L26" s="463"/>
      <c r="M26" s="463"/>
      <c r="N26" s="463"/>
      <c r="O26" s="463"/>
      <c r="P26" s="463"/>
      <c r="Q26" s="463"/>
      <c r="R26" s="463"/>
      <c r="S26" s="463"/>
      <c r="T26" s="238"/>
    </row>
    <row r="27" spans="1:20" ht="24.95" customHeight="1">
      <c r="A27" s="240"/>
      <c r="B27" s="240"/>
      <c r="C27" s="240"/>
      <c r="D27" s="462" t="s">
        <v>199</v>
      </c>
      <c r="E27" s="462"/>
      <c r="F27" s="462"/>
      <c r="G27" s="462"/>
      <c r="H27" s="462"/>
      <c r="I27" s="462"/>
      <c r="J27" s="462"/>
      <c r="K27" s="462"/>
      <c r="L27" s="462"/>
      <c r="M27" s="462"/>
      <c r="N27" s="462"/>
      <c r="O27" s="462"/>
      <c r="P27" s="462"/>
      <c r="Q27" s="462"/>
      <c r="R27" s="462"/>
      <c r="S27" s="462"/>
      <c r="T27" s="238"/>
    </row>
    <row r="28" spans="1:20" ht="24.95" customHeight="1">
      <c r="A28" s="240"/>
      <c r="B28" s="240"/>
      <c r="C28" s="240"/>
      <c r="D28" s="463" t="s">
        <v>84</v>
      </c>
      <c r="E28" s="463"/>
      <c r="F28" s="463"/>
      <c r="G28" s="463"/>
      <c r="H28" s="463"/>
      <c r="I28" s="463"/>
      <c r="J28" s="463"/>
      <c r="K28" s="463"/>
      <c r="L28" s="463"/>
      <c r="M28" s="463"/>
      <c r="N28" s="463"/>
      <c r="O28" s="463"/>
      <c r="P28" s="463"/>
      <c r="Q28" s="463"/>
      <c r="R28" s="463"/>
      <c r="S28" s="463"/>
      <c r="T28" s="238"/>
    </row>
    <row r="29" spans="1:20" ht="24.95" customHeight="1">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c r="A33" s="246"/>
      <c r="B33" s="246"/>
      <c r="C33" s="246"/>
      <c r="D33" s="246"/>
      <c r="E33" s="246"/>
      <c r="F33" s="246"/>
      <c r="G33" s="246"/>
      <c r="H33" s="246"/>
      <c r="I33" s="246"/>
      <c r="J33" s="246"/>
      <c r="K33" s="246" t="s">
        <v>136</v>
      </c>
      <c r="L33" s="246"/>
      <c r="M33" s="257" t="s">
        <v>138</v>
      </c>
      <c r="N33" s="461"/>
      <c r="O33" s="461"/>
      <c r="P33" s="461"/>
      <c r="Q33" s="461"/>
      <c r="R33" s="461"/>
      <c r="S33" s="246"/>
      <c r="T33" s="246"/>
    </row>
    <row r="34" spans="1:20" ht="24.95" customHeight="1">
      <c r="A34" s="246"/>
      <c r="B34" s="246"/>
      <c r="C34" s="246"/>
      <c r="D34" s="246"/>
      <c r="E34" s="246"/>
      <c r="F34" s="246"/>
      <c r="G34" s="246"/>
      <c r="H34" s="246"/>
      <c r="I34" s="246"/>
      <c r="J34" s="246"/>
      <c r="K34" s="246"/>
      <c r="L34" s="246"/>
      <c r="M34" s="246" t="s">
        <v>137</v>
      </c>
      <c r="N34" s="461"/>
      <c r="O34" s="461"/>
      <c r="P34" s="461"/>
      <c r="Q34" s="461"/>
      <c r="R34" s="461"/>
      <c r="S34" s="246"/>
      <c r="T34" s="246"/>
    </row>
  </sheetData>
  <sheetProtection password="C016" sheet="1" objects="1" scenarios="1" formatCells="0"/>
  <mergeCells count="22">
    <mergeCell ref="K9:R9"/>
    <mergeCell ref="B1:S1"/>
    <mergeCell ref="B2:F2"/>
    <mergeCell ref="B7:H7"/>
    <mergeCell ref="K8:R8"/>
    <mergeCell ref="Q2:S2"/>
    <mergeCell ref="K10:L10"/>
    <mergeCell ref="M10:R10"/>
    <mergeCell ref="K11:L11"/>
    <mergeCell ref="M11:R11"/>
    <mergeCell ref="K12:L12"/>
    <mergeCell ref="M12:Q12"/>
    <mergeCell ref="N33:R33"/>
    <mergeCell ref="N34:R34"/>
    <mergeCell ref="D27:S27"/>
    <mergeCell ref="D28:S28"/>
    <mergeCell ref="D18:Q18"/>
    <mergeCell ref="D19:Q19"/>
    <mergeCell ref="D20:Q20"/>
    <mergeCell ref="E22:H22"/>
    <mergeCell ref="J22:L22"/>
    <mergeCell ref="D26:S26"/>
  </mergeCells>
  <phoneticPr fontId="3"/>
  <pageMargins left="0.43333333333333335" right="0.37239583333333331" top="0.75" bottom="0.75" header="0.3" footer="0.3"/>
  <pageSetup paperSize="9" scale="72"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election activeCell="E13" sqref="E13"/>
    </sheetView>
  </sheetViews>
  <sheetFormatPr defaultRowHeight="13.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c r="A1" s="18" t="s">
        <v>200</v>
      </c>
      <c r="B1" s="18"/>
      <c r="C1" s="19"/>
      <c r="D1" s="19"/>
      <c r="E1" s="19"/>
      <c r="F1" s="19"/>
      <c r="G1" s="20"/>
      <c r="H1" s="21"/>
      <c r="K1" s="21"/>
    </row>
    <row r="2" spans="1:11" s="22" customFormat="1" ht="15" customHeight="1">
      <c r="A2" s="19"/>
      <c r="B2" s="19"/>
      <c r="C2" s="19"/>
      <c r="D2" s="19"/>
      <c r="E2" s="19"/>
      <c r="F2" s="19"/>
      <c r="G2" s="19"/>
      <c r="H2" s="21"/>
      <c r="I2" s="19"/>
      <c r="K2" s="21"/>
    </row>
    <row r="3" spans="1:11" s="26" customFormat="1" ht="26.25" customHeight="1">
      <c r="A3" s="23"/>
      <c r="B3" s="24" t="s">
        <v>107</v>
      </c>
      <c r="C3" s="25">
        <f>一番最初に入力!C14</f>
        <v>6</v>
      </c>
      <c r="D3" s="481" t="s">
        <v>235</v>
      </c>
      <c r="E3" s="481"/>
      <c r="F3" s="481"/>
      <c r="G3" s="481"/>
      <c r="H3" s="481"/>
      <c r="I3" s="2"/>
      <c r="K3" s="27"/>
    </row>
    <row r="4" spans="1:11" s="22" customFormat="1" ht="15" customHeight="1">
      <c r="A4" s="19"/>
      <c r="B4" s="19"/>
      <c r="C4" s="19"/>
      <c r="D4" s="19"/>
      <c r="E4" s="19"/>
      <c r="F4" s="19"/>
      <c r="G4" s="19"/>
      <c r="H4" s="28"/>
      <c r="I4" s="19"/>
      <c r="K4" s="28"/>
    </row>
    <row r="5" spans="1:11" s="22" customFormat="1" ht="24.95" customHeight="1">
      <c r="A5" s="125"/>
      <c r="B5" s="482"/>
      <c r="C5" s="482"/>
      <c r="D5" s="19"/>
      <c r="E5" s="29" t="s">
        <v>46</v>
      </c>
      <c r="F5" s="483" t="str">
        <f>様式第４号!K8</f>
        <v xml:space="preserve"> </v>
      </c>
      <c r="G5" s="484"/>
      <c r="H5" s="485"/>
      <c r="J5" s="21"/>
    </row>
    <row r="6" spans="1:11" s="22" customFormat="1" ht="24.95" customHeight="1">
      <c r="A6" s="125"/>
      <c r="B6" s="486"/>
      <c r="C6" s="482"/>
      <c r="D6" s="19"/>
      <c r="E6" s="29" t="s">
        <v>47</v>
      </c>
      <c r="F6" s="487" t="str">
        <f>様式第４号!K9</f>
        <v xml:space="preserve"> </v>
      </c>
      <c r="G6" s="488"/>
      <c r="H6" s="489"/>
      <c r="J6" s="129" t="s">
        <v>99</v>
      </c>
    </row>
    <row r="7" spans="1:11" s="22" customFormat="1" ht="15" customHeight="1">
      <c r="A7" s="19"/>
      <c r="B7" s="19"/>
      <c r="C7" s="19"/>
      <c r="D7" s="19"/>
      <c r="E7" s="19"/>
      <c r="F7" s="19"/>
      <c r="G7" s="19"/>
      <c r="H7" s="21"/>
      <c r="I7" s="19"/>
      <c r="K7" s="21"/>
    </row>
    <row r="8" spans="1:11" s="22" customFormat="1" ht="15" customHeight="1">
      <c r="A8" s="19"/>
      <c r="B8" s="19"/>
      <c r="C8" s="19"/>
      <c r="D8" s="19"/>
      <c r="E8" s="19"/>
      <c r="G8" s="19" t="s">
        <v>20</v>
      </c>
      <c r="H8" s="21"/>
      <c r="I8" s="19"/>
      <c r="K8" s="21"/>
    </row>
    <row r="9" spans="1:11" s="22" customFormat="1" ht="20.100000000000001" customHeight="1" thickBot="1">
      <c r="A9" s="19"/>
      <c r="B9" s="19" t="s">
        <v>1</v>
      </c>
      <c r="C9" s="19"/>
      <c r="D9" s="19"/>
      <c r="E9" s="19"/>
      <c r="F9" s="19"/>
      <c r="G9" s="19"/>
      <c r="H9" s="21"/>
      <c r="I9" s="19"/>
      <c r="K9" s="21"/>
    </row>
    <row r="10" spans="1:11" s="22" customFormat="1" ht="24.95" customHeight="1">
      <c r="B10" s="30"/>
      <c r="C10" s="474" t="s">
        <v>2</v>
      </c>
      <c r="D10" s="475"/>
      <c r="E10" s="490" t="s">
        <v>3</v>
      </c>
      <c r="F10" s="491"/>
      <c r="G10" s="492"/>
      <c r="H10" s="21"/>
      <c r="K10" s="21"/>
    </row>
    <row r="11" spans="1:11" s="22" customFormat="1" ht="50.25" customHeight="1" thickBot="1">
      <c r="B11" s="30"/>
      <c r="C11" s="476"/>
      <c r="D11" s="477"/>
      <c r="E11" s="31" t="s">
        <v>31</v>
      </c>
      <c r="F11" s="32" t="s">
        <v>32</v>
      </c>
      <c r="G11" s="33" t="s">
        <v>33</v>
      </c>
      <c r="H11" s="21"/>
      <c r="K11" s="21"/>
    </row>
    <row r="12" spans="1:11" s="22" customFormat="1" ht="24.95" customHeight="1" thickTop="1">
      <c r="C12" s="34" t="s">
        <v>26</v>
      </c>
      <c r="D12" s="35"/>
      <c r="E12" s="50">
        <f>別表１!K12</f>
        <v>0</v>
      </c>
      <c r="F12" s="51">
        <f>別表１!K14</f>
        <v>0</v>
      </c>
      <c r="G12" s="58">
        <f t="shared" ref="G12:G17" si="0">SUM(E12:F12)</f>
        <v>0</v>
      </c>
      <c r="H12" s="21"/>
      <c r="K12" s="21"/>
    </row>
    <row r="13" spans="1:11" s="22" customFormat="1" ht="24.95" customHeight="1">
      <c r="C13" s="36" t="s">
        <v>34</v>
      </c>
      <c r="D13" s="37"/>
      <c r="E13" s="52"/>
      <c r="F13" s="53"/>
      <c r="G13" s="59">
        <f t="shared" si="0"/>
        <v>0</v>
      </c>
      <c r="H13" s="21"/>
      <c r="K13" s="21"/>
    </row>
    <row r="14" spans="1:11" s="22" customFormat="1" ht="24.95" customHeight="1">
      <c r="C14" s="36" t="s">
        <v>35</v>
      </c>
      <c r="D14" s="37"/>
      <c r="E14" s="52"/>
      <c r="F14" s="53"/>
      <c r="G14" s="59">
        <f t="shared" si="0"/>
        <v>0</v>
      </c>
      <c r="H14" s="21"/>
      <c r="K14" s="21"/>
    </row>
    <row r="15" spans="1:11" s="22" customFormat="1" ht="24.95" customHeight="1">
      <c r="C15" s="336" t="s">
        <v>808</v>
      </c>
      <c r="D15" s="337" t="s">
        <v>809</v>
      </c>
      <c r="E15" s="52"/>
      <c r="F15" s="53"/>
      <c r="G15" s="59">
        <f t="shared" si="0"/>
        <v>0</v>
      </c>
      <c r="H15" s="21"/>
      <c r="K15" s="21"/>
    </row>
    <row r="16" spans="1:11" s="22" customFormat="1" ht="24.95" customHeight="1">
      <c r="C16" s="336" t="s">
        <v>808</v>
      </c>
      <c r="D16" s="337" t="s">
        <v>809</v>
      </c>
      <c r="E16" s="52"/>
      <c r="F16" s="53"/>
      <c r="G16" s="59">
        <f t="shared" si="0"/>
        <v>0</v>
      </c>
      <c r="H16" s="38"/>
      <c r="K16" s="38"/>
    </row>
    <row r="17" spans="2:11" s="22" customFormat="1" ht="24.95" customHeight="1" thickBot="1">
      <c r="C17" s="336" t="s">
        <v>808</v>
      </c>
      <c r="D17" s="338" t="s">
        <v>809</v>
      </c>
      <c r="E17" s="54"/>
      <c r="F17" s="55"/>
      <c r="G17" s="60">
        <f t="shared" si="0"/>
        <v>0</v>
      </c>
      <c r="H17" s="39"/>
      <c r="K17" s="39"/>
    </row>
    <row r="18" spans="2:11" s="22" customFormat="1" ht="24.95" customHeight="1" thickTop="1" thickBot="1">
      <c r="C18" s="472" t="s">
        <v>4</v>
      </c>
      <c r="D18" s="473"/>
      <c r="E18" s="56">
        <f>SUM(E12:E17)</f>
        <v>0</v>
      </c>
      <c r="F18" s="57">
        <f>SUM(F12:F17)</f>
        <v>0</v>
      </c>
      <c r="G18" s="61">
        <f>SUM(G12:G17)</f>
        <v>0</v>
      </c>
      <c r="H18" s="38"/>
      <c r="K18" s="38"/>
    </row>
    <row r="19" spans="2:11" s="22" customFormat="1" ht="24.95" customHeight="1">
      <c r="E19" s="40"/>
      <c r="F19" s="40"/>
      <c r="G19" s="40"/>
      <c r="H19" s="38"/>
      <c r="K19" s="38"/>
    </row>
    <row r="20" spans="2:11" s="22" customFormat="1" ht="24.95" customHeight="1" thickBot="1">
      <c r="B20" s="19" t="s">
        <v>5</v>
      </c>
      <c r="E20" s="40"/>
      <c r="F20" s="41"/>
      <c r="G20" s="41"/>
      <c r="H20" s="21"/>
      <c r="K20" s="21"/>
    </row>
    <row r="21" spans="2:11" s="22" customFormat="1" ht="24.95" customHeight="1">
      <c r="C21" s="474" t="s">
        <v>2</v>
      </c>
      <c r="D21" s="475"/>
      <c r="E21" s="478" t="s">
        <v>6</v>
      </c>
      <c r="F21" s="479"/>
      <c r="G21" s="480"/>
      <c r="H21" s="21"/>
      <c r="K21" s="21"/>
    </row>
    <row r="22" spans="2:11" s="22" customFormat="1" ht="50.25" customHeight="1" thickBot="1">
      <c r="C22" s="476"/>
      <c r="D22" s="477"/>
      <c r="E22" s="31" t="s">
        <v>31</v>
      </c>
      <c r="F22" s="32" t="s">
        <v>32</v>
      </c>
      <c r="G22" s="33" t="s">
        <v>33</v>
      </c>
      <c r="H22" s="21"/>
      <c r="K22" s="21"/>
    </row>
    <row r="23" spans="2:11" s="22" customFormat="1" ht="24.95" customHeight="1" thickTop="1">
      <c r="C23" s="42" t="s">
        <v>7</v>
      </c>
      <c r="D23" s="43"/>
      <c r="E23" s="130"/>
      <c r="F23" s="131"/>
      <c r="G23" s="58">
        <f>SUM(E23:F23)</f>
        <v>0</v>
      </c>
      <c r="H23" s="21"/>
      <c r="K23" s="21"/>
    </row>
    <row r="24" spans="2:11" s="22" customFormat="1" ht="24.95" customHeight="1">
      <c r="C24" s="36" t="s">
        <v>8</v>
      </c>
      <c r="D24" s="37"/>
      <c r="E24" s="132"/>
      <c r="F24" s="133"/>
      <c r="G24" s="59">
        <f>SUM(E24:F24)</f>
        <v>0</v>
      </c>
      <c r="H24" s="21"/>
      <c r="K24" s="21"/>
    </row>
    <row r="25" spans="2:11" s="22" customFormat="1" ht="24.95" customHeight="1">
      <c r="C25" s="36" t="s">
        <v>9</v>
      </c>
      <c r="D25" s="37"/>
      <c r="E25" s="132"/>
      <c r="F25" s="133"/>
      <c r="G25" s="59">
        <f t="shared" ref="G25:G35" si="1">SUM(E25:F25)</f>
        <v>0</v>
      </c>
      <c r="H25" s="21"/>
      <c r="K25" s="21"/>
    </row>
    <row r="26" spans="2:11" s="22" customFormat="1" ht="24.95" customHeight="1">
      <c r="C26" s="36" t="s">
        <v>10</v>
      </c>
      <c r="D26" s="37"/>
      <c r="E26" s="132"/>
      <c r="F26" s="133"/>
      <c r="G26" s="59">
        <f t="shared" si="1"/>
        <v>0</v>
      </c>
      <c r="H26" s="21"/>
      <c r="K26" s="21"/>
    </row>
    <row r="27" spans="2:11" s="22" customFormat="1" ht="24.95" customHeight="1">
      <c r="C27" s="36" t="s">
        <v>11</v>
      </c>
      <c r="D27" s="37"/>
      <c r="E27" s="132"/>
      <c r="F27" s="133"/>
      <c r="G27" s="59">
        <f t="shared" si="1"/>
        <v>0</v>
      </c>
      <c r="H27" s="21"/>
      <c r="K27" s="21"/>
    </row>
    <row r="28" spans="2:11" s="22" customFormat="1" ht="24.95" customHeight="1">
      <c r="C28" s="36" t="s">
        <v>12</v>
      </c>
      <c r="D28" s="37"/>
      <c r="E28" s="132"/>
      <c r="F28" s="133"/>
      <c r="G28" s="59">
        <f t="shared" si="1"/>
        <v>0</v>
      </c>
      <c r="H28" s="21"/>
      <c r="K28" s="21"/>
    </row>
    <row r="29" spans="2:11" s="22" customFormat="1" ht="24.95" customHeight="1">
      <c r="C29" s="36" t="s">
        <v>13</v>
      </c>
      <c r="D29" s="37"/>
      <c r="E29" s="132"/>
      <c r="F29" s="133"/>
      <c r="G29" s="59">
        <f t="shared" si="1"/>
        <v>0</v>
      </c>
      <c r="H29" s="21"/>
      <c r="K29" s="21"/>
    </row>
    <row r="30" spans="2:11" s="22" customFormat="1" ht="24.95" customHeight="1">
      <c r="C30" s="36" t="s">
        <v>14</v>
      </c>
      <c r="D30" s="37"/>
      <c r="E30" s="132"/>
      <c r="F30" s="133"/>
      <c r="G30" s="59">
        <f t="shared" si="1"/>
        <v>0</v>
      </c>
      <c r="H30" s="21"/>
      <c r="K30" s="21"/>
    </row>
    <row r="31" spans="2:11" s="22" customFormat="1" ht="24.95" customHeight="1">
      <c r="C31" s="36" t="s">
        <v>15</v>
      </c>
      <c r="D31" s="37"/>
      <c r="E31" s="132"/>
      <c r="F31" s="133"/>
      <c r="G31" s="59">
        <f t="shared" si="1"/>
        <v>0</v>
      </c>
      <c r="H31" s="21"/>
      <c r="K31" s="21"/>
    </row>
    <row r="32" spans="2:11" s="22" customFormat="1" ht="24.95" customHeight="1">
      <c r="C32" s="36" t="s">
        <v>16</v>
      </c>
      <c r="D32" s="37"/>
      <c r="E32" s="132"/>
      <c r="F32" s="133"/>
      <c r="G32" s="59">
        <f t="shared" si="1"/>
        <v>0</v>
      </c>
      <c r="H32" s="21"/>
      <c r="K32" s="21"/>
    </row>
    <row r="33" spans="3:11" s="22" customFormat="1" ht="24.95" customHeight="1">
      <c r="C33" s="36" t="s">
        <v>17</v>
      </c>
      <c r="D33" s="37"/>
      <c r="E33" s="132"/>
      <c r="F33" s="133"/>
      <c r="G33" s="59">
        <f t="shared" si="1"/>
        <v>0</v>
      </c>
      <c r="H33" s="21"/>
      <c r="K33" s="21"/>
    </row>
    <row r="34" spans="3:11" s="22" customFormat="1" ht="24.95" customHeight="1">
      <c r="C34" s="36" t="s">
        <v>18</v>
      </c>
      <c r="D34" s="37"/>
      <c r="E34" s="132"/>
      <c r="F34" s="133"/>
      <c r="G34" s="59">
        <f t="shared" si="1"/>
        <v>0</v>
      </c>
      <c r="H34" s="21"/>
      <c r="K34" s="21"/>
    </row>
    <row r="35" spans="3:11" s="22" customFormat="1" ht="24.95" customHeight="1">
      <c r="C35" s="336" t="s">
        <v>808</v>
      </c>
      <c r="D35" s="337" t="s">
        <v>809</v>
      </c>
      <c r="E35" s="132"/>
      <c r="F35" s="133"/>
      <c r="G35" s="59">
        <f t="shared" si="1"/>
        <v>0</v>
      </c>
      <c r="H35" s="21"/>
      <c r="K35" s="21"/>
    </row>
    <row r="36" spans="3:11" s="22" customFormat="1" ht="24.95" customHeight="1">
      <c r="C36" s="336" t="s">
        <v>808</v>
      </c>
      <c r="D36" s="337" t="s">
        <v>809</v>
      </c>
      <c r="E36" s="132"/>
      <c r="F36" s="133"/>
      <c r="G36" s="59">
        <f>SUM(E36:F36)</f>
        <v>0</v>
      </c>
      <c r="H36" s="21"/>
      <c r="K36" s="21"/>
    </row>
    <row r="37" spans="3:11" s="22" customFormat="1" ht="24.95" customHeight="1" thickBot="1">
      <c r="C37" s="336" t="s">
        <v>808</v>
      </c>
      <c r="D37" s="338" t="s">
        <v>809</v>
      </c>
      <c r="E37" s="134"/>
      <c r="F37" s="135"/>
      <c r="G37" s="60">
        <f>SUM(E37:F37)</f>
        <v>0</v>
      </c>
      <c r="H37" s="21"/>
      <c r="K37" s="21"/>
    </row>
    <row r="38" spans="3:11" s="22" customFormat="1" ht="24.95" customHeight="1" thickTop="1" thickBot="1">
      <c r="C38" s="472" t="s">
        <v>4</v>
      </c>
      <c r="D38" s="473"/>
      <c r="E38" s="56">
        <f>SUM(E23:E37)</f>
        <v>0</v>
      </c>
      <c r="F38" s="57">
        <f>SUM(F23:F37)</f>
        <v>0</v>
      </c>
      <c r="G38" s="61">
        <f>SUM(G23:G37)</f>
        <v>0</v>
      </c>
      <c r="H38" s="44"/>
      <c r="J38" s="45"/>
      <c r="K38" s="44"/>
    </row>
    <row r="39" spans="3:11" s="22" customFormat="1" ht="14.25">
      <c r="E39" s="40"/>
      <c r="F39" s="40"/>
      <c r="G39" s="40"/>
      <c r="H39" s="46"/>
      <c r="J39" s="45"/>
      <c r="K39" s="46"/>
    </row>
    <row r="40" spans="3:11" s="22" customFormat="1" ht="14.25">
      <c r="E40" s="40"/>
      <c r="F40" s="40"/>
      <c r="G40" s="40"/>
    </row>
    <row r="41" spans="3:11">
      <c r="E41" s="48"/>
      <c r="F41" s="48"/>
      <c r="G41" s="48"/>
    </row>
    <row r="42" spans="3:11">
      <c r="E42" s="48"/>
      <c r="F42" s="48"/>
      <c r="G42" s="48"/>
    </row>
    <row r="43" spans="3:11">
      <c r="E43" s="48"/>
      <c r="F43" s="48"/>
      <c r="G43" s="48"/>
    </row>
    <row r="44" spans="3:11">
      <c r="E44" s="48"/>
      <c r="F44" s="48"/>
      <c r="G44" s="48"/>
    </row>
    <row r="45" spans="3:11">
      <c r="C45" s="49"/>
      <c r="D45" s="49"/>
      <c r="E45" s="48"/>
      <c r="F45" s="48"/>
      <c r="G45" s="48"/>
      <c r="J45" s="49"/>
    </row>
  </sheetData>
  <sheetProtection password="C016" sheet="1" objects="1" scenarios="1"/>
  <mergeCells count="11">
    <mergeCell ref="C18:D18"/>
    <mergeCell ref="C21:D22"/>
    <mergeCell ref="E21:G21"/>
    <mergeCell ref="C38:D38"/>
    <mergeCell ref="D3:H3"/>
    <mergeCell ref="B5:C5"/>
    <mergeCell ref="F5:H5"/>
    <mergeCell ref="B6:C6"/>
    <mergeCell ref="F6:H6"/>
    <mergeCell ref="C10:D11"/>
    <mergeCell ref="E10:G10"/>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election activeCell="I5" sqref="I5:K5"/>
    </sheetView>
  </sheetViews>
  <sheetFormatPr defaultRowHeight="13.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c r="A1" s="277" t="s">
        <v>201</v>
      </c>
      <c r="D1" s="65"/>
      <c r="E1" s="65"/>
      <c r="J1" s="293"/>
      <c r="K1" s="499"/>
      <c r="L1" s="499"/>
    </row>
    <row r="2" spans="1:12" s="62" customFormat="1" ht="18.75">
      <c r="B2" s="64"/>
      <c r="C2" s="126"/>
      <c r="D2" s="63"/>
      <c r="E2" s="63"/>
      <c r="K2" s="499"/>
      <c r="L2" s="499"/>
    </row>
    <row r="3" spans="1:12" s="298" customFormat="1" ht="37.5" customHeight="1">
      <c r="A3" s="295" t="s">
        <v>107</v>
      </c>
      <c r="B3" s="296">
        <f>一番最初に入力!C14</f>
        <v>6</v>
      </c>
      <c r="C3" s="297" t="s">
        <v>202</v>
      </c>
      <c r="E3" s="299"/>
      <c r="H3" s="300"/>
    </row>
    <row r="4" spans="1:12" s="64" customFormat="1" ht="39.75" customHeight="1">
      <c r="C4" s="65"/>
      <c r="D4" s="65"/>
      <c r="E4" s="65"/>
      <c r="H4" s="294" t="s">
        <v>46</v>
      </c>
      <c r="I4" s="500" t="str">
        <f>様式第４号!K8</f>
        <v xml:space="preserve"> </v>
      </c>
      <c r="J4" s="501"/>
      <c r="K4" s="502"/>
    </row>
    <row r="5" spans="1:12" s="64" customFormat="1" ht="39.75" customHeight="1">
      <c r="C5" s="65"/>
      <c r="D5" s="65"/>
      <c r="E5" s="65"/>
      <c r="H5" s="294" t="s">
        <v>47</v>
      </c>
      <c r="I5" s="503" t="str">
        <f>様式第４号!K9</f>
        <v xml:space="preserve"> </v>
      </c>
      <c r="J5" s="504"/>
      <c r="K5" s="505"/>
    </row>
    <row r="6" spans="1:12" s="62" customFormat="1" ht="32.25" customHeight="1">
      <c r="C6" s="66"/>
    </row>
    <row r="7" spans="1:12" s="62" customFormat="1" ht="35.25" customHeight="1" thickBot="1">
      <c r="B7" s="493"/>
      <c r="C7" s="493"/>
      <c r="D7" s="493"/>
      <c r="K7" s="136" t="s">
        <v>203</v>
      </c>
      <c r="L7" s="136"/>
    </row>
    <row r="8" spans="1:12" s="62" customFormat="1" ht="32.25" customHeight="1">
      <c r="C8" s="506" t="s">
        <v>90</v>
      </c>
      <c r="D8" s="507"/>
      <c r="E8" s="507"/>
      <c r="F8" s="508"/>
      <c r="G8" s="509" t="s">
        <v>91</v>
      </c>
      <c r="H8" s="511" t="s">
        <v>142</v>
      </c>
      <c r="I8" s="513" t="s">
        <v>141</v>
      </c>
      <c r="J8" s="515" t="s">
        <v>450</v>
      </c>
      <c r="K8" s="495" t="s">
        <v>451</v>
      </c>
    </row>
    <row r="9" spans="1:12" s="62" customFormat="1" ht="66.75" customHeight="1">
      <c r="C9" s="97" t="s">
        <v>204</v>
      </c>
      <c r="D9" s="98" t="s">
        <v>3</v>
      </c>
      <c r="E9" s="98" t="s">
        <v>40</v>
      </c>
      <c r="F9" s="98" t="s">
        <v>205</v>
      </c>
      <c r="G9" s="510"/>
      <c r="H9" s="512"/>
      <c r="I9" s="514"/>
      <c r="J9" s="516"/>
      <c r="K9" s="496"/>
    </row>
    <row r="10" spans="1:12" s="67" customFormat="1" ht="18.75" customHeight="1" thickBot="1">
      <c r="C10" s="68" t="s">
        <v>0</v>
      </c>
      <c r="D10" s="69" t="s">
        <v>206</v>
      </c>
      <c r="E10" s="69" t="s">
        <v>207</v>
      </c>
      <c r="F10" s="69" t="s">
        <v>208</v>
      </c>
      <c r="G10" s="69" t="s">
        <v>209</v>
      </c>
      <c r="H10" s="69" t="s">
        <v>210</v>
      </c>
      <c r="I10" s="70" t="s">
        <v>211</v>
      </c>
      <c r="J10" s="71" t="s">
        <v>212</v>
      </c>
      <c r="K10" s="301" t="s">
        <v>213</v>
      </c>
    </row>
    <row r="11" spans="1:12" s="75" customFormat="1" ht="15.75" customHeight="1">
      <c r="A11" s="497" t="s">
        <v>29</v>
      </c>
      <c r="B11" s="498"/>
      <c r="C11" s="72" t="s">
        <v>139</v>
      </c>
      <c r="D11" s="73" t="s">
        <v>139</v>
      </c>
      <c r="E11" s="73"/>
      <c r="F11" s="73" t="s">
        <v>139</v>
      </c>
      <c r="G11" s="73" t="s">
        <v>139</v>
      </c>
      <c r="H11" s="73" t="s">
        <v>139</v>
      </c>
      <c r="I11" s="73" t="s">
        <v>139</v>
      </c>
      <c r="J11" s="74" t="s">
        <v>139</v>
      </c>
      <c r="K11" s="302" t="s">
        <v>139</v>
      </c>
    </row>
    <row r="12" spans="1:12" s="81" customFormat="1" ht="60" customHeight="1" thickBot="1">
      <c r="A12" s="497"/>
      <c r="B12" s="498"/>
      <c r="C12" s="76">
        <f>収支予算書!E38</f>
        <v>0</v>
      </c>
      <c r="D12" s="77">
        <f>収支予算書!E13+別表１!J12</f>
        <v>0</v>
      </c>
      <c r="E12" s="78">
        <f>SUM(収支予算書!E14:E17)</f>
        <v>0</v>
      </c>
      <c r="F12" s="79">
        <f>IF(C12-D12-E12&lt;0,0,C12-D12-E12)</f>
        <v>0</v>
      </c>
      <c r="G12" s="79">
        <f>'別表２-①'!Q19</f>
        <v>0</v>
      </c>
      <c r="H12" s="79">
        <f>MIN(F12:G12)</f>
        <v>0</v>
      </c>
      <c r="I12" s="79">
        <f>ROUNDDOWN(H12,-2)</f>
        <v>0</v>
      </c>
      <c r="J12" s="80">
        <f>別紙1【延長保育料減免分】!$E$39</f>
        <v>0</v>
      </c>
      <c r="K12" s="303">
        <f>I12+J12</f>
        <v>0</v>
      </c>
    </row>
    <row r="13" spans="1:12" s="75" customFormat="1" ht="15.75" customHeight="1">
      <c r="A13" s="497" t="s">
        <v>89</v>
      </c>
      <c r="B13" s="498"/>
      <c r="C13" s="82"/>
      <c r="D13" s="83" t="s">
        <v>139</v>
      </c>
      <c r="E13" s="84"/>
      <c r="F13" s="84" t="s">
        <v>139</v>
      </c>
      <c r="G13" s="84" t="s">
        <v>139</v>
      </c>
      <c r="H13" s="84" t="s">
        <v>139</v>
      </c>
      <c r="I13" s="84" t="s">
        <v>139</v>
      </c>
      <c r="J13" s="85" t="s">
        <v>139</v>
      </c>
      <c r="K13" s="302" t="s">
        <v>214</v>
      </c>
    </row>
    <row r="14" spans="1:12" s="81" customFormat="1" ht="60" customHeight="1" thickBot="1">
      <c r="A14" s="497"/>
      <c r="B14" s="498"/>
      <c r="C14" s="76">
        <f>収支予算書!F38</f>
        <v>0</v>
      </c>
      <c r="D14" s="77">
        <f>収支予算書!F13+別表１!J14</f>
        <v>0</v>
      </c>
      <c r="E14" s="78">
        <f>SUM(収支予算書!F14:F17)</f>
        <v>0</v>
      </c>
      <c r="F14" s="79">
        <f>IF(C14-D14-E14&lt;0,0,C14-D14-E14)</f>
        <v>0</v>
      </c>
      <c r="G14" s="79">
        <f>IF(I4="事業所内保育事業保育所型",'別表２-②'!G30,'別表２-②'!D30)</f>
        <v>0</v>
      </c>
      <c r="H14" s="79">
        <f>MIN(F14:G14)</f>
        <v>0</v>
      </c>
      <c r="I14" s="79">
        <f>ROUNDDOWN(H14,-2)</f>
        <v>0</v>
      </c>
      <c r="J14" s="80">
        <f>別紙1【延長保育料減免分】!$H$39</f>
        <v>0</v>
      </c>
      <c r="K14" s="303">
        <f>I14+J14</f>
        <v>0</v>
      </c>
    </row>
    <row r="15" spans="1:12" s="75" customFormat="1" ht="14.25">
      <c r="A15" s="497" t="s">
        <v>30</v>
      </c>
      <c r="B15" s="498"/>
      <c r="C15" s="82" t="s">
        <v>139</v>
      </c>
      <c r="D15" s="84" t="s">
        <v>139</v>
      </c>
      <c r="E15" s="84"/>
      <c r="F15" s="84" t="s">
        <v>139</v>
      </c>
      <c r="G15" s="84" t="s">
        <v>140</v>
      </c>
      <c r="H15" s="84" t="s">
        <v>139</v>
      </c>
      <c r="I15" s="86" t="s">
        <v>139</v>
      </c>
      <c r="J15" s="87" t="s">
        <v>139</v>
      </c>
      <c r="K15" s="304" t="s">
        <v>140</v>
      </c>
    </row>
    <row r="16" spans="1:12" s="81" customFormat="1" ht="60" customHeight="1" thickBot="1">
      <c r="A16" s="497"/>
      <c r="B16" s="498"/>
      <c r="C16" s="88">
        <f t="shared" ref="C16:E16" si="0">SUM(C12,C14)</f>
        <v>0</v>
      </c>
      <c r="D16" s="89">
        <f t="shared" si="0"/>
        <v>0</v>
      </c>
      <c r="E16" s="89">
        <f t="shared" si="0"/>
        <v>0</v>
      </c>
      <c r="F16" s="89">
        <f t="shared" ref="F16:K16" si="1">SUM(F12,F14)</f>
        <v>0</v>
      </c>
      <c r="G16" s="89">
        <f t="shared" si="1"/>
        <v>0</v>
      </c>
      <c r="H16" s="89">
        <f t="shared" si="1"/>
        <v>0</v>
      </c>
      <c r="I16" s="90">
        <f t="shared" si="1"/>
        <v>0</v>
      </c>
      <c r="J16" s="90">
        <f t="shared" si="1"/>
        <v>0</v>
      </c>
      <c r="K16" s="305">
        <f t="shared" si="1"/>
        <v>0</v>
      </c>
    </row>
    <row r="17" spans="3:11" s="92" customFormat="1" ht="15" customHeight="1">
      <c r="C17" s="91"/>
      <c r="D17" s="91"/>
      <c r="E17" s="91"/>
      <c r="F17" s="91"/>
      <c r="G17" s="91"/>
      <c r="H17" s="91"/>
    </row>
    <row r="18" spans="3:11" s="62" customFormat="1" ht="18.75">
      <c r="C18" s="93" t="s">
        <v>74</v>
      </c>
      <c r="D18" s="93"/>
      <c r="E18" s="93"/>
      <c r="F18" s="93"/>
      <c r="G18" s="93"/>
      <c r="H18" s="93"/>
      <c r="I18" s="93"/>
      <c r="J18" s="93"/>
      <c r="K18" s="126"/>
    </row>
    <row r="19" spans="3:11" s="62" customFormat="1" ht="7.5" customHeight="1">
      <c r="C19" s="493"/>
      <c r="D19" s="493"/>
      <c r="E19" s="493"/>
      <c r="F19" s="493"/>
      <c r="G19" s="493"/>
      <c r="H19" s="493"/>
      <c r="I19" s="64"/>
    </row>
    <row r="20" spans="3:11" s="62" customFormat="1" ht="18.75">
      <c r="C20" s="93" t="s">
        <v>215</v>
      </c>
      <c r="D20" s="93"/>
      <c r="E20" s="93"/>
      <c r="F20" s="93"/>
      <c r="G20" s="93"/>
      <c r="H20" s="93"/>
      <c r="I20" s="64"/>
    </row>
    <row r="21" spans="3:11" s="62" customFormat="1" ht="7.5" customHeight="1">
      <c r="C21" s="493"/>
      <c r="D21" s="493"/>
      <c r="E21" s="493"/>
      <c r="F21" s="493"/>
      <c r="G21" s="493"/>
      <c r="H21" s="493"/>
      <c r="I21" s="64"/>
    </row>
    <row r="22" spans="3:11" s="62" customFormat="1" ht="18.75">
      <c r="C22" s="93"/>
      <c r="D22" s="93"/>
      <c r="E22" s="93"/>
      <c r="F22" s="93"/>
      <c r="G22" s="93"/>
      <c r="H22" s="93"/>
      <c r="I22" s="64"/>
    </row>
    <row r="23" spans="3:11" s="62" customFormat="1" ht="7.5" customHeight="1">
      <c r="C23" s="493"/>
      <c r="D23" s="493"/>
      <c r="E23" s="493"/>
      <c r="F23" s="493"/>
      <c r="G23" s="493"/>
      <c r="H23" s="493"/>
      <c r="I23" s="64"/>
    </row>
    <row r="24" spans="3:11" s="62" customFormat="1" ht="18.75">
      <c r="C24" s="127"/>
      <c r="D24" s="127"/>
      <c r="E24" s="127"/>
      <c r="F24" s="127"/>
      <c r="G24" s="127"/>
      <c r="H24" s="127"/>
      <c r="I24" s="64"/>
    </row>
    <row r="25" spans="3:11" s="62" customFormat="1" ht="7.5" customHeight="1">
      <c r="C25" s="494"/>
      <c r="D25" s="494"/>
      <c r="E25" s="494"/>
      <c r="F25" s="494"/>
      <c r="G25" s="494"/>
      <c r="H25" s="494"/>
    </row>
    <row r="26" spans="3:11" s="62" customFormat="1" ht="14.25" customHeight="1">
      <c r="C26" s="494"/>
      <c r="D26" s="494"/>
      <c r="E26" s="494"/>
      <c r="F26" s="494"/>
    </row>
    <row r="35" spans="6:11">
      <c r="I35" s="95"/>
      <c r="J35" s="95"/>
      <c r="K35" s="95"/>
    </row>
    <row r="36" spans="6:11">
      <c r="I36" s="95"/>
      <c r="J36" s="95"/>
      <c r="K36" s="95"/>
    </row>
    <row r="42" spans="6:11">
      <c r="F42" s="96"/>
      <c r="G42" s="96"/>
      <c r="I42" s="96"/>
      <c r="J42" s="96"/>
      <c r="K42" s="96"/>
    </row>
  </sheetData>
  <sheetProtection password="C016" sheet="1" objects="1" scenarios="1"/>
  <mergeCells count="18">
    <mergeCell ref="K1:L2"/>
    <mergeCell ref="I4:K4"/>
    <mergeCell ref="I5:K5"/>
    <mergeCell ref="B7:D7"/>
    <mergeCell ref="C8:F8"/>
    <mergeCell ref="G8:G9"/>
    <mergeCell ref="H8:H9"/>
    <mergeCell ref="I8:I9"/>
    <mergeCell ref="J8:J9"/>
    <mergeCell ref="C23:H23"/>
    <mergeCell ref="C25:H25"/>
    <mergeCell ref="C26:F26"/>
    <mergeCell ref="K8:K9"/>
    <mergeCell ref="A11:B12"/>
    <mergeCell ref="A13:B14"/>
    <mergeCell ref="A15:B16"/>
    <mergeCell ref="C19:H19"/>
    <mergeCell ref="C21:H21"/>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2"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P7" sqref="P7:S7"/>
    </sheetView>
  </sheetViews>
  <sheetFormatPr defaultRowHeight="11.2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c r="A1" s="137" t="s">
        <v>216</v>
      </c>
      <c r="D1" s="138"/>
      <c r="E1" s="139"/>
      <c r="G1" s="139"/>
      <c r="J1" s="137"/>
      <c r="K1" s="137"/>
      <c r="L1" s="139"/>
      <c r="P1" s="591"/>
      <c r="Q1" s="591"/>
      <c r="R1" s="591"/>
      <c r="S1" s="137"/>
      <c r="T1" s="140" t="s">
        <v>99</v>
      </c>
      <c r="U1" s="137"/>
      <c r="V1" s="137"/>
    </row>
    <row r="2" spans="1:23" ht="15" customHeight="1">
      <c r="D2" s="138"/>
      <c r="E2" s="139"/>
      <c r="G2" s="139"/>
      <c r="J2" s="137"/>
      <c r="K2" s="137"/>
      <c r="L2" s="139"/>
      <c r="P2" s="591"/>
      <c r="Q2" s="591"/>
      <c r="R2" s="591"/>
      <c r="S2" s="137"/>
      <c r="T2" s="137"/>
      <c r="U2" s="137"/>
      <c r="V2" s="137"/>
    </row>
    <row r="3" spans="1:23" ht="15" customHeight="1">
      <c r="A3" s="141" t="s">
        <v>107</v>
      </c>
      <c r="B3" s="142">
        <f>一番最初に入力!C14</f>
        <v>6</v>
      </c>
      <c r="C3" s="138" t="s">
        <v>217</v>
      </c>
      <c r="D3" s="138"/>
      <c r="E3" s="139"/>
      <c r="G3" s="139"/>
      <c r="J3" s="137"/>
      <c r="K3" s="143"/>
      <c r="L3" s="139"/>
      <c r="R3" s="144"/>
      <c r="S3" s="144"/>
      <c r="T3" s="140"/>
      <c r="U3" s="137"/>
      <c r="V3" s="137"/>
    </row>
    <row r="4" spans="1:23" ht="15" customHeight="1">
      <c r="D4" s="139"/>
      <c r="E4" s="139"/>
      <c r="G4" s="139"/>
      <c r="J4" s="137"/>
      <c r="K4" s="143"/>
      <c r="L4" s="139"/>
      <c r="M4" s="145" t="s">
        <v>46</v>
      </c>
      <c r="N4" s="592" t="str">
        <f>様式第４号!K8</f>
        <v xml:space="preserve"> </v>
      </c>
      <c r="O4" s="593"/>
      <c r="P4" s="593"/>
      <c r="Q4" s="593"/>
      <c r="R4" s="593"/>
      <c r="S4" s="594"/>
      <c r="T4" s="137"/>
      <c r="U4" s="137"/>
      <c r="V4" s="137"/>
    </row>
    <row r="5" spans="1:23" ht="15" customHeight="1">
      <c r="C5" s="137" t="s">
        <v>96</v>
      </c>
      <c r="D5" s="139"/>
      <c r="E5" s="139"/>
      <c r="G5" s="139"/>
      <c r="J5" s="137"/>
      <c r="K5" s="146"/>
      <c r="L5" s="139"/>
      <c r="M5" s="145" t="s">
        <v>47</v>
      </c>
      <c r="N5" s="595" t="str">
        <f>様式第４号!K9</f>
        <v xml:space="preserve"> </v>
      </c>
      <c r="O5" s="596"/>
      <c r="P5" s="596"/>
      <c r="Q5" s="596"/>
      <c r="R5" s="596"/>
      <c r="S5" s="597"/>
      <c r="T5" s="137"/>
      <c r="U5" s="137"/>
      <c r="V5" s="137"/>
    </row>
    <row r="6" spans="1:23" s="147" customFormat="1" ht="15" customHeight="1">
      <c r="C6" s="137"/>
      <c r="D6" s="139"/>
      <c r="E6" s="139"/>
    </row>
    <row r="7" spans="1:23" s="147" customFormat="1" ht="18.75" customHeight="1">
      <c r="C7" s="598" t="s">
        <v>365</v>
      </c>
      <c r="D7" s="598"/>
      <c r="E7" s="598"/>
      <c r="F7" s="148"/>
      <c r="G7" s="148"/>
      <c r="H7" s="148"/>
      <c r="I7" s="148"/>
      <c r="J7" s="148"/>
      <c r="K7" s="148"/>
      <c r="L7" s="148"/>
      <c r="M7" s="148"/>
      <c r="N7" s="148"/>
      <c r="O7" s="148"/>
      <c r="P7" s="599"/>
      <c r="Q7" s="599"/>
      <c r="R7" s="599"/>
      <c r="S7" s="599"/>
    </row>
    <row r="8" spans="1:23" s="147" customFormat="1" ht="15" customHeight="1">
      <c r="C8" s="148"/>
      <c r="D8" s="148"/>
      <c r="E8" s="148"/>
      <c r="F8" s="148"/>
      <c r="G8" s="148"/>
      <c r="H8" s="148"/>
      <c r="I8" s="149"/>
      <c r="J8" s="148"/>
      <c r="K8" s="148"/>
      <c r="L8" s="148"/>
      <c r="M8" s="148"/>
      <c r="N8" s="148"/>
      <c r="O8" s="148"/>
      <c r="P8" s="148"/>
      <c r="Q8" s="148"/>
      <c r="R8" s="148"/>
      <c r="S8" s="148"/>
    </row>
    <row r="9" spans="1:23" ht="15" customHeight="1">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c r="C10" s="153" t="s">
        <v>109</v>
      </c>
      <c r="D10" s="153"/>
      <c r="E10" s="153"/>
      <c r="F10" s="153"/>
      <c r="G10" s="153" t="s">
        <v>110</v>
      </c>
      <c r="H10" s="153"/>
      <c r="I10" s="153"/>
      <c r="J10" s="589" t="s">
        <v>143</v>
      </c>
      <c r="K10" s="590"/>
      <c r="L10" s="153"/>
      <c r="M10" s="154" t="s">
        <v>64</v>
      </c>
      <c r="N10" s="153"/>
      <c r="O10" s="153"/>
      <c r="P10" s="153"/>
      <c r="Q10" s="154" t="s">
        <v>65</v>
      </c>
      <c r="R10" s="153"/>
      <c r="S10" s="151"/>
      <c r="T10" s="137"/>
      <c r="U10" s="137"/>
      <c r="V10" s="137"/>
    </row>
    <row r="11" spans="1:23" ht="32.25" customHeight="1">
      <c r="C11" s="573" t="s">
        <v>128</v>
      </c>
      <c r="D11" s="575" t="s">
        <v>57</v>
      </c>
      <c r="E11" s="554"/>
      <c r="F11" s="149"/>
      <c r="G11" s="578" t="s">
        <v>60</v>
      </c>
      <c r="H11" s="579"/>
      <c r="I11" s="149"/>
      <c r="J11" s="553" t="s">
        <v>61</v>
      </c>
      <c r="K11" s="554"/>
      <c r="L11" s="149"/>
      <c r="M11" s="583" t="s">
        <v>59</v>
      </c>
      <c r="N11" s="585" t="s">
        <v>62</v>
      </c>
      <c r="O11" s="586"/>
      <c r="P11" s="149"/>
      <c r="Q11" s="553" t="s">
        <v>63</v>
      </c>
      <c r="R11" s="554"/>
      <c r="S11" s="149"/>
      <c r="T11" s="137"/>
      <c r="U11" s="557" t="s">
        <v>129</v>
      </c>
      <c r="V11" s="137"/>
    </row>
    <row r="12" spans="1:23" ht="32.25" customHeight="1" thickBot="1">
      <c r="C12" s="574"/>
      <c r="D12" s="576"/>
      <c r="E12" s="577"/>
      <c r="F12" s="149"/>
      <c r="G12" s="580"/>
      <c r="H12" s="581"/>
      <c r="I12" s="149"/>
      <c r="J12" s="582"/>
      <c r="K12" s="577"/>
      <c r="L12" s="149"/>
      <c r="M12" s="584"/>
      <c r="N12" s="587"/>
      <c r="O12" s="588"/>
      <c r="P12" s="148"/>
      <c r="Q12" s="555"/>
      <c r="R12" s="556"/>
      <c r="S12" s="148"/>
      <c r="T12" s="137"/>
      <c r="U12" s="557"/>
      <c r="V12" s="137"/>
    </row>
    <row r="13" spans="1:23" s="147" customFormat="1" ht="15" customHeight="1">
      <c r="C13" s="558" t="s">
        <v>125</v>
      </c>
      <c r="D13" s="559"/>
      <c r="E13" s="560"/>
      <c r="F13" s="148"/>
      <c r="G13" s="561" t="str">
        <f>IF(D17&gt;=0.5,"3時間延長型",(IF(D15&gt;=0.5,"2時間延長型",IF(D13&gt;=0.5,"1時間延長型",""))))</f>
        <v/>
      </c>
      <c r="H13" s="562"/>
      <c r="I13" s="148"/>
      <c r="J13" s="565"/>
      <c r="K13" s="566"/>
      <c r="L13" s="569" t="s">
        <v>58</v>
      </c>
      <c r="M13" s="570" t="s">
        <v>22</v>
      </c>
      <c r="N13" s="571" t="str">
        <f>IFERROR(VLOOKUP($N$4,$C$25:$F$31,3,0),"")</f>
        <v/>
      </c>
      <c r="O13" s="572"/>
      <c r="P13" s="155"/>
      <c r="Q13" s="543">
        <f>IF(AND(D13&gt;0.5,G13="1時間延長型"),J13*N13,0)</f>
        <v>0</v>
      </c>
      <c r="R13" s="544"/>
      <c r="S13" s="148"/>
      <c r="U13" s="557"/>
    </row>
    <row r="14" spans="1:23" s="147" customFormat="1" ht="15" customHeight="1" thickBot="1">
      <c r="C14" s="532"/>
      <c r="D14" s="535"/>
      <c r="E14" s="536"/>
      <c r="F14" s="148"/>
      <c r="G14" s="563"/>
      <c r="H14" s="564"/>
      <c r="I14" s="148"/>
      <c r="J14" s="567"/>
      <c r="K14" s="568"/>
      <c r="L14" s="569"/>
      <c r="M14" s="538"/>
      <c r="N14" s="541"/>
      <c r="O14" s="542"/>
      <c r="P14" s="155"/>
      <c r="Q14" s="545"/>
      <c r="R14" s="546"/>
      <c r="S14" s="148"/>
      <c r="U14" s="525" t="s">
        <v>130</v>
      </c>
    </row>
    <row r="15" spans="1:23" s="147" customFormat="1" ht="15" customHeight="1">
      <c r="C15" s="531" t="s">
        <v>126</v>
      </c>
      <c r="D15" s="533"/>
      <c r="E15" s="534"/>
      <c r="F15" s="148"/>
      <c r="G15" s="148"/>
      <c r="H15" s="148"/>
      <c r="I15" s="148"/>
      <c r="J15" s="148"/>
      <c r="K15" s="148"/>
      <c r="L15" s="148"/>
      <c r="M15" s="537" t="s">
        <v>23</v>
      </c>
      <c r="N15" s="539" t="str">
        <f>IFERROR(VLOOKUP($N$4,$C$35:$F$41,3,0),"")</f>
        <v/>
      </c>
      <c r="O15" s="540"/>
      <c r="P15" s="155" t="s">
        <v>37</v>
      </c>
      <c r="Q15" s="543">
        <f>IF(AND(D15&gt;0.5,G13="2時間延長型"),J13*N15,0)</f>
        <v>0</v>
      </c>
      <c r="R15" s="544"/>
      <c r="S15" s="148"/>
      <c r="U15" s="525"/>
    </row>
    <row r="16" spans="1:23" s="156" customFormat="1" ht="15" customHeight="1">
      <c r="C16" s="532"/>
      <c r="D16" s="535"/>
      <c r="E16" s="536"/>
      <c r="F16" s="157"/>
      <c r="G16" s="157"/>
      <c r="H16" s="157"/>
      <c r="I16" s="157"/>
      <c r="J16" s="157"/>
      <c r="K16" s="157"/>
      <c r="L16" s="157"/>
      <c r="M16" s="538"/>
      <c r="N16" s="541"/>
      <c r="O16" s="542"/>
      <c r="P16" s="155"/>
      <c r="Q16" s="545"/>
      <c r="R16" s="546"/>
      <c r="S16" s="148"/>
      <c r="U16" s="525"/>
    </row>
    <row r="17" spans="1:25" s="147" customFormat="1" ht="15" customHeight="1">
      <c r="C17" s="531" t="s">
        <v>127</v>
      </c>
      <c r="D17" s="533"/>
      <c r="E17" s="534"/>
      <c r="F17" s="148"/>
      <c r="G17" s="148"/>
      <c r="H17" s="148"/>
      <c r="I17" s="148"/>
      <c r="J17" s="148"/>
      <c r="K17" s="148"/>
      <c r="L17" s="148"/>
      <c r="M17" s="537" t="s">
        <v>24</v>
      </c>
      <c r="N17" s="539" t="str">
        <f>IFERROR(VLOOKUP($N$4,$C$45:$F$51,3,0),"")</f>
        <v/>
      </c>
      <c r="O17" s="540"/>
      <c r="P17" s="155"/>
      <c r="Q17" s="543">
        <f>IF(AND(D17&gt;0.5,G13="3時間延長型"),J13*N17,0)</f>
        <v>0</v>
      </c>
      <c r="R17" s="544"/>
      <c r="S17" s="148"/>
      <c r="U17" s="158"/>
    </row>
    <row r="18" spans="1:25" s="156" customFormat="1" ht="15" customHeight="1" thickBot="1">
      <c r="C18" s="547"/>
      <c r="D18" s="548"/>
      <c r="E18" s="549"/>
      <c r="F18" s="157"/>
      <c r="G18" s="157"/>
      <c r="H18" s="157"/>
      <c r="I18" s="157"/>
      <c r="J18" s="157"/>
      <c r="K18" s="157"/>
      <c r="L18" s="157"/>
      <c r="M18" s="550"/>
      <c r="N18" s="551"/>
      <c r="O18" s="552"/>
      <c r="P18" s="155"/>
      <c r="Q18" s="545"/>
      <c r="R18" s="546"/>
      <c r="S18" s="148"/>
      <c r="U18" s="525"/>
    </row>
    <row r="19" spans="1:25" s="147" customFormat="1" ht="15" customHeight="1">
      <c r="C19" s="148"/>
      <c r="D19" s="148"/>
      <c r="E19" s="148"/>
      <c r="F19" s="148"/>
      <c r="G19" s="148"/>
      <c r="H19" s="148"/>
      <c r="I19" s="148"/>
      <c r="J19" s="148"/>
      <c r="K19" s="159"/>
      <c r="L19" s="160"/>
      <c r="M19" s="148"/>
      <c r="N19" s="161"/>
      <c r="O19" s="148"/>
      <c r="P19" s="159"/>
      <c r="Q19" s="526">
        <f>Q13+Q15+Q17</f>
        <v>0</v>
      </c>
      <c r="R19" s="527"/>
      <c r="S19" s="530"/>
      <c r="U19" s="525"/>
    </row>
    <row r="20" spans="1:25" s="156" customFormat="1" ht="15" customHeight="1" thickBot="1">
      <c r="C20" s="157"/>
      <c r="D20" s="157"/>
      <c r="E20" s="157"/>
      <c r="F20" s="157"/>
      <c r="G20" s="157"/>
      <c r="H20" s="157"/>
      <c r="I20" s="157"/>
      <c r="J20" s="148"/>
      <c r="K20" s="148"/>
      <c r="L20" s="148"/>
      <c r="M20" s="157"/>
      <c r="N20" s="161"/>
      <c r="O20" s="157"/>
      <c r="P20" s="159"/>
      <c r="Q20" s="528"/>
      <c r="R20" s="529"/>
      <c r="S20" s="530"/>
    </row>
    <row r="21" spans="1:25" s="147" customFormat="1" ht="15" customHeight="1">
      <c r="N21" s="162"/>
      <c r="P21" s="163"/>
      <c r="Q21" s="163"/>
      <c r="R21" s="163"/>
    </row>
    <row r="22" spans="1:25" s="156" customFormat="1" ht="10.5" customHeight="1">
      <c r="C22" s="147"/>
      <c r="D22" s="147"/>
      <c r="E22" s="147"/>
      <c r="J22" s="147"/>
      <c r="K22" s="147"/>
      <c r="L22" s="147"/>
      <c r="N22" s="162"/>
      <c r="P22" s="163"/>
      <c r="Q22" s="163"/>
      <c r="R22" s="163"/>
      <c r="S22" s="147"/>
    </row>
    <row r="23" spans="1:25" s="147" customFormat="1" ht="10.5" customHeight="1">
      <c r="D23" s="164"/>
      <c r="J23" s="164"/>
      <c r="K23" s="163"/>
      <c r="O23" s="163"/>
    </row>
    <row r="24" spans="1:25" s="147" customFormat="1" ht="10.5" customHeight="1">
      <c r="C24" s="163" t="s">
        <v>133</v>
      </c>
      <c r="D24" s="163"/>
      <c r="E24" s="163"/>
      <c r="J24" s="165"/>
    </row>
    <row r="25" spans="1:25" s="147" customFormat="1" ht="10.5" customHeight="1">
      <c r="A25" s="165"/>
      <c r="C25" s="523" t="s">
        <v>134</v>
      </c>
      <c r="D25" s="524"/>
      <c r="E25" s="519">
        <f>'補助金基準額表 '!D7</f>
        <v>13100</v>
      </c>
      <c r="F25" s="520"/>
      <c r="G25" s="164"/>
      <c r="H25" s="163"/>
    </row>
    <row r="26" spans="1:25" s="147" customFormat="1" ht="10.5" customHeight="1">
      <c r="C26" s="523" t="s">
        <v>135</v>
      </c>
      <c r="D26" s="524"/>
      <c r="E26" s="519">
        <f>'補助金基準額表 '!D12</f>
        <v>13100</v>
      </c>
      <c r="F26" s="520"/>
      <c r="J26" s="163"/>
      <c r="K26" s="163"/>
      <c r="M26" s="163"/>
      <c r="R26" s="163"/>
      <c r="S26" s="163"/>
      <c r="T26" s="163"/>
      <c r="U26" s="166"/>
      <c r="V26" s="166"/>
      <c r="X26" s="156"/>
      <c r="Y26" s="167"/>
    </row>
    <row r="27" spans="1:25" s="147" customFormat="1" ht="10.5" customHeight="1">
      <c r="C27" s="517" t="s">
        <v>357</v>
      </c>
      <c r="D27" s="518"/>
      <c r="E27" s="519">
        <f>'補助金基準額表 '!D22</f>
        <v>12100</v>
      </c>
      <c r="F27" s="520"/>
      <c r="J27" s="163"/>
      <c r="K27" s="163"/>
      <c r="M27" s="163"/>
      <c r="R27" s="163"/>
      <c r="S27" s="163"/>
      <c r="T27" s="163"/>
      <c r="U27" s="166"/>
      <c r="V27" s="166"/>
    </row>
    <row r="28" spans="1:25" s="147" customFormat="1" ht="10.5" customHeight="1">
      <c r="C28" s="521" t="s">
        <v>359</v>
      </c>
      <c r="D28" s="522"/>
      <c r="E28" s="519">
        <f>'補助金基準額表 '!D27</f>
        <v>12100</v>
      </c>
      <c r="F28" s="520"/>
      <c r="G28" s="163"/>
      <c r="H28" s="166"/>
      <c r="I28" s="166"/>
    </row>
    <row r="29" spans="1:25" s="147" customFormat="1" ht="10.5" customHeight="1">
      <c r="C29" s="517" t="s">
        <v>362</v>
      </c>
      <c r="D29" s="518"/>
      <c r="E29" s="519">
        <f>'補助金基準額表 '!D17</f>
        <v>18800</v>
      </c>
      <c r="F29" s="520"/>
      <c r="H29" s="163"/>
      <c r="I29" s="163"/>
      <c r="J29" s="163"/>
      <c r="K29" s="166"/>
      <c r="L29" s="166"/>
    </row>
    <row r="30" spans="1:25" s="147" customFormat="1" ht="10.5" customHeight="1">
      <c r="C30" s="517" t="s">
        <v>810</v>
      </c>
      <c r="D30" s="518"/>
      <c r="E30" s="519">
        <f>'補助金基準額表 '!D32</f>
        <v>83200</v>
      </c>
      <c r="F30" s="520"/>
      <c r="H30" s="163"/>
      <c r="I30" s="163"/>
      <c r="J30" s="163"/>
      <c r="K30" s="166"/>
      <c r="L30" s="166"/>
    </row>
    <row r="31" spans="1:25" s="147" customFormat="1" ht="10.5" customHeight="1">
      <c r="C31" s="517" t="s">
        <v>458</v>
      </c>
      <c r="D31" s="518"/>
      <c r="E31" s="519">
        <f>'補助金基準額表 '!D42</f>
        <v>16600</v>
      </c>
      <c r="F31" s="520"/>
      <c r="H31" s="163"/>
      <c r="I31" s="163"/>
      <c r="J31" s="163"/>
      <c r="K31" s="166"/>
      <c r="L31" s="166"/>
    </row>
    <row r="32" spans="1:25" s="147" customFormat="1" ht="10.5" customHeight="1">
      <c r="C32" s="264"/>
      <c r="D32" s="265"/>
      <c r="E32" s="266"/>
      <c r="F32" s="266"/>
      <c r="J32" s="163"/>
      <c r="K32" s="163"/>
      <c r="M32" s="163"/>
      <c r="R32" s="163"/>
      <c r="S32" s="163"/>
      <c r="T32" s="163"/>
      <c r="U32" s="166"/>
      <c r="V32" s="166"/>
    </row>
    <row r="33" spans="2:22" s="147" customFormat="1" ht="10.5" customHeight="1">
      <c r="C33" s="264"/>
      <c r="D33" s="265"/>
      <c r="E33" s="266"/>
      <c r="F33" s="266"/>
      <c r="J33" s="163"/>
      <c r="K33" s="163"/>
      <c r="M33" s="163"/>
      <c r="R33" s="163"/>
      <c r="S33" s="163"/>
      <c r="T33" s="163"/>
      <c r="U33" s="166"/>
      <c r="V33" s="166"/>
    </row>
    <row r="34" spans="2:22" s="147" customFormat="1" ht="10.5" customHeight="1">
      <c r="C34" s="264" t="s">
        <v>144</v>
      </c>
      <c r="D34" s="264"/>
      <c r="E34" s="267"/>
      <c r="F34" s="266"/>
      <c r="J34" s="163"/>
      <c r="K34" s="163"/>
      <c r="M34" s="163"/>
      <c r="R34" s="163"/>
      <c r="S34" s="163"/>
      <c r="T34" s="163"/>
      <c r="U34" s="166"/>
      <c r="V34" s="166"/>
    </row>
    <row r="35" spans="2:22" s="147" customFormat="1" ht="10.5" customHeight="1">
      <c r="C35" s="523" t="s">
        <v>134</v>
      </c>
      <c r="D35" s="524"/>
      <c r="E35" s="519">
        <f>'補助金基準額表 '!D8</f>
        <v>26200</v>
      </c>
      <c r="F35" s="520"/>
      <c r="J35" s="163"/>
      <c r="K35" s="163"/>
      <c r="M35" s="163"/>
      <c r="R35" s="163"/>
      <c r="S35" s="163"/>
      <c r="T35" s="163"/>
      <c r="U35" s="166"/>
      <c r="V35" s="166"/>
    </row>
    <row r="36" spans="2:22" s="147" customFormat="1" ht="10.5" customHeight="1">
      <c r="B36" s="137"/>
      <c r="C36" s="523" t="s">
        <v>135</v>
      </c>
      <c r="D36" s="524"/>
      <c r="E36" s="519">
        <f>'補助金基準額表 '!D13</f>
        <v>26200</v>
      </c>
      <c r="F36" s="520"/>
      <c r="J36" s="163"/>
      <c r="K36" s="163"/>
      <c r="M36" s="163"/>
      <c r="R36" s="163"/>
      <c r="S36" s="163"/>
      <c r="T36" s="163"/>
      <c r="U36" s="166"/>
      <c r="V36" s="166"/>
    </row>
    <row r="37" spans="2:22" s="147" customFormat="1" ht="10.5" customHeight="1">
      <c r="B37" s="137"/>
      <c r="C37" s="517" t="s">
        <v>357</v>
      </c>
      <c r="D37" s="518"/>
      <c r="E37" s="519">
        <f>'補助金基準額表 '!D23</f>
        <v>24200</v>
      </c>
      <c r="F37" s="520"/>
      <c r="J37" s="163"/>
      <c r="K37" s="163"/>
      <c r="M37" s="163"/>
      <c r="R37" s="163"/>
      <c r="S37" s="163"/>
      <c r="T37" s="163"/>
      <c r="U37" s="166"/>
      <c r="V37" s="166"/>
    </row>
    <row r="38" spans="2:22" s="147" customFormat="1" ht="10.5" customHeight="1">
      <c r="B38" s="137"/>
      <c r="C38" s="521" t="s">
        <v>359</v>
      </c>
      <c r="D38" s="522"/>
      <c r="E38" s="519">
        <f>'補助金基準額表 '!D28</f>
        <v>24200</v>
      </c>
      <c r="F38" s="520"/>
      <c r="J38" s="163"/>
      <c r="K38" s="163"/>
      <c r="M38" s="163"/>
      <c r="R38" s="163"/>
      <c r="S38" s="163"/>
      <c r="T38" s="163"/>
      <c r="U38" s="166"/>
      <c r="V38" s="166"/>
    </row>
    <row r="39" spans="2:22" s="147" customFormat="1" ht="10.5" customHeight="1">
      <c r="B39" s="137"/>
      <c r="C39" s="517" t="s">
        <v>362</v>
      </c>
      <c r="D39" s="518"/>
      <c r="E39" s="519">
        <f>'補助金基準額表 '!D18</f>
        <v>37600</v>
      </c>
      <c r="F39" s="520"/>
      <c r="J39" s="163"/>
      <c r="K39" s="163"/>
      <c r="M39" s="163"/>
      <c r="Q39" s="137"/>
      <c r="R39" s="139"/>
      <c r="S39" s="139"/>
      <c r="T39" s="139"/>
      <c r="U39" s="166"/>
      <c r="V39" s="166"/>
    </row>
    <row r="40" spans="2:22" s="147" customFormat="1" ht="10.5" customHeight="1">
      <c r="C40" s="517" t="s">
        <v>810</v>
      </c>
      <c r="D40" s="518"/>
      <c r="E40" s="519">
        <f>'補助金基準額表 '!D33</f>
        <v>166400</v>
      </c>
      <c r="F40" s="520"/>
      <c r="H40" s="163"/>
      <c r="I40" s="163"/>
      <c r="J40" s="163"/>
      <c r="K40" s="166"/>
      <c r="L40" s="166"/>
    </row>
    <row r="41" spans="2:22" s="147" customFormat="1" ht="10.5" customHeight="1">
      <c r="C41" s="517" t="s">
        <v>458</v>
      </c>
      <c r="D41" s="518"/>
      <c r="E41" s="519">
        <f>'補助金基準額表 '!D43</f>
        <v>33200</v>
      </c>
      <c r="F41" s="520"/>
      <c r="H41" s="163"/>
      <c r="I41" s="163"/>
      <c r="J41" s="163"/>
      <c r="K41" s="166"/>
      <c r="L41" s="166"/>
    </row>
    <row r="42" spans="2:22" s="147" customFormat="1" ht="10.5" customHeight="1">
      <c r="C42" s="264"/>
      <c r="D42" s="265"/>
      <c r="E42" s="266"/>
      <c r="F42" s="266"/>
      <c r="J42" s="163"/>
      <c r="K42" s="163"/>
      <c r="M42" s="163"/>
      <c r="R42" s="163"/>
      <c r="S42" s="163"/>
      <c r="T42" s="163"/>
      <c r="U42" s="166"/>
      <c r="V42" s="166"/>
    </row>
    <row r="43" spans="2:22" s="147" customFormat="1" ht="10.5" customHeight="1">
      <c r="B43" s="137"/>
      <c r="C43" s="268"/>
      <c r="D43" s="268"/>
      <c r="E43" s="269"/>
      <c r="F43" s="270"/>
      <c r="J43" s="163"/>
      <c r="K43" s="163"/>
      <c r="M43" s="163"/>
      <c r="O43" s="137"/>
      <c r="P43" s="137"/>
      <c r="Q43" s="137"/>
      <c r="R43" s="139"/>
      <c r="S43" s="139"/>
      <c r="T43" s="139"/>
      <c r="U43" s="166"/>
      <c r="V43" s="166"/>
    </row>
    <row r="44" spans="2:22" s="147" customFormat="1" ht="10.5" customHeight="1">
      <c r="B44" s="137"/>
      <c r="C44" s="264" t="s">
        <v>145</v>
      </c>
      <c r="D44" s="264"/>
      <c r="E44" s="267"/>
      <c r="F44" s="270"/>
      <c r="J44" s="139"/>
      <c r="K44" s="163"/>
      <c r="M44" s="163"/>
      <c r="O44" s="137"/>
      <c r="P44" s="137"/>
      <c r="Q44" s="137"/>
      <c r="R44" s="139"/>
      <c r="S44" s="139"/>
      <c r="T44" s="139"/>
      <c r="U44" s="166"/>
      <c r="V44" s="166"/>
    </row>
    <row r="45" spans="2:22" s="147" customFormat="1" ht="10.5" customHeight="1">
      <c r="B45" s="137"/>
      <c r="C45" s="523" t="s">
        <v>134</v>
      </c>
      <c r="D45" s="524"/>
      <c r="E45" s="519">
        <f>'補助金基準額表 '!D9</f>
        <v>39300</v>
      </c>
      <c r="F45" s="520"/>
      <c r="J45" s="139"/>
      <c r="K45" s="163"/>
      <c r="M45" s="163"/>
      <c r="O45" s="137"/>
      <c r="P45" s="137"/>
      <c r="Q45" s="137"/>
      <c r="R45" s="139"/>
      <c r="S45" s="139"/>
      <c r="T45" s="139"/>
      <c r="U45" s="166"/>
      <c r="V45" s="166"/>
    </row>
    <row r="46" spans="2:22" s="147" customFormat="1" ht="10.5" customHeight="1">
      <c r="B46" s="137"/>
      <c r="C46" s="523" t="s">
        <v>135</v>
      </c>
      <c r="D46" s="524"/>
      <c r="E46" s="519">
        <f>'補助金基準額表 '!D14</f>
        <v>39300</v>
      </c>
      <c r="F46" s="520"/>
      <c r="J46" s="139"/>
      <c r="K46" s="163"/>
      <c r="M46" s="163"/>
      <c r="O46" s="137"/>
      <c r="P46" s="137"/>
      <c r="Q46" s="137"/>
      <c r="R46" s="139"/>
      <c r="S46" s="139"/>
      <c r="T46" s="139"/>
      <c r="U46" s="166"/>
      <c r="V46" s="166"/>
    </row>
    <row r="47" spans="2:22" s="147" customFormat="1" ht="10.5" customHeight="1">
      <c r="B47" s="137"/>
      <c r="C47" s="517" t="s">
        <v>357</v>
      </c>
      <c r="D47" s="518"/>
      <c r="E47" s="519">
        <f>'補助金基準額表 '!D24</f>
        <v>36300</v>
      </c>
      <c r="F47" s="520"/>
      <c r="J47" s="139"/>
      <c r="K47" s="163"/>
      <c r="M47" s="163"/>
      <c r="O47" s="137"/>
      <c r="P47" s="137"/>
      <c r="Q47" s="137"/>
      <c r="R47" s="139"/>
      <c r="S47" s="139"/>
      <c r="T47" s="139"/>
      <c r="U47" s="166"/>
      <c r="V47" s="166"/>
    </row>
    <row r="48" spans="2:22" s="147" customFormat="1" ht="10.5" customHeight="1">
      <c r="B48" s="137"/>
      <c r="C48" s="521" t="s">
        <v>359</v>
      </c>
      <c r="D48" s="522"/>
      <c r="E48" s="519">
        <f>'補助金基準額表 '!D29</f>
        <v>36300</v>
      </c>
      <c r="F48" s="520"/>
      <c r="I48" s="137"/>
      <c r="J48" s="139"/>
      <c r="K48" s="139"/>
      <c r="M48" s="163"/>
      <c r="O48" s="137"/>
      <c r="P48" s="137"/>
      <c r="Q48" s="137"/>
      <c r="R48" s="139"/>
      <c r="S48" s="139"/>
      <c r="T48" s="139"/>
      <c r="U48" s="166"/>
      <c r="V48" s="166"/>
    </row>
    <row r="49" spans="1:26" s="147" customFormat="1" ht="10.5" customHeight="1">
      <c r="B49" s="137"/>
      <c r="C49" s="517" t="s">
        <v>362</v>
      </c>
      <c r="D49" s="518"/>
      <c r="E49" s="519">
        <f>'補助金基準額表 '!D19</f>
        <v>56400</v>
      </c>
      <c r="F49" s="520"/>
      <c r="I49" s="137"/>
      <c r="J49" s="139"/>
      <c r="K49" s="139"/>
      <c r="M49" s="163"/>
      <c r="O49" s="137"/>
      <c r="P49" s="137"/>
      <c r="Q49" s="137"/>
      <c r="R49" s="139"/>
      <c r="S49" s="139"/>
      <c r="T49" s="139"/>
      <c r="U49" s="166"/>
      <c r="V49" s="166"/>
    </row>
    <row r="50" spans="1:26" s="147" customFormat="1" ht="10.5" customHeight="1">
      <c r="C50" s="517" t="s">
        <v>810</v>
      </c>
      <c r="D50" s="518"/>
      <c r="E50" s="519">
        <f>'補助金基準額表 '!D34</f>
        <v>249600</v>
      </c>
      <c r="F50" s="520"/>
      <c r="H50" s="163"/>
      <c r="I50" s="163"/>
      <c r="J50" s="163"/>
      <c r="K50" s="166"/>
      <c r="L50" s="166"/>
    </row>
    <row r="51" spans="1:26" s="147" customFormat="1" ht="10.5" customHeight="1">
      <c r="C51" s="517" t="s">
        <v>458</v>
      </c>
      <c r="D51" s="518"/>
      <c r="E51" s="519">
        <f>'補助金基準額表 '!D44</f>
        <v>49800</v>
      </c>
      <c r="F51" s="520"/>
      <c r="H51" s="163"/>
      <c r="I51" s="163"/>
      <c r="J51" s="163"/>
      <c r="K51" s="166"/>
      <c r="L51" s="166"/>
    </row>
    <row r="52" spans="1:26" s="147" customFormat="1" ht="10.5" customHeight="1">
      <c r="I52" s="137"/>
      <c r="J52" s="139"/>
      <c r="K52" s="139"/>
      <c r="M52" s="163"/>
      <c r="O52" s="137"/>
      <c r="P52" s="137"/>
      <c r="Q52" s="137"/>
      <c r="R52" s="139"/>
      <c r="S52" s="139"/>
      <c r="T52" s="139"/>
      <c r="U52" s="166"/>
      <c r="V52" s="166"/>
    </row>
    <row r="53" spans="1:26" s="147" customFormat="1" ht="10.5" customHeight="1">
      <c r="I53" s="137"/>
      <c r="J53" s="139"/>
      <c r="K53" s="139"/>
      <c r="M53" s="163"/>
      <c r="O53" s="137"/>
      <c r="P53" s="137"/>
      <c r="Q53" s="137"/>
      <c r="R53" s="139"/>
      <c r="S53" s="139"/>
      <c r="T53" s="139"/>
      <c r="U53" s="166"/>
      <c r="V53" s="166"/>
    </row>
    <row r="54" spans="1:26" s="147" customFormat="1" ht="10.5" customHeight="1">
      <c r="I54" s="137"/>
      <c r="J54" s="139"/>
      <c r="K54" s="139"/>
      <c r="M54" s="163"/>
      <c r="O54" s="137"/>
      <c r="P54" s="137"/>
      <c r="Q54" s="137"/>
      <c r="R54" s="139"/>
      <c r="S54" s="139"/>
      <c r="T54" s="139"/>
      <c r="U54" s="144"/>
      <c r="V54" s="144"/>
      <c r="W54" s="137"/>
    </row>
    <row r="55" spans="1:26" s="147" customFormat="1" ht="10.5" customHeight="1">
      <c r="I55" s="137"/>
      <c r="J55" s="139"/>
      <c r="K55" s="139"/>
      <c r="M55" s="139"/>
      <c r="N55" s="137"/>
      <c r="O55" s="137"/>
      <c r="P55" s="137"/>
      <c r="Q55" s="137"/>
      <c r="R55" s="139"/>
      <c r="S55" s="139"/>
      <c r="T55" s="139"/>
      <c r="U55" s="144"/>
      <c r="V55" s="144"/>
      <c r="W55" s="137"/>
    </row>
    <row r="56" spans="1:26" s="147" customFormat="1" ht="10.5" customHeight="1">
      <c r="I56" s="137"/>
      <c r="J56" s="139"/>
      <c r="K56" s="139"/>
      <c r="M56" s="139"/>
      <c r="N56" s="137"/>
      <c r="O56" s="137"/>
      <c r="P56" s="137"/>
      <c r="Q56" s="137"/>
      <c r="R56" s="139"/>
      <c r="S56" s="139"/>
      <c r="T56" s="139"/>
      <c r="U56" s="144"/>
      <c r="V56" s="144"/>
      <c r="W56" s="137"/>
      <c r="X56" s="137"/>
    </row>
    <row r="57" spans="1:26" s="147" customFormat="1" ht="10.5" customHeight="1">
      <c r="I57" s="137"/>
      <c r="J57" s="139"/>
      <c r="K57" s="139"/>
      <c r="M57" s="139"/>
      <c r="N57" s="137"/>
      <c r="O57" s="137"/>
      <c r="P57" s="137"/>
      <c r="Q57" s="137"/>
      <c r="R57" s="139"/>
      <c r="S57" s="139"/>
      <c r="T57" s="139"/>
      <c r="U57" s="144"/>
      <c r="V57" s="144"/>
      <c r="W57" s="137"/>
      <c r="X57" s="137"/>
    </row>
    <row r="58" spans="1:26" s="147" customFormat="1" ht="10.5" customHeight="1">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c r="A59" s="137"/>
      <c r="B59" s="137"/>
      <c r="C59" s="137"/>
      <c r="D59" s="137"/>
      <c r="I59" s="137"/>
      <c r="J59" s="139"/>
      <c r="K59" s="139"/>
      <c r="M59" s="139"/>
      <c r="N59" s="137"/>
      <c r="O59" s="137"/>
      <c r="P59" s="137"/>
      <c r="Q59" s="137"/>
      <c r="R59" s="139"/>
      <c r="S59" s="139"/>
      <c r="T59" s="139"/>
      <c r="U59" s="144"/>
      <c r="V59" s="144"/>
      <c r="W59" s="137"/>
      <c r="X59" s="137"/>
    </row>
    <row r="60" spans="1:26" ht="10.5" customHeight="1">
      <c r="Y60" s="147"/>
      <c r="Z60" s="147"/>
    </row>
    <row r="61" spans="1:26" ht="10.5" customHeight="1">
      <c r="Y61" s="147"/>
      <c r="Z61" s="147"/>
    </row>
    <row r="62" spans="1:26" ht="10.5" customHeight="1">
      <c r="Y62" s="147"/>
      <c r="Z62" s="147"/>
    </row>
    <row r="63" spans="1:26" ht="10.5" customHeight="1">
      <c r="Y63" s="147"/>
      <c r="Z63" s="147"/>
    </row>
    <row r="64" spans="1:26" ht="10.5" customHeight="1">
      <c r="Y64" s="147"/>
      <c r="Z64" s="147"/>
    </row>
    <row r="65" spans="25:26" ht="10.5" customHeight="1">
      <c r="Y65" s="147"/>
      <c r="Z65" s="147"/>
    </row>
    <row r="66" spans="25:26" ht="10.5" customHeight="1">
      <c r="Y66" s="147"/>
      <c r="Z66" s="147"/>
    </row>
    <row r="67" spans="25:26" ht="10.5" customHeight="1">
      <c r="Y67" s="147"/>
      <c r="Z67" s="147"/>
    </row>
    <row r="68" spans="25:26" ht="10.5" customHeight="1">
      <c r="Y68" s="147"/>
      <c r="Z68" s="147"/>
    </row>
    <row r="69" spans="25:26" ht="10.5" customHeight="1">
      <c r="Y69" s="147"/>
      <c r="Z69" s="147"/>
    </row>
    <row r="70" spans="25:26" ht="10.5" customHeight="1">
      <c r="Y70" s="147"/>
      <c r="Z70" s="147"/>
    </row>
    <row r="71" spans="25:26" ht="10.5" customHeight="1">
      <c r="Y71" s="147"/>
      <c r="Z71" s="147"/>
    </row>
    <row r="72" spans="25:26" ht="10.5" customHeight="1">
      <c r="Y72" s="147"/>
      <c r="Z72" s="147"/>
    </row>
    <row r="73" spans="25:26" ht="10.5" customHeight="1">
      <c r="Y73" s="147"/>
      <c r="Z73" s="147"/>
    </row>
    <row r="74" spans="25:26" ht="10.5" customHeight="1">
      <c r="Y74" s="147"/>
      <c r="Z74" s="147"/>
    </row>
    <row r="75" spans="25:26" ht="10.5" customHeight="1">
      <c r="Y75" s="147"/>
      <c r="Z75" s="147"/>
    </row>
    <row r="76" spans="25:26" ht="10.5" customHeight="1">
      <c r="Y76" s="147"/>
      <c r="Z76" s="147"/>
    </row>
    <row r="77" spans="25:26" ht="10.5" customHeight="1">
      <c r="Y77" s="147"/>
      <c r="Z77" s="147"/>
    </row>
    <row r="78" spans="25:26" ht="10.5" customHeight="1">
      <c r="Y78" s="147"/>
      <c r="Z78" s="147"/>
    </row>
    <row r="79" spans="25:26">
      <c r="Y79" s="147"/>
      <c r="Z79" s="147"/>
    </row>
    <row r="80" spans="25:26">
      <c r="Y80" s="147"/>
      <c r="Z80" s="147"/>
    </row>
    <row r="81" spans="25:26">
      <c r="Y81" s="147"/>
      <c r="Z81" s="147"/>
    </row>
    <row r="82" spans="25:26">
      <c r="Y82" s="147"/>
      <c r="Z82" s="147"/>
    </row>
    <row r="83" spans="25:26">
      <c r="Z83" s="147"/>
    </row>
    <row r="84" spans="25:26">
      <c r="Z84" s="147"/>
    </row>
    <row r="85" spans="25:26">
      <c r="Z85" s="147"/>
    </row>
    <row r="86" spans="25:26">
      <c r="Z86" s="147"/>
    </row>
  </sheetData>
  <sheetProtection password="C016" sheet="1" objects="1" scenarios="1"/>
  <mergeCells count="78">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5:D35"/>
    <mergeCell ref="E35:F35"/>
    <mergeCell ref="C30:D30"/>
    <mergeCell ref="E30:F30"/>
    <mergeCell ref="C31:D31"/>
    <mergeCell ref="E31:F31"/>
    <mergeCell ref="C36:D36"/>
    <mergeCell ref="E36:F36"/>
    <mergeCell ref="C37:D37"/>
    <mergeCell ref="E37:F37"/>
    <mergeCell ref="C38:D38"/>
    <mergeCell ref="E38:F38"/>
    <mergeCell ref="C39:D39"/>
    <mergeCell ref="E39:F39"/>
    <mergeCell ref="C45:D45"/>
    <mergeCell ref="E45:F45"/>
    <mergeCell ref="C46:D46"/>
    <mergeCell ref="E46:F46"/>
    <mergeCell ref="C40:D40"/>
    <mergeCell ref="E40:F40"/>
    <mergeCell ref="C41:D41"/>
    <mergeCell ref="E41:F41"/>
    <mergeCell ref="C50:D50"/>
    <mergeCell ref="E50:F50"/>
    <mergeCell ref="C51:D51"/>
    <mergeCell ref="E51:F51"/>
    <mergeCell ref="C47:D47"/>
    <mergeCell ref="E47:F47"/>
    <mergeCell ref="C48:D48"/>
    <mergeCell ref="E48:F48"/>
    <mergeCell ref="C49:D49"/>
    <mergeCell ref="E49:F49"/>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C13" sqref="C13:E13"/>
    </sheetView>
  </sheetViews>
  <sheetFormatPr defaultRowHeight="14.2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c r="A1" s="168" t="s">
        <v>218</v>
      </c>
      <c r="B1" s="169"/>
      <c r="E1" s="168"/>
      <c r="I1" s="170"/>
      <c r="M1" s="650"/>
      <c r="N1" s="650"/>
    </row>
    <row r="2" spans="1:17" ht="12.75" customHeight="1">
      <c r="B2" s="169"/>
      <c r="E2" s="168"/>
      <c r="I2" s="170"/>
      <c r="K2" s="168"/>
      <c r="L2" s="171"/>
      <c r="N2" s="172"/>
    </row>
    <row r="3" spans="1:17" s="177" customFormat="1" ht="21.75" customHeight="1">
      <c r="A3" s="173" t="s">
        <v>107</v>
      </c>
      <c r="B3" s="174">
        <f>一番最初に入力!C14</f>
        <v>6</v>
      </c>
      <c r="C3" s="175" t="s">
        <v>219</v>
      </c>
      <c r="D3" s="176"/>
      <c r="H3" s="178"/>
      <c r="I3" s="176"/>
      <c r="J3" s="176"/>
      <c r="K3" s="176"/>
      <c r="L3" s="179"/>
      <c r="M3" s="179"/>
    </row>
    <row r="4" spans="1:17" ht="15" customHeight="1">
      <c r="B4" s="169"/>
      <c r="C4" s="169"/>
      <c r="D4" s="169"/>
      <c r="I4" s="180"/>
    </row>
    <row r="5" spans="1:17" ht="21.75" customHeight="1">
      <c r="I5" s="180"/>
      <c r="L5" s="181" t="s">
        <v>46</v>
      </c>
      <c r="M5" s="651" t="str">
        <f>様式第４号!K8</f>
        <v xml:space="preserve"> </v>
      </c>
      <c r="N5" s="652"/>
      <c r="O5" s="652"/>
      <c r="P5" s="653"/>
    </row>
    <row r="6" spans="1:17" ht="21.75" customHeight="1">
      <c r="I6" s="182"/>
      <c r="K6" s="183"/>
      <c r="L6" s="181" t="s">
        <v>47</v>
      </c>
      <c r="M6" s="654" t="str">
        <f>様式第４号!K9</f>
        <v xml:space="preserve"> </v>
      </c>
      <c r="N6" s="655"/>
      <c r="O6" s="655"/>
      <c r="P6" s="656"/>
      <c r="Q6" s="184" t="s">
        <v>99</v>
      </c>
    </row>
    <row r="7" spans="1:17" ht="21.75" customHeight="1">
      <c r="B7" s="168" t="s">
        <v>220</v>
      </c>
      <c r="I7" s="182"/>
      <c r="K7" s="183"/>
      <c r="L7" s="183"/>
      <c r="M7" s="183"/>
      <c r="N7" s="183"/>
      <c r="O7" s="118"/>
    </row>
    <row r="8" spans="1:17" ht="13.5" customHeight="1">
      <c r="I8" s="182"/>
      <c r="K8" s="183"/>
      <c r="L8" s="183"/>
      <c r="M8" s="183"/>
      <c r="N8" s="183"/>
      <c r="O8" s="118"/>
    </row>
    <row r="9" spans="1:17" ht="21.75" customHeight="1" thickBot="1">
      <c r="C9" s="657" t="str">
        <f>IFERROR(VLOOKUP(一番最初に入力!C10,【適宜更新してください】法人情報!A2:F167,6,0)," ")</f>
        <v xml:space="preserve"> </v>
      </c>
      <c r="D9" s="657"/>
      <c r="E9" s="657"/>
      <c r="I9" s="182"/>
      <c r="K9" s="183"/>
      <c r="L9" s="183"/>
      <c r="M9" s="183"/>
      <c r="N9" s="183"/>
      <c r="O9" s="118"/>
    </row>
    <row r="10" spans="1:17" ht="13.5" customHeight="1">
      <c r="I10" s="182"/>
      <c r="K10" s="183"/>
      <c r="L10" s="183"/>
      <c r="M10" s="183"/>
      <c r="N10" s="183"/>
      <c r="O10" s="118"/>
    </row>
    <row r="11" spans="1:17" ht="21.75" customHeight="1" thickBot="1">
      <c r="B11" s="168" t="s">
        <v>28</v>
      </c>
      <c r="I11" s="182"/>
      <c r="K11" s="185"/>
      <c r="L11" s="186"/>
      <c r="M11" s="186"/>
      <c r="N11" s="186"/>
      <c r="O11" s="182"/>
    </row>
    <row r="12" spans="1:17" s="171" customFormat="1" ht="21.75" customHeight="1" thickBot="1">
      <c r="B12" s="187" t="s">
        <v>38</v>
      </c>
      <c r="C12" s="658" t="s">
        <v>42</v>
      </c>
      <c r="D12" s="659"/>
      <c r="E12" s="660"/>
      <c r="F12" s="658" t="s">
        <v>19</v>
      </c>
      <c r="G12" s="660"/>
      <c r="H12" s="658" t="s">
        <v>221</v>
      </c>
      <c r="I12" s="659"/>
      <c r="J12" s="659"/>
      <c r="K12" s="660"/>
      <c r="L12" s="661" t="s">
        <v>27</v>
      </c>
      <c r="M12" s="662"/>
      <c r="N12" s="662"/>
      <c r="O12" s="663"/>
    </row>
    <row r="13" spans="1:17" ht="21.75" customHeight="1" thickTop="1">
      <c r="B13" s="188">
        <v>1</v>
      </c>
      <c r="C13" s="641"/>
      <c r="D13" s="642"/>
      <c r="E13" s="643"/>
      <c r="F13" s="644"/>
      <c r="G13" s="645"/>
      <c r="H13" s="646" t="s">
        <v>457</v>
      </c>
      <c r="I13" s="647"/>
      <c r="J13" s="647"/>
      <c r="K13" s="648"/>
      <c r="L13" s="641"/>
      <c r="M13" s="642"/>
      <c r="N13" s="642"/>
      <c r="O13" s="649"/>
    </row>
    <row r="14" spans="1:17" ht="21.75" customHeight="1">
      <c r="B14" s="189">
        <v>2</v>
      </c>
      <c r="C14" s="626"/>
      <c r="D14" s="627"/>
      <c r="E14" s="636"/>
      <c r="F14" s="637"/>
      <c r="G14" s="638"/>
      <c r="H14" s="626" t="s">
        <v>457</v>
      </c>
      <c r="I14" s="627"/>
      <c r="J14" s="627"/>
      <c r="K14" s="636"/>
      <c r="L14" s="626"/>
      <c r="M14" s="627"/>
      <c r="N14" s="627"/>
      <c r="O14" s="628"/>
    </row>
    <row r="15" spans="1:17" ht="21.75" customHeight="1">
      <c r="B15" s="189">
        <v>3</v>
      </c>
      <c r="C15" s="626"/>
      <c r="D15" s="627"/>
      <c r="E15" s="636"/>
      <c r="F15" s="637"/>
      <c r="G15" s="638"/>
      <c r="H15" s="626" t="s">
        <v>457</v>
      </c>
      <c r="I15" s="627"/>
      <c r="J15" s="627"/>
      <c r="K15" s="636"/>
      <c r="L15" s="626"/>
      <c r="M15" s="627"/>
      <c r="N15" s="627"/>
      <c r="O15" s="628"/>
    </row>
    <row r="16" spans="1:17" ht="21.75" customHeight="1">
      <c r="B16" s="188">
        <v>4</v>
      </c>
      <c r="C16" s="626"/>
      <c r="D16" s="627"/>
      <c r="E16" s="636"/>
      <c r="F16" s="637"/>
      <c r="G16" s="638"/>
      <c r="H16" s="626" t="s">
        <v>457</v>
      </c>
      <c r="I16" s="627"/>
      <c r="J16" s="627"/>
      <c r="K16" s="636"/>
      <c r="L16" s="626"/>
      <c r="M16" s="627"/>
      <c r="N16" s="627"/>
      <c r="O16" s="628"/>
    </row>
    <row r="17" spans="2:15" ht="21.75" customHeight="1">
      <c r="B17" s="189">
        <v>5</v>
      </c>
      <c r="C17" s="626"/>
      <c r="D17" s="627"/>
      <c r="E17" s="636"/>
      <c r="F17" s="637"/>
      <c r="G17" s="638"/>
      <c r="H17" s="626" t="s">
        <v>457</v>
      </c>
      <c r="I17" s="627"/>
      <c r="J17" s="627"/>
      <c r="K17" s="636"/>
      <c r="L17" s="626"/>
      <c r="M17" s="627"/>
      <c r="N17" s="627"/>
      <c r="O17" s="628"/>
    </row>
    <row r="18" spans="2:15" ht="21.75" customHeight="1" thickBot="1">
      <c r="B18" s="190">
        <v>6</v>
      </c>
      <c r="C18" s="631"/>
      <c r="D18" s="632"/>
      <c r="E18" s="633"/>
      <c r="F18" s="629"/>
      <c r="G18" s="630"/>
      <c r="H18" s="631" t="s">
        <v>457</v>
      </c>
      <c r="I18" s="632"/>
      <c r="J18" s="632"/>
      <c r="K18" s="633"/>
      <c r="L18" s="631"/>
      <c r="M18" s="632"/>
      <c r="N18" s="632"/>
      <c r="O18" s="634"/>
    </row>
    <row r="19" spans="2:15" ht="21.75" customHeight="1">
      <c r="B19" s="186" t="s">
        <v>43</v>
      </c>
      <c r="C19" s="185"/>
      <c r="D19" s="185"/>
      <c r="E19" s="185"/>
      <c r="F19" s="191"/>
      <c r="G19" s="191"/>
      <c r="H19" s="191"/>
      <c r="I19" s="191"/>
      <c r="J19" s="191"/>
      <c r="K19" s="191"/>
      <c r="L19" s="191"/>
      <c r="M19" s="191"/>
      <c r="N19" s="191"/>
      <c r="O19" s="191"/>
    </row>
    <row r="20" spans="2:15" ht="21.75" customHeight="1">
      <c r="B20" s="186" t="s">
        <v>41</v>
      </c>
      <c r="C20" s="191"/>
      <c r="D20" s="191"/>
      <c r="E20" s="191"/>
      <c r="F20" s="191"/>
      <c r="G20" s="191"/>
      <c r="H20" s="191"/>
      <c r="I20" s="191"/>
      <c r="J20" s="191"/>
      <c r="K20" s="191"/>
      <c r="L20" s="191"/>
      <c r="M20" s="191"/>
      <c r="N20" s="191"/>
      <c r="O20" s="191"/>
    </row>
    <row r="21" spans="2:15" ht="14.25" customHeight="1">
      <c r="B21" s="186"/>
      <c r="C21" s="191"/>
      <c r="D21" s="191"/>
      <c r="E21" s="191"/>
      <c r="F21" s="191"/>
      <c r="G21" s="191"/>
      <c r="H21" s="191"/>
      <c r="I21" s="191"/>
      <c r="J21" s="191"/>
      <c r="K21" s="191"/>
      <c r="L21" s="191"/>
      <c r="M21" s="191"/>
      <c r="N21" s="191"/>
      <c r="O21" s="191"/>
    </row>
    <row r="22" spans="2:15" ht="21.75" customHeight="1">
      <c r="B22" s="169" t="s">
        <v>73</v>
      </c>
      <c r="D22" s="168"/>
      <c r="E22" s="168"/>
      <c r="J22" s="168"/>
      <c r="K22" s="168"/>
      <c r="L22" s="168"/>
      <c r="M22" s="168"/>
      <c r="N22" s="168"/>
    </row>
    <row r="23" spans="2:15" ht="21.75" customHeight="1">
      <c r="B23" s="639" t="s">
        <v>21</v>
      </c>
      <c r="C23" s="639"/>
      <c r="D23" s="610" t="s">
        <v>146</v>
      </c>
      <c r="E23" s="610"/>
      <c r="F23" s="610" t="s">
        <v>66</v>
      </c>
      <c r="G23" s="610"/>
      <c r="H23" s="610" t="s">
        <v>67</v>
      </c>
      <c r="I23" s="610"/>
      <c r="J23" s="610" t="s">
        <v>68</v>
      </c>
      <c r="K23" s="610"/>
      <c r="L23" s="610" t="s">
        <v>30</v>
      </c>
      <c r="M23" s="610"/>
      <c r="N23" s="168"/>
    </row>
    <row r="24" spans="2:15" ht="21.75" customHeight="1">
      <c r="B24" s="639"/>
      <c r="C24" s="639"/>
      <c r="D24" s="610"/>
      <c r="E24" s="610"/>
      <c r="F24" s="610"/>
      <c r="G24" s="610"/>
      <c r="H24" s="610"/>
      <c r="I24" s="610"/>
      <c r="J24" s="610"/>
      <c r="K24" s="610"/>
      <c r="L24" s="610"/>
      <c r="M24" s="610"/>
      <c r="N24" s="168"/>
    </row>
    <row r="25" spans="2:15" s="117" customFormat="1" ht="21.75" customHeight="1">
      <c r="B25" s="639" t="s">
        <v>92</v>
      </c>
      <c r="C25" s="639"/>
      <c r="D25" s="640"/>
      <c r="E25" s="640"/>
      <c r="F25" s="640"/>
      <c r="G25" s="640"/>
      <c r="H25" s="640"/>
      <c r="I25" s="640"/>
      <c r="J25" s="640"/>
      <c r="K25" s="640"/>
      <c r="L25" s="635">
        <f>SUM(D25:K26)</f>
        <v>0</v>
      </c>
      <c r="M25" s="635"/>
    </row>
    <row r="26" spans="2:15" s="118" customFormat="1" ht="21.75" customHeight="1">
      <c r="B26" s="639"/>
      <c r="C26" s="639"/>
      <c r="D26" s="640"/>
      <c r="E26" s="640"/>
      <c r="F26" s="640"/>
      <c r="G26" s="640"/>
      <c r="H26" s="640"/>
      <c r="I26" s="640"/>
      <c r="J26" s="640"/>
      <c r="K26" s="640"/>
      <c r="L26" s="635"/>
      <c r="M26" s="635"/>
    </row>
    <row r="27" spans="2:15" s="117" customFormat="1" ht="12.75" customHeight="1">
      <c r="B27" s="192"/>
      <c r="C27" s="119"/>
    </row>
    <row r="28" spans="2:15" s="117" customFormat="1" ht="21.75" customHeight="1">
      <c r="B28" s="193" t="s">
        <v>222</v>
      </c>
      <c r="C28" s="119"/>
    </row>
    <row r="29" spans="2:15" s="117" customFormat="1" ht="60" customHeight="1">
      <c r="B29" s="611"/>
      <c r="C29" s="612"/>
      <c r="D29" s="613" t="s">
        <v>811</v>
      </c>
      <c r="E29" s="613"/>
      <c r="F29" s="613"/>
      <c r="G29" s="614" t="s">
        <v>812</v>
      </c>
      <c r="H29" s="615"/>
      <c r="I29" s="616"/>
    </row>
    <row r="30" spans="2:15" s="118" customFormat="1" ht="21.75" customHeight="1">
      <c r="B30" s="617" t="s">
        <v>25</v>
      </c>
      <c r="C30" s="618"/>
      <c r="D30" s="619">
        <f>IF(OR(M5="事業所内保育事業保育所型",M5="",L25=0),0,(IF(J25&gt;=1,VLOOKUP(M5,L34:O40,3,0),IF(H25+J25&gt;=1,VLOOKUP(M5,L34:O40,3,0),IF(F25+H25+J25&gt;=2,VLOOKUP(M5,G34:J40,3,0),IF(D25+F25+H25+J25&gt;=1,VLOOKUP(M5,B34:E40,3,0)))))))</f>
        <v>0</v>
      </c>
      <c r="E30" s="619"/>
      <c r="F30" s="619"/>
      <c r="G30" s="620">
        <f>IF(NOT(M5="事業所内保育事業保育所型"),0,(IF(J25&gt;=3,VLOOKUP(M5,L40:O40,3,0),IF(H25+J25&gt;=3,VLOOKUP(M5,L40:O40,3,0),IF(F25+H25+J25&gt;=6,VLOOKUP(M5,G40:J40,3,0),IF(D25+F25+H25+J25&gt;=1,VLOOKUP(M5,B40:E40,3,0),IF(L25=0,0)))))))</f>
        <v>0</v>
      </c>
      <c r="H30" s="621"/>
      <c r="I30" s="622"/>
    </row>
    <row r="31" spans="2:15" s="117" customFormat="1" ht="21.75" customHeight="1">
      <c r="B31" s="617"/>
      <c r="C31" s="618"/>
      <c r="D31" s="619"/>
      <c r="E31" s="619"/>
      <c r="F31" s="619"/>
      <c r="G31" s="623"/>
      <c r="H31" s="624"/>
      <c r="I31" s="625"/>
    </row>
    <row r="32" spans="2:15" s="118" customFormat="1" ht="21.75" customHeight="1">
      <c r="B32" s="194"/>
      <c r="C32" s="116"/>
    </row>
    <row r="33" spans="2:15" s="117" customFormat="1" ht="21.75" customHeight="1">
      <c r="B33" s="195" t="s">
        <v>132</v>
      </c>
      <c r="C33" s="195"/>
      <c r="D33" s="195"/>
      <c r="G33" s="195" t="s">
        <v>133</v>
      </c>
      <c r="H33" s="195"/>
      <c r="I33" s="196"/>
      <c r="J33" s="197"/>
      <c r="K33" s="168"/>
      <c r="L33" s="195" t="s">
        <v>144</v>
      </c>
      <c r="M33" s="195"/>
      <c r="N33" s="196"/>
      <c r="O33" s="198"/>
    </row>
    <row r="34" spans="2:15" s="117" customFormat="1" ht="21.75" customHeight="1">
      <c r="B34" s="608" t="s">
        <v>134</v>
      </c>
      <c r="C34" s="609"/>
      <c r="D34" s="603">
        <f>'補助金基準額表 '!F7</f>
        <v>300000</v>
      </c>
      <c r="E34" s="604"/>
      <c r="F34" s="263"/>
      <c r="G34" s="608" t="s">
        <v>134</v>
      </c>
      <c r="H34" s="609"/>
      <c r="I34" s="603">
        <f>'補助金基準額表 '!F8</f>
        <v>1338000</v>
      </c>
      <c r="J34" s="604"/>
      <c r="K34" s="271"/>
      <c r="L34" s="608" t="s">
        <v>134</v>
      </c>
      <c r="M34" s="609"/>
      <c r="N34" s="603">
        <f>'補助金基準額表 '!F9</f>
        <v>1662000</v>
      </c>
      <c r="O34" s="604"/>
    </row>
    <row r="35" spans="2:15" s="117" customFormat="1" ht="21.75" customHeight="1">
      <c r="B35" s="608" t="s">
        <v>135</v>
      </c>
      <c r="C35" s="609"/>
      <c r="D35" s="603">
        <f>'補助金基準額表 '!F12</f>
        <v>300000</v>
      </c>
      <c r="E35" s="604"/>
      <c r="F35" s="271"/>
      <c r="G35" s="608" t="s">
        <v>135</v>
      </c>
      <c r="H35" s="609"/>
      <c r="I35" s="603">
        <f>'補助金基準額表 '!F13</f>
        <v>1338000</v>
      </c>
      <c r="J35" s="604"/>
      <c r="K35" s="271"/>
      <c r="L35" s="608" t="s">
        <v>135</v>
      </c>
      <c r="M35" s="609"/>
      <c r="N35" s="603">
        <f>'補助金基準額表 '!F14</f>
        <v>1662000</v>
      </c>
      <c r="O35" s="604"/>
    </row>
    <row r="36" spans="2:15" s="117" customFormat="1" ht="21.75" customHeight="1">
      <c r="B36" s="601" t="s">
        <v>458</v>
      </c>
      <c r="C36" s="602"/>
      <c r="D36" s="603">
        <f>'補助金基準額表 '!F42</f>
        <v>300000</v>
      </c>
      <c r="E36" s="604"/>
      <c r="F36" s="271"/>
      <c r="G36" s="601" t="s">
        <v>458</v>
      </c>
      <c r="H36" s="602"/>
      <c r="I36" s="603">
        <f>'補助金基準額表 '!F43</f>
        <v>1338000</v>
      </c>
      <c r="J36" s="604"/>
      <c r="K36" s="271"/>
      <c r="L36" s="601" t="s">
        <v>458</v>
      </c>
      <c r="M36" s="602"/>
      <c r="N36" s="603">
        <f>'補助金基準額表 '!F44</f>
        <v>1662000</v>
      </c>
      <c r="O36" s="604"/>
    </row>
    <row r="37" spans="2:15" s="117" customFormat="1" ht="21.75" customHeight="1">
      <c r="B37" s="601" t="s">
        <v>810</v>
      </c>
      <c r="C37" s="602"/>
      <c r="D37" s="603">
        <f>'補助金基準額表 '!F32</f>
        <v>200000</v>
      </c>
      <c r="E37" s="604"/>
      <c r="F37" s="271"/>
      <c r="G37" s="601" t="s">
        <v>810</v>
      </c>
      <c r="H37" s="602"/>
      <c r="I37" s="603">
        <f>'補助金基準額表 '!F33</f>
        <v>589000</v>
      </c>
      <c r="J37" s="604"/>
      <c r="K37" s="271"/>
      <c r="L37" s="601" t="s">
        <v>810</v>
      </c>
      <c r="M37" s="602"/>
      <c r="N37" s="603">
        <f>'補助金基準額表 '!F34</f>
        <v>1057000</v>
      </c>
      <c r="O37" s="604"/>
    </row>
    <row r="38" spans="2:15" s="117" customFormat="1" ht="21.75" customHeight="1">
      <c r="B38" s="601" t="s">
        <v>357</v>
      </c>
      <c r="C38" s="602"/>
      <c r="D38" s="603">
        <f>'補助金基準額表 '!F22</f>
        <v>276000</v>
      </c>
      <c r="E38" s="604"/>
      <c r="F38" s="271"/>
      <c r="G38" s="601" t="s">
        <v>358</v>
      </c>
      <c r="H38" s="602"/>
      <c r="I38" s="603">
        <f>'補助金基準額表 '!F23</f>
        <v>1231000</v>
      </c>
      <c r="J38" s="604"/>
      <c r="K38" s="271"/>
      <c r="L38" s="601" t="s">
        <v>358</v>
      </c>
      <c r="M38" s="602"/>
      <c r="N38" s="603">
        <f>'補助金基準額表 '!F24</f>
        <v>1529000</v>
      </c>
      <c r="O38" s="604"/>
    </row>
    <row r="39" spans="2:15" s="117" customFormat="1" ht="21.75" customHeight="1">
      <c r="B39" s="606" t="s">
        <v>361</v>
      </c>
      <c r="C39" s="607"/>
      <c r="D39" s="603">
        <f>'補助金基準額表 '!F27</f>
        <v>276000</v>
      </c>
      <c r="E39" s="604"/>
      <c r="F39" s="271"/>
      <c r="G39" s="606" t="s">
        <v>361</v>
      </c>
      <c r="H39" s="607"/>
      <c r="I39" s="603">
        <f>'補助金基準額表 '!F28</f>
        <v>1231000</v>
      </c>
      <c r="J39" s="604"/>
      <c r="K39" s="271"/>
      <c r="L39" s="606" t="s">
        <v>361</v>
      </c>
      <c r="M39" s="607"/>
      <c r="N39" s="603">
        <f>'補助金基準額表 '!F29</f>
        <v>1529000</v>
      </c>
      <c r="O39" s="604"/>
    </row>
    <row r="40" spans="2:15" s="117" customFormat="1" ht="21.75" customHeight="1">
      <c r="B40" s="601" t="s">
        <v>364</v>
      </c>
      <c r="C40" s="602"/>
      <c r="D40" s="603">
        <f>'補助金基準額表 '!F17</f>
        <v>276000</v>
      </c>
      <c r="E40" s="604"/>
      <c r="F40" s="271"/>
      <c r="G40" s="601" t="s">
        <v>364</v>
      </c>
      <c r="H40" s="602"/>
      <c r="I40" s="603">
        <f>'補助金基準額表 '!F18</f>
        <v>1533000</v>
      </c>
      <c r="J40" s="604"/>
      <c r="K40" s="271"/>
      <c r="L40" s="601" t="s">
        <v>364</v>
      </c>
      <c r="M40" s="602"/>
      <c r="N40" s="603">
        <f>'補助金基準額表 '!F19</f>
        <v>2428000</v>
      </c>
      <c r="O40" s="604"/>
    </row>
    <row r="41" spans="2:15" s="117" customFormat="1" ht="21.75" customHeight="1">
      <c r="B41" s="195"/>
      <c r="D41" s="197"/>
      <c r="E41" s="197"/>
      <c r="F41" s="195"/>
      <c r="G41" s="199"/>
      <c r="H41" s="199"/>
    </row>
    <row r="42" spans="2:15" s="117" customFormat="1" ht="21.75" customHeight="1">
      <c r="B42" s="200" t="s">
        <v>148</v>
      </c>
      <c r="C42" s="195"/>
      <c r="D42" s="195"/>
      <c r="E42" s="195"/>
    </row>
    <row r="43" spans="2:15" s="203" customFormat="1" ht="21.75" customHeight="1">
      <c r="B43" s="201" t="s">
        <v>223</v>
      </c>
      <c r="C43" s="201"/>
      <c r="D43" s="201"/>
      <c r="E43" s="201"/>
      <c r="F43" s="201"/>
      <c r="G43" s="201"/>
      <c r="H43" s="201"/>
      <c r="I43" s="201"/>
      <c r="J43" s="201"/>
      <c r="K43" s="201"/>
      <c r="L43" s="201"/>
      <c r="M43" s="201"/>
      <c r="N43" s="201"/>
      <c r="O43" s="202"/>
    </row>
    <row r="44" spans="2:15" s="203" customFormat="1" ht="57" customHeight="1">
      <c r="B44" s="204"/>
      <c r="C44" s="600" t="s">
        <v>224</v>
      </c>
      <c r="D44" s="600"/>
      <c r="E44" s="600"/>
      <c r="F44" s="600"/>
      <c r="G44" s="600"/>
      <c r="H44" s="600"/>
      <c r="I44" s="600"/>
      <c r="J44" s="600"/>
      <c r="K44" s="600"/>
      <c r="L44" s="600"/>
      <c r="M44" s="600"/>
      <c r="N44" s="600"/>
      <c r="O44" s="600"/>
    </row>
    <row r="45" spans="2:15" s="203" customFormat="1" ht="21" customHeight="1">
      <c r="B45" s="201" t="s">
        <v>225</v>
      </c>
      <c r="C45" s="205"/>
      <c r="D45" s="205"/>
      <c r="E45" s="205"/>
      <c r="F45" s="205"/>
      <c r="G45" s="205"/>
      <c r="H45" s="205"/>
      <c r="I45" s="205"/>
      <c r="J45" s="205"/>
      <c r="K45" s="205"/>
      <c r="L45" s="205"/>
      <c r="M45" s="205"/>
      <c r="N45" s="205"/>
      <c r="O45" s="206"/>
    </row>
    <row r="46" spans="2:15" s="203" customFormat="1" ht="50.25" customHeight="1">
      <c r="B46" s="204"/>
      <c r="C46" s="600" t="s">
        <v>226</v>
      </c>
      <c r="D46" s="600"/>
      <c r="E46" s="600"/>
      <c r="F46" s="600"/>
      <c r="G46" s="600"/>
      <c r="H46" s="600"/>
      <c r="I46" s="600"/>
      <c r="J46" s="600"/>
      <c r="K46" s="600"/>
      <c r="L46" s="600"/>
      <c r="M46" s="600"/>
      <c r="N46" s="600"/>
      <c r="O46" s="600"/>
    </row>
    <row r="47" spans="2:15" s="203" customFormat="1" ht="21.75" customHeight="1">
      <c r="B47" s="201" t="s">
        <v>227</v>
      </c>
      <c r="C47" s="205"/>
      <c r="D47" s="205"/>
      <c r="E47" s="205"/>
      <c r="F47" s="205"/>
      <c r="G47" s="205"/>
      <c r="H47" s="205"/>
      <c r="I47" s="205"/>
      <c r="J47" s="205"/>
      <c r="K47" s="205"/>
      <c r="L47" s="205"/>
      <c r="M47" s="205"/>
      <c r="N47" s="205"/>
      <c r="O47" s="206"/>
    </row>
    <row r="48" spans="2:15" s="203" customFormat="1" ht="55.5" customHeight="1">
      <c r="B48" s="204"/>
      <c r="C48" s="600" t="s">
        <v>228</v>
      </c>
      <c r="D48" s="600"/>
      <c r="E48" s="600"/>
      <c r="F48" s="600"/>
      <c r="G48" s="600"/>
      <c r="H48" s="600"/>
      <c r="I48" s="600"/>
      <c r="J48" s="600"/>
      <c r="K48" s="600"/>
      <c r="L48" s="600"/>
      <c r="M48" s="600"/>
      <c r="N48" s="600"/>
      <c r="O48" s="600"/>
    </row>
    <row r="49" spans="2:15" s="203" customFormat="1" ht="21.75" customHeight="1">
      <c r="B49" s="201" t="s">
        <v>229</v>
      </c>
      <c r="C49" s="205"/>
      <c r="D49" s="205"/>
      <c r="E49" s="205"/>
      <c r="F49" s="205"/>
      <c r="G49" s="205"/>
      <c r="H49" s="205"/>
      <c r="I49" s="205"/>
      <c r="J49" s="205"/>
      <c r="K49" s="205"/>
      <c r="L49" s="205"/>
      <c r="M49" s="205"/>
      <c r="N49" s="205"/>
      <c r="O49" s="206"/>
    </row>
    <row r="50" spans="2:15" s="203" customFormat="1" ht="42.75" customHeight="1">
      <c r="B50" s="204"/>
      <c r="C50" s="600" t="s">
        <v>825</v>
      </c>
      <c r="D50" s="600"/>
      <c r="E50" s="600"/>
      <c r="F50" s="600"/>
      <c r="G50" s="600"/>
      <c r="H50" s="600"/>
      <c r="I50" s="600"/>
      <c r="J50" s="600"/>
      <c r="K50" s="600"/>
      <c r="L50" s="600"/>
      <c r="M50" s="600"/>
      <c r="N50" s="600"/>
      <c r="O50" s="600"/>
    </row>
    <row r="51" spans="2:15" s="208" customFormat="1" ht="36.75" customHeight="1">
      <c r="B51" s="207"/>
      <c r="C51" s="605" t="s">
        <v>230</v>
      </c>
      <c r="D51" s="605"/>
      <c r="E51" s="605"/>
      <c r="F51" s="605"/>
      <c r="G51" s="605"/>
      <c r="H51" s="605"/>
      <c r="I51" s="605"/>
      <c r="J51" s="605"/>
      <c r="K51" s="605"/>
      <c r="L51" s="605"/>
      <c r="M51" s="605"/>
      <c r="N51" s="605"/>
      <c r="O51" s="605"/>
    </row>
    <row r="52" spans="2:15" s="117" customFormat="1" ht="21.75" customHeight="1">
      <c r="C52" s="195"/>
      <c r="D52" s="195"/>
      <c r="E52" s="195"/>
      <c r="J52" s="195"/>
      <c r="K52" s="199"/>
      <c r="L52" s="199"/>
    </row>
    <row r="53" spans="2:15" s="117" customFormat="1">
      <c r="C53" s="195"/>
      <c r="D53" s="195"/>
      <c r="E53" s="195"/>
      <c r="J53" s="195"/>
      <c r="K53" s="199"/>
      <c r="L53" s="199"/>
    </row>
    <row r="54" spans="2:15" s="117" customFormat="1" ht="19.5" customHeight="1">
      <c r="C54" s="195"/>
      <c r="E54" s="197"/>
      <c r="F54" s="197"/>
      <c r="G54" s="195"/>
      <c r="H54" s="199"/>
      <c r="I54" s="199"/>
    </row>
    <row r="55" spans="2:15" ht="19.5" customHeight="1">
      <c r="E55" s="209"/>
      <c r="F55" s="198"/>
      <c r="J55" s="168"/>
      <c r="K55" s="168"/>
      <c r="L55" s="168"/>
      <c r="M55" s="168"/>
      <c r="N55" s="168"/>
    </row>
    <row r="56" spans="2:15" ht="19.5" customHeight="1">
      <c r="E56" s="209"/>
      <c r="F56" s="198"/>
      <c r="J56" s="168"/>
      <c r="K56" s="168"/>
      <c r="L56" s="168"/>
      <c r="M56" s="168"/>
      <c r="N56" s="168"/>
    </row>
  </sheetData>
  <sheetProtection password="C016" sheet="1" insertRows="0"/>
  <mergeCells count="97">
    <mergeCell ref="M1:N1"/>
    <mergeCell ref="M5:P5"/>
    <mergeCell ref="M6:P6"/>
    <mergeCell ref="C9:E9"/>
    <mergeCell ref="C12:E12"/>
    <mergeCell ref="F12:G12"/>
    <mergeCell ref="H12:K12"/>
    <mergeCell ref="L12:O12"/>
    <mergeCell ref="B23:C24"/>
    <mergeCell ref="C13:E13"/>
    <mergeCell ref="F13:G13"/>
    <mergeCell ref="H13:K13"/>
    <mergeCell ref="L13:O13"/>
    <mergeCell ref="C14:E14"/>
    <mergeCell ref="F14:G14"/>
    <mergeCell ref="H14:K14"/>
    <mergeCell ref="L14:O14"/>
    <mergeCell ref="L15:O15"/>
    <mergeCell ref="F16:G16"/>
    <mergeCell ref="H16:K16"/>
    <mergeCell ref="L16:O16"/>
    <mergeCell ref="C16:E16"/>
    <mergeCell ref="C17:E17"/>
    <mergeCell ref="C18:E18"/>
    <mergeCell ref="B25:C26"/>
    <mergeCell ref="D25:E26"/>
    <mergeCell ref="F25:G26"/>
    <mergeCell ref="H25:I26"/>
    <mergeCell ref="J25:K26"/>
    <mergeCell ref="C15:E15"/>
    <mergeCell ref="F15:G15"/>
    <mergeCell ref="H15:K15"/>
    <mergeCell ref="F17:G17"/>
    <mergeCell ref="H17:K17"/>
    <mergeCell ref="L17:O17"/>
    <mergeCell ref="F18:G18"/>
    <mergeCell ref="H18:K18"/>
    <mergeCell ref="L18:O18"/>
    <mergeCell ref="L25:M26"/>
    <mergeCell ref="L23:M24"/>
    <mergeCell ref="B34:C34"/>
    <mergeCell ref="D34:E34"/>
    <mergeCell ref="G34:H34"/>
    <mergeCell ref="I34:J34"/>
    <mergeCell ref="L34:M34"/>
    <mergeCell ref="B29:C29"/>
    <mergeCell ref="D29:F29"/>
    <mergeCell ref="G29:I29"/>
    <mergeCell ref="B30:C31"/>
    <mergeCell ref="D30:F31"/>
    <mergeCell ref="G30:I31"/>
    <mergeCell ref="D23:E24"/>
    <mergeCell ref="F23:G24"/>
    <mergeCell ref="H23:I24"/>
    <mergeCell ref="J23:K24"/>
    <mergeCell ref="N34:O34"/>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N37:O37"/>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C44:O44"/>
    <mergeCell ref="L37:M37"/>
    <mergeCell ref="N38:O38"/>
    <mergeCell ref="L36:M36"/>
    <mergeCell ref="N36:O36"/>
    <mergeCell ref="G37:H37"/>
    <mergeCell ref="I37:J37"/>
    <mergeCell ref="G36:H36"/>
    <mergeCell ref="I36:J36"/>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election activeCell="F10" sqref="F10:G11"/>
    </sheetView>
  </sheetViews>
  <sheetFormatPr defaultRowHeight="13.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c r="E1" s="210"/>
      <c r="F1" s="211"/>
      <c r="G1" s="211"/>
      <c r="L1" s="211"/>
      <c r="M1" s="211"/>
      <c r="N1" s="211"/>
      <c r="O1" s="211"/>
      <c r="R1" s="699"/>
      <c r="S1" s="699"/>
      <c r="T1" s="212"/>
      <c r="U1" s="700" t="s">
        <v>72</v>
      </c>
      <c r="V1" s="701"/>
    </row>
    <row r="2" spans="2:25" s="112" customFormat="1" ht="22.5" customHeight="1" thickBot="1">
      <c r="E2" s="210"/>
      <c r="F2" s="211"/>
      <c r="G2" s="211"/>
      <c r="L2" s="211"/>
      <c r="M2" s="211"/>
      <c r="O2" s="213"/>
      <c r="P2" s="213"/>
      <c r="Q2" s="214"/>
      <c r="U2" s="702"/>
      <c r="V2" s="703"/>
    </row>
    <row r="3" spans="2:25" s="103" customFormat="1" ht="49.5" customHeight="1">
      <c r="B3" s="99" t="s">
        <v>107</v>
      </c>
      <c r="C3" s="100">
        <f>一番最初に入力!C14</f>
        <v>6</v>
      </c>
      <c r="D3" s="101" t="s">
        <v>447</v>
      </c>
      <c r="E3" s="215"/>
      <c r="F3" s="101"/>
      <c r="G3" s="102"/>
      <c r="K3" s="104"/>
      <c r="L3" s="102"/>
      <c r="M3" s="102"/>
      <c r="N3" s="102"/>
      <c r="O3" s="105"/>
      <c r="P3" s="105"/>
    </row>
    <row r="4" spans="2:25" s="107" customFormat="1" ht="39.950000000000003" customHeight="1">
      <c r="B4" s="292" t="s">
        <v>446</v>
      </c>
      <c r="D4" s="108"/>
      <c r="E4" s="109"/>
      <c r="F4" s="109"/>
      <c r="G4" s="109"/>
      <c r="K4" s="110"/>
      <c r="L4" s="109"/>
      <c r="M4" s="109"/>
      <c r="R4" s="111" t="s">
        <v>46</v>
      </c>
      <c r="S4" s="704" t="str">
        <f>様式第４号!K8</f>
        <v xml:space="preserve"> </v>
      </c>
      <c r="T4" s="705"/>
      <c r="U4" s="705"/>
      <c r="V4" s="706"/>
    </row>
    <row r="5" spans="2:25" s="112" customFormat="1" ht="39.950000000000003" customHeight="1">
      <c r="B5" s="112" t="s">
        <v>462</v>
      </c>
      <c r="E5" s="211"/>
      <c r="F5" s="211"/>
      <c r="G5" s="211"/>
      <c r="K5" s="216"/>
      <c r="L5" s="211"/>
      <c r="M5" s="217"/>
      <c r="R5" s="111" t="s">
        <v>47</v>
      </c>
      <c r="S5" s="707" t="str">
        <f>様式第４号!K9</f>
        <v xml:space="preserve"> </v>
      </c>
      <c r="T5" s="708"/>
      <c r="U5" s="708"/>
      <c r="V5" s="709"/>
    </row>
    <row r="6" spans="2:25" s="114" customFormat="1" ht="126" customHeight="1">
      <c r="B6" s="291" t="s">
        <v>463</v>
      </c>
      <c r="D6" s="115"/>
      <c r="E6" s="115"/>
      <c r="F6" s="115"/>
      <c r="G6" s="115"/>
      <c r="H6" s="115"/>
      <c r="I6" s="115"/>
      <c r="J6" s="115"/>
      <c r="K6" s="115"/>
      <c r="L6" s="115"/>
      <c r="W6" s="106" t="s">
        <v>99</v>
      </c>
    </row>
    <row r="7" spans="2:25" s="112" customFormat="1" ht="45.75" customHeight="1" thickBot="1">
      <c r="D7" s="210" t="s">
        <v>448</v>
      </c>
      <c r="N7" s="210" t="s">
        <v>449</v>
      </c>
      <c r="O7" s="210"/>
      <c r="P7" s="211"/>
      <c r="Q7" s="211"/>
      <c r="R7" s="213"/>
      <c r="W7" s="218"/>
      <c r="X7" s="219"/>
      <c r="Y7" s="219"/>
    </row>
    <row r="8" spans="2:25" s="168" customFormat="1" ht="60.75" customHeight="1">
      <c r="D8" s="710" t="s">
        <v>49</v>
      </c>
      <c r="E8" s="712" t="s">
        <v>50</v>
      </c>
      <c r="F8" s="714" t="s">
        <v>52</v>
      </c>
      <c r="G8" s="715"/>
      <c r="H8" s="714" t="s">
        <v>94</v>
      </c>
      <c r="I8" s="715"/>
      <c r="J8" s="714" t="s">
        <v>56</v>
      </c>
      <c r="K8" s="718"/>
      <c r="N8" s="710" t="s">
        <v>49</v>
      </c>
      <c r="O8" s="712" t="s">
        <v>50</v>
      </c>
      <c r="P8" s="714" t="s">
        <v>52</v>
      </c>
      <c r="Q8" s="715"/>
      <c r="R8" s="714" t="s">
        <v>93</v>
      </c>
      <c r="S8" s="715"/>
      <c r="T8" s="714" t="s">
        <v>56</v>
      </c>
      <c r="U8" s="718"/>
    </row>
    <row r="9" spans="2:25" s="168" customFormat="1" ht="60.75" customHeight="1">
      <c r="D9" s="711"/>
      <c r="E9" s="713"/>
      <c r="F9" s="716"/>
      <c r="G9" s="717"/>
      <c r="H9" s="716"/>
      <c r="I9" s="717"/>
      <c r="J9" s="716"/>
      <c r="K9" s="719"/>
      <c r="N9" s="711"/>
      <c r="O9" s="713"/>
      <c r="P9" s="716"/>
      <c r="Q9" s="717"/>
      <c r="R9" s="716"/>
      <c r="S9" s="717"/>
      <c r="T9" s="716"/>
      <c r="U9" s="719"/>
    </row>
    <row r="10" spans="2:25" s="117" customFormat="1" ht="20.100000000000001" customHeight="1">
      <c r="D10" s="695" t="s">
        <v>48</v>
      </c>
      <c r="E10" s="677" t="s">
        <v>53</v>
      </c>
      <c r="F10" s="679"/>
      <c r="G10" s="680"/>
      <c r="H10" s="691"/>
      <c r="I10" s="692"/>
      <c r="J10" s="687">
        <f>F10*H10</f>
        <v>0</v>
      </c>
      <c r="K10" s="688"/>
      <c r="N10" s="695" t="s">
        <v>48</v>
      </c>
      <c r="O10" s="677" t="s">
        <v>44</v>
      </c>
      <c r="P10" s="679"/>
      <c r="Q10" s="680"/>
      <c r="R10" s="683"/>
      <c r="S10" s="684"/>
      <c r="T10" s="687">
        <f>P10*R10</f>
        <v>0</v>
      </c>
      <c r="U10" s="688"/>
    </row>
    <row r="11" spans="2:25" s="118" customFormat="1" ht="20.100000000000001" customHeight="1">
      <c r="D11" s="696"/>
      <c r="E11" s="678"/>
      <c r="F11" s="681"/>
      <c r="G11" s="682"/>
      <c r="H11" s="693"/>
      <c r="I11" s="694"/>
      <c r="J11" s="689"/>
      <c r="K11" s="690"/>
      <c r="N11" s="696"/>
      <c r="O11" s="678"/>
      <c r="P11" s="681"/>
      <c r="Q11" s="682"/>
      <c r="R11" s="685"/>
      <c r="S11" s="686"/>
      <c r="T11" s="689"/>
      <c r="U11" s="690"/>
    </row>
    <row r="12" spans="2:25" s="117" customFormat="1" ht="20.100000000000001" customHeight="1">
      <c r="D12" s="696"/>
      <c r="E12" s="677" t="s">
        <v>54</v>
      </c>
      <c r="F12" s="679"/>
      <c r="G12" s="680"/>
      <c r="H12" s="691"/>
      <c r="I12" s="692"/>
      <c r="J12" s="687">
        <f>F12*H12</f>
        <v>0</v>
      </c>
      <c r="K12" s="688"/>
      <c r="N12" s="696"/>
      <c r="O12" s="677" t="s">
        <v>231</v>
      </c>
      <c r="P12" s="679"/>
      <c r="Q12" s="680"/>
      <c r="R12" s="683"/>
      <c r="S12" s="684"/>
      <c r="T12" s="687">
        <f>P12*R12</f>
        <v>0</v>
      </c>
      <c r="U12" s="688"/>
    </row>
    <row r="13" spans="2:25" s="118" customFormat="1" ht="20.100000000000001" customHeight="1">
      <c r="D13" s="696"/>
      <c r="E13" s="678"/>
      <c r="F13" s="681"/>
      <c r="G13" s="682"/>
      <c r="H13" s="693"/>
      <c r="I13" s="694"/>
      <c r="J13" s="689"/>
      <c r="K13" s="690"/>
      <c r="N13" s="696"/>
      <c r="O13" s="678"/>
      <c r="P13" s="681"/>
      <c r="Q13" s="682"/>
      <c r="R13" s="685"/>
      <c r="S13" s="686"/>
      <c r="T13" s="689"/>
      <c r="U13" s="690"/>
    </row>
    <row r="14" spans="2:25" s="117" customFormat="1" ht="20.100000000000001" customHeight="1">
      <c r="D14" s="696"/>
      <c r="E14" s="677" t="s">
        <v>55</v>
      </c>
      <c r="F14" s="679"/>
      <c r="G14" s="680"/>
      <c r="H14" s="691"/>
      <c r="I14" s="692"/>
      <c r="J14" s="687">
        <f>F14*H14</f>
        <v>0</v>
      </c>
      <c r="K14" s="688"/>
      <c r="N14" s="696"/>
      <c r="O14" s="677" t="s">
        <v>54</v>
      </c>
      <c r="P14" s="679"/>
      <c r="Q14" s="680"/>
      <c r="R14" s="683"/>
      <c r="S14" s="684"/>
      <c r="T14" s="687">
        <f>P14*R14</f>
        <v>0</v>
      </c>
      <c r="U14" s="688"/>
    </row>
    <row r="15" spans="2:25" s="118" customFormat="1" ht="20.100000000000001" customHeight="1">
      <c r="D15" s="697"/>
      <c r="E15" s="678"/>
      <c r="F15" s="681"/>
      <c r="G15" s="682"/>
      <c r="H15" s="693"/>
      <c r="I15" s="694"/>
      <c r="J15" s="689"/>
      <c r="K15" s="690"/>
      <c r="N15" s="696"/>
      <c r="O15" s="678"/>
      <c r="P15" s="681"/>
      <c r="Q15" s="682"/>
      <c r="R15" s="685"/>
      <c r="S15" s="686"/>
      <c r="T15" s="689"/>
      <c r="U15" s="690"/>
    </row>
    <row r="16" spans="2:25" s="117" customFormat="1" ht="20.100000000000001" customHeight="1">
      <c r="D16" s="695" t="s">
        <v>51</v>
      </c>
      <c r="E16" s="677" t="s">
        <v>53</v>
      </c>
      <c r="F16" s="679"/>
      <c r="G16" s="680"/>
      <c r="H16" s="691"/>
      <c r="I16" s="692"/>
      <c r="J16" s="687">
        <f>F16*H16</f>
        <v>0</v>
      </c>
      <c r="K16" s="688"/>
      <c r="N16" s="696"/>
      <c r="O16" s="677" t="s">
        <v>55</v>
      </c>
      <c r="P16" s="679"/>
      <c r="Q16" s="680"/>
      <c r="R16" s="683"/>
      <c r="S16" s="684"/>
      <c r="T16" s="687">
        <f>P16*R16</f>
        <v>0</v>
      </c>
      <c r="U16" s="688"/>
    </row>
    <row r="17" spans="4:21" s="118" customFormat="1" ht="20.100000000000001" customHeight="1">
      <c r="D17" s="696"/>
      <c r="E17" s="678"/>
      <c r="F17" s="681"/>
      <c r="G17" s="682"/>
      <c r="H17" s="693"/>
      <c r="I17" s="694"/>
      <c r="J17" s="689"/>
      <c r="K17" s="690"/>
      <c r="N17" s="697"/>
      <c r="O17" s="678"/>
      <c r="P17" s="681"/>
      <c r="Q17" s="682"/>
      <c r="R17" s="685"/>
      <c r="S17" s="686"/>
      <c r="T17" s="689"/>
      <c r="U17" s="690"/>
    </row>
    <row r="18" spans="4:21" s="220" customFormat="1" ht="20.100000000000001" customHeight="1">
      <c r="D18" s="696"/>
      <c r="E18" s="677" t="s">
        <v>54</v>
      </c>
      <c r="F18" s="679"/>
      <c r="G18" s="680"/>
      <c r="H18" s="691"/>
      <c r="I18" s="692"/>
      <c r="J18" s="687">
        <f>F18*H18</f>
        <v>0</v>
      </c>
      <c r="K18" s="688"/>
      <c r="N18" s="695" t="s">
        <v>51</v>
      </c>
      <c r="O18" s="677" t="s">
        <v>44</v>
      </c>
      <c r="P18" s="679"/>
      <c r="Q18" s="680"/>
      <c r="R18" s="683"/>
      <c r="S18" s="684"/>
      <c r="T18" s="687">
        <f>P18*R18</f>
        <v>0</v>
      </c>
      <c r="U18" s="688"/>
    </row>
    <row r="19" spans="4:21" s="221" customFormat="1" ht="20.100000000000001" customHeight="1">
      <c r="D19" s="696"/>
      <c r="E19" s="678"/>
      <c r="F19" s="681"/>
      <c r="G19" s="682"/>
      <c r="H19" s="693"/>
      <c r="I19" s="694"/>
      <c r="J19" s="689"/>
      <c r="K19" s="690"/>
      <c r="N19" s="696"/>
      <c r="O19" s="678"/>
      <c r="P19" s="681"/>
      <c r="Q19" s="682"/>
      <c r="R19" s="685"/>
      <c r="S19" s="686"/>
      <c r="T19" s="689"/>
      <c r="U19" s="690"/>
    </row>
    <row r="20" spans="4:21" s="113" customFormat="1" ht="20.100000000000001" customHeight="1">
      <c r="D20" s="696"/>
      <c r="E20" s="677" t="s">
        <v>55</v>
      </c>
      <c r="F20" s="679"/>
      <c r="G20" s="680"/>
      <c r="H20" s="691"/>
      <c r="I20" s="692"/>
      <c r="J20" s="687">
        <f>F20*H20</f>
        <v>0</v>
      </c>
      <c r="K20" s="688"/>
      <c r="N20" s="696"/>
      <c r="O20" s="677" t="s">
        <v>232</v>
      </c>
      <c r="P20" s="679"/>
      <c r="Q20" s="680"/>
      <c r="R20" s="683"/>
      <c r="S20" s="684"/>
      <c r="T20" s="687">
        <f>P20*R20</f>
        <v>0</v>
      </c>
      <c r="U20" s="688"/>
    </row>
    <row r="21" spans="4:21" s="221" customFormat="1" ht="20.100000000000001" customHeight="1">
      <c r="D21" s="697"/>
      <c r="E21" s="678"/>
      <c r="F21" s="681"/>
      <c r="G21" s="682"/>
      <c r="H21" s="693"/>
      <c r="I21" s="694"/>
      <c r="J21" s="689"/>
      <c r="K21" s="690"/>
      <c r="N21" s="696"/>
      <c r="O21" s="678"/>
      <c r="P21" s="681"/>
      <c r="Q21" s="682"/>
      <c r="R21" s="685"/>
      <c r="S21" s="686"/>
      <c r="T21" s="689"/>
      <c r="U21" s="690"/>
    </row>
    <row r="22" spans="4:21" s="117" customFormat="1" ht="20.100000000000001" customHeight="1">
      <c r="D22" s="698" t="s">
        <v>147</v>
      </c>
      <c r="E22" s="677" t="s">
        <v>53</v>
      </c>
      <c r="F22" s="679"/>
      <c r="G22" s="680"/>
      <c r="H22" s="691"/>
      <c r="I22" s="692"/>
      <c r="J22" s="687">
        <f>F22*H22</f>
        <v>0</v>
      </c>
      <c r="K22" s="688"/>
      <c r="N22" s="696"/>
      <c r="O22" s="677" t="s">
        <v>54</v>
      </c>
      <c r="P22" s="679"/>
      <c r="Q22" s="680"/>
      <c r="R22" s="683"/>
      <c r="S22" s="684"/>
      <c r="T22" s="687">
        <f>P22*R22</f>
        <v>0</v>
      </c>
      <c r="U22" s="688"/>
    </row>
    <row r="23" spans="4:21" s="113" customFormat="1" ht="20.100000000000001" customHeight="1">
      <c r="D23" s="696"/>
      <c r="E23" s="678"/>
      <c r="F23" s="681"/>
      <c r="G23" s="682"/>
      <c r="H23" s="693"/>
      <c r="I23" s="694"/>
      <c r="J23" s="689"/>
      <c r="K23" s="690"/>
      <c r="N23" s="696"/>
      <c r="O23" s="678"/>
      <c r="P23" s="681"/>
      <c r="Q23" s="682"/>
      <c r="R23" s="685"/>
      <c r="S23" s="686"/>
      <c r="T23" s="689"/>
      <c r="U23" s="690"/>
    </row>
    <row r="24" spans="4:21" s="113" customFormat="1" ht="20.100000000000001" customHeight="1">
      <c r="D24" s="696"/>
      <c r="E24" s="677" t="s">
        <v>54</v>
      </c>
      <c r="F24" s="679"/>
      <c r="G24" s="680"/>
      <c r="H24" s="691"/>
      <c r="I24" s="692"/>
      <c r="J24" s="687">
        <f>F24*H24</f>
        <v>0</v>
      </c>
      <c r="K24" s="688"/>
      <c r="N24" s="696"/>
      <c r="O24" s="677" t="s">
        <v>55</v>
      </c>
      <c r="P24" s="679"/>
      <c r="Q24" s="680"/>
      <c r="R24" s="683"/>
      <c r="S24" s="684"/>
      <c r="T24" s="687">
        <f>P24*R24</f>
        <v>0</v>
      </c>
      <c r="U24" s="688"/>
    </row>
    <row r="25" spans="4:21" s="117" customFormat="1" ht="20.100000000000001" customHeight="1">
      <c r="D25" s="696"/>
      <c r="E25" s="678"/>
      <c r="F25" s="681"/>
      <c r="G25" s="682"/>
      <c r="H25" s="693"/>
      <c r="I25" s="694"/>
      <c r="J25" s="689"/>
      <c r="K25" s="690"/>
      <c r="N25" s="697"/>
      <c r="O25" s="678"/>
      <c r="P25" s="681"/>
      <c r="Q25" s="682"/>
      <c r="R25" s="685"/>
      <c r="S25" s="686"/>
      <c r="T25" s="689"/>
      <c r="U25" s="690"/>
    </row>
    <row r="26" spans="4:21" s="113" customFormat="1" ht="20.100000000000001" customHeight="1">
      <c r="D26" s="696"/>
      <c r="E26" s="677" t="s">
        <v>55</v>
      </c>
      <c r="F26" s="679"/>
      <c r="G26" s="680"/>
      <c r="H26" s="691"/>
      <c r="I26" s="692"/>
      <c r="J26" s="687">
        <f>F26*H26</f>
        <v>0</v>
      </c>
      <c r="K26" s="688"/>
      <c r="N26" s="695" t="s">
        <v>39</v>
      </c>
      <c r="O26" s="677" t="s">
        <v>44</v>
      </c>
      <c r="P26" s="679"/>
      <c r="Q26" s="680"/>
      <c r="R26" s="683"/>
      <c r="S26" s="684"/>
      <c r="T26" s="687">
        <f>P26*R26</f>
        <v>0</v>
      </c>
      <c r="U26" s="688"/>
    </row>
    <row r="27" spans="4:21" s="113" customFormat="1" ht="20.100000000000001" customHeight="1">
      <c r="D27" s="697"/>
      <c r="E27" s="678"/>
      <c r="F27" s="681"/>
      <c r="G27" s="682"/>
      <c r="H27" s="693"/>
      <c r="I27" s="694"/>
      <c r="J27" s="689"/>
      <c r="K27" s="690"/>
      <c r="N27" s="696"/>
      <c r="O27" s="678"/>
      <c r="P27" s="681"/>
      <c r="Q27" s="682"/>
      <c r="R27" s="685"/>
      <c r="S27" s="686"/>
      <c r="T27" s="689"/>
      <c r="U27" s="690"/>
    </row>
    <row r="28" spans="4:21" s="113" customFormat="1" ht="20.100000000000001" customHeight="1">
      <c r="D28" s="695" t="s">
        <v>39</v>
      </c>
      <c r="E28" s="677" t="s">
        <v>53</v>
      </c>
      <c r="F28" s="679"/>
      <c r="G28" s="680"/>
      <c r="H28" s="691"/>
      <c r="I28" s="692"/>
      <c r="J28" s="687">
        <f>F28*H28</f>
        <v>0</v>
      </c>
      <c r="K28" s="688"/>
      <c r="N28" s="696"/>
      <c r="O28" s="677" t="s">
        <v>232</v>
      </c>
      <c r="P28" s="679"/>
      <c r="Q28" s="680"/>
      <c r="R28" s="683"/>
      <c r="S28" s="684"/>
      <c r="T28" s="687">
        <f>P28*R28</f>
        <v>0</v>
      </c>
      <c r="U28" s="688"/>
    </row>
    <row r="29" spans="4:21" s="113" customFormat="1" ht="20.100000000000001" customHeight="1">
      <c r="D29" s="696"/>
      <c r="E29" s="678"/>
      <c r="F29" s="681"/>
      <c r="G29" s="682"/>
      <c r="H29" s="693"/>
      <c r="I29" s="694"/>
      <c r="J29" s="689"/>
      <c r="K29" s="690"/>
      <c r="N29" s="696"/>
      <c r="O29" s="678"/>
      <c r="P29" s="681"/>
      <c r="Q29" s="682"/>
      <c r="R29" s="685"/>
      <c r="S29" s="686"/>
      <c r="T29" s="689"/>
      <c r="U29" s="690"/>
    </row>
    <row r="30" spans="4:21" s="113" customFormat="1" ht="20.100000000000001" customHeight="1">
      <c r="D30" s="696"/>
      <c r="E30" s="677" t="s">
        <v>54</v>
      </c>
      <c r="F30" s="679"/>
      <c r="G30" s="680"/>
      <c r="H30" s="691"/>
      <c r="I30" s="692"/>
      <c r="J30" s="687">
        <f>F30*H30</f>
        <v>0</v>
      </c>
      <c r="K30" s="688"/>
      <c r="N30" s="696"/>
      <c r="O30" s="677" t="s">
        <v>54</v>
      </c>
      <c r="P30" s="679"/>
      <c r="Q30" s="680"/>
      <c r="R30" s="683"/>
      <c r="S30" s="684"/>
      <c r="T30" s="687">
        <f>P30*R30</f>
        <v>0</v>
      </c>
      <c r="U30" s="688"/>
    </row>
    <row r="31" spans="4:21" s="113" customFormat="1" ht="20.100000000000001" customHeight="1">
      <c r="D31" s="696"/>
      <c r="E31" s="678"/>
      <c r="F31" s="681"/>
      <c r="G31" s="682"/>
      <c r="H31" s="693"/>
      <c r="I31" s="694"/>
      <c r="J31" s="689"/>
      <c r="K31" s="690"/>
      <c r="N31" s="696"/>
      <c r="O31" s="678"/>
      <c r="P31" s="681"/>
      <c r="Q31" s="682"/>
      <c r="R31" s="685"/>
      <c r="S31" s="686"/>
      <c r="T31" s="689"/>
      <c r="U31" s="690"/>
    </row>
    <row r="32" spans="4:21" s="113" customFormat="1" ht="20.100000000000001" customHeight="1">
      <c r="D32" s="696"/>
      <c r="E32" s="677" t="s">
        <v>55</v>
      </c>
      <c r="F32" s="679"/>
      <c r="G32" s="680"/>
      <c r="H32" s="691"/>
      <c r="I32" s="692"/>
      <c r="J32" s="687">
        <f>F32*H32</f>
        <v>0</v>
      </c>
      <c r="K32" s="688"/>
      <c r="N32" s="696"/>
      <c r="O32" s="677" t="s">
        <v>55</v>
      </c>
      <c r="P32" s="679"/>
      <c r="Q32" s="680"/>
      <c r="R32" s="683"/>
      <c r="S32" s="684"/>
      <c r="T32" s="687">
        <f>P32*R32</f>
        <v>0</v>
      </c>
      <c r="U32" s="688"/>
    </row>
    <row r="33" spans="4:21" s="113" customFormat="1" ht="19.5" customHeight="1">
      <c r="D33" s="697"/>
      <c r="E33" s="678"/>
      <c r="F33" s="681"/>
      <c r="G33" s="682"/>
      <c r="H33" s="693"/>
      <c r="I33" s="694"/>
      <c r="J33" s="689"/>
      <c r="K33" s="690"/>
      <c r="N33" s="697"/>
      <c r="O33" s="678"/>
      <c r="P33" s="681"/>
      <c r="Q33" s="682"/>
      <c r="R33" s="685"/>
      <c r="S33" s="686"/>
      <c r="T33" s="689"/>
      <c r="U33" s="690"/>
    </row>
    <row r="34" spans="4:21" s="113" customFormat="1" ht="60.75" customHeight="1" thickBot="1">
      <c r="D34" s="668" t="s">
        <v>30</v>
      </c>
      <c r="E34" s="669"/>
      <c r="F34" s="669"/>
      <c r="G34" s="669"/>
      <c r="H34" s="669"/>
      <c r="I34" s="670"/>
      <c r="J34" s="671">
        <f>SUM(J10:K33)</f>
        <v>0</v>
      </c>
      <c r="K34" s="672"/>
      <c r="N34" s="668" t="s">
        <v>30</v>
      </c>
      <c r="O34" s="669"/>
      <c r="P34" s="669"/>
      <c r="Q34" s="669"/>
      <c r="R34" s="669"/>
      <c r="S34" s="670"/>
      <c r="T34" s="671">
        <f>SUM(T10:U33)</f>
        <v>0</v>
      </c>
      <c r="U34" s="672"/>
    </row>
    <row r="35" spans="4:21" s="113" customFormat="1" ht="63" customHeight="1">
      <c r="D35" s="222" t="s">
        <v>174</v>
      </c>
      <c r="G35" s="218"/>
      <c r="H35" s="218"/>
      <c r="I35" s="218"/>
      <c r="J35" s="219"/>
      <c r="K35" s="219"/>
    </row>
    <row r="36" spans="4:21" s="113" customFormat="1" ht="81.75" customHeight="1">
      <c r="D36" s="673" t="s">
        <v>71</v>
      </c>
      <c r="E36" s="673"/>
      <c r="F36" s="673"/>
      <c r="G36" s="673"/>
      <c r="H36" s="218"/>
      <c r="I36" s="218"/>
      <c r="L36" s="218"/>
      <c r="M36" s="218"/>
      <c r="N36" s="218"/>
      <c r="O36" s="219"/>
      <c r="P36" s="219"/>
    </row>
    <row r="37" spans="4:21" s="223" customFormat="1" ht="35.1" customHeight="1">
      <c r="D37" s="113"/>
      <c r="E37" s="674" t="s">
        <v>100</v>
      </c>
      <c r="F37" s="674"/>
      <c r="G37" s="675" t="s">
        <v>70</v>
      </c>
      <c r="H37" s="674" t="s">
        <v>101</v>
      </c>
      <c r="I37" s="674"/>
      <c r="J37" s="675" t="s">
        <v>233</v>
      </c>
      <c r="K37" s="674" t="s">
        <v>69</v>
      </c>
      <c r="L37" s="674"/>
      <c r="M37" s="219"/>
      <c r="N37" s="219"/>
      <c r="O37" s="113"/>
      <c r="P37" s="113"/>
      <c r="Q37" s="113"/>
      <c r="R37" s="113"/>
      <c r="S37" s="113"/>
    </row>
    <row r="38" spans="4:21" s="113" customFormat="1" ht="35.1" customHeight="1">
      <c r="E38" s="674"/>
      <c r="F38" s="674"/>
      <c r="G38" s="675"/>
      <c r="H38" s="674"/>
      <c r="I38" s="674"/>
      <c r="J38" s="675"/>
      <c r="K38" s="674"/>
      <c r="L38" s="674"/>
      <c r="M38" s="219"/>
      <c r="N38" s="219"/>
    </row>
    <row r="39" spans="4:21" s="113" customFormat="1" ht="35.1" customHeight="1">
      <c r="E39" s="664">
        <f>J34</f>
        <v>0</v>
      </c>
      <c r="F39" s="665"/>
      <c r="G39" s="676"/>
      <c r="H39" s="664">
        <f>T34</f>
        <v>0</v>
      </c>
      <c r="I39" s="665"/>
      <c r="J39" s="676"/>
      <c r="K39" s="664">
        <f>H39+E39</f>
        <v>0</v>
      </c>
      <c r="L39" s="665"/>
      <c r="M39" s="219"/>
      <c r="N39" s="219"/>
    </row>
    <row r="40" spans="4:21" s="113" customFormat="1" ht="35.1" customHeight="1">
      <c r="E40" s="666"/>
      <c r="F40" s="667"/>
      <c r="G40" s="676"/>
      <c r="H40" s="666"/>
      <c r="I40" s="667"/>
      <c r="J40" s="676"/>
      <c r="K40" s="666"/>
      <c r="L40" s="667"/>
      <c r="M40" s="219"/>
      <c r="N40" s="219"/>
    </row>
    <row r="41" spans="4:21" s="113" customFormat="1">
      <c r="E41" s="218"/>
      <c r="F41" s="218"/>
      <c r="G41" s="218"/>
      <c r="K41" s="218"/>
      <c r="L41" s="218"/>
      <c r="M41" s="218"/>
      <c r="N41" s="219"/>
      <c r="O41" s="219"/>
    </row>
    <row r="42" spans="4:21" s="113" customFormat="1">
      <c r="E42" s="218"/>
      <c r="F42" s="218"/>
      <c r="G42" s="218"/>
      <c r="J42" s="218"/>
      <c r="L42" s="218"/>
      <c r="M42" s="218"/>
      <c r="N42" s="218"/>
      <c r="O42" s="219"/>
      <c r="P42" s="219"/>
    </row>
    <row r="43" spans="4:21" s="113" customFormat="1">
      <c r="E43" s="218"/>
      <c r="F43" s="218"/>
      <c r="G43" s="218"/>
      <c r="L43" s="218"/>
      <c r="M43" s="218"/>
      <c r="N43" s="218"/>
      <c r="O43" s="219"/>
      <c r="P43" s="219"/>
    </row>
    <row r="44" spans="4:21" s="113" customFormat="1">
      <c r="E44" s="218"/>
      <c r="F44" s="218"/>
      <c r="G44" s="218"/>
      <c r="L44" s="218"/>
      <c r="M44" s="218"/>
      <c r="N44" s="218"/>
      <c r="O44" s="219"/>
      <c r="P44" s="219"/>
    </row>
    <row r="45" spans="4:21" s="113" customFormat="1">
      <c r="E45" s="218"/>
      <c r="F45" s="218"/>
      <c r="G45" s="218"/>
      <c r="L45" s="218"/>
      <c r="M45" s="218"/>
      <c r="N45" s="218"/>
      <c r="O45" s="219"/>
      <c r="P45" s="219"/>
    </row>
    <row r="46" spans="4:21" s="113" customFormat="1">
      <c r="E46" s="218"/>
      <c r="F46" s="218"/>
      <c r="G46" s="218"/>
      <c r="L46" s="218"/>
      <c r="M46" s="218"/>
      <c r="N46" s="218"/>
      <c r="O46" s="219"/>
      <c r="P46" s="219"/>
    </row>
    <row r="47" spans="4:21" s="113" customFormat="1" ht="33">
      <c r="D47" s="307" t="s">
        <v>471</v>
      </c>
      <c r="E47" s="218"/>
      <c r="F47" s="218"/>
      <c r="G47" s="218"/>
      <c r="I47" s="309" t="s">
        <v>476</v>
      </c>
      <c r="L47" s="218"/>
      <c r="M47" s="218"/>
      <c r="N47" s="218"/>
      <c r="O47" s="219"/>
      <c r="P47" s="219"/>
    </row>
    <row r="48" spans="4:21" s="113" customFormat="1" ht="33">
      <c r="D48" s="307" t="s">
        <v>465</v>
      </c>
      <c r="E48" s="218"/>
      <c r="F48" s="218"/>
      <c r="G48" s="218"/>
      <c r="I48" s="309" t="s">
        <v>465</v>
      </c>
      <c r="L48" s="218"/>
      <c r="M48" s="218"/>
      <c r="N48" s="218"/>
      <c r="O48" s="219"/>
      <c r="P48" s="219"/>
    </row>
    <row r="49" spans="4:21" s="113" customFormat="1" ht="33">
      <c r="D49" s="312" t="s">
        <v>480</v>
      </c>
      <c r="E49" s="218"/>
      <c r="F49" s="218"/>
      <c r="G49" s="218"/>
      <c r="I49" s="311" t="s">
        <v>472</v>
      </c>
      <c r="L49" s="218"/>
      <c r="M49" s="218"/>
      <c r="N49" s="224"/>
      <c r="O49" s="225"/>
      <c r="P49" s="225"/>
      <c r="Q49" s="226"/>
    </row>
    <row r="50" spans="4:21" s="113" customFormat="1" ht="33">
      <c r="D50" s="308" t="s">
        <v>466</v>
      </c>
      <c r="E50" s="218"/>
      <c r="F50" s="218"/>
      <c r="G50" s="218"/>
      <c r="I50" s="310" t="s">
        <v>478</v>
      </c>
      <c r="L50" s="218"/>
      <c r="M50" s="218"/>
      <c r="N50" s="224"/>
      <c r="O50" s="225"/>
      <c r="P50" s="225"/>
      <c r="Q50" s="226"/>
    </row>
    <row r="51" spans="4:21" s="113" customFormat="1" ht="33">
      <c r="D51" s="312" t="s">
        <v>467</v>
      </c>
      <c r="E51" s="218"/>
      <c r="F51" s="218"/>
      <c r="G51" s="218"/>
      <c r="I51" s="310" t="s">
        <v>479</v>
      </c>
      <c r="L51" s="218"/>
      <c r="M51" s="218"/>
      <c r="N51" s="224"/>
      <c r="O51" s="225"/>
      <c r="P51" s="225"/>
      <c r="Q51" s="226"/>
      <c r="R51" s="226"/>
      <c r="S51" s="226"/>
      <c r="T51" s="226"/>
      <c r="U51" s="226"/>
    </row>
    <row r="52" spans="4:21" s="113" customFormat="1" ht="33">
      <c r="D52" s="308" t="s">
        <v>468</v>
      </c>
      <c r="E52" s="218"/>
      <c r="F52" s="218"/>
      <c r="G52" s="218"/>
      <c r="I52" s="310" t="s">
        <v>473</v>
      </c>
      <c r="L52" s="218"/>
      <c r="M52" s="218"/>
      <c r="N52" s="224"/>
      <c r="O52" s="225"/>
      <c r="P52" s="225"/>
      <c r="Q52" s="226"/>
      <c r="R52" s="226"/>
      <c r="S52" s="226"/>
      <c r="T52" s="226"/>
      <c r="U52" s="226"/>
    </row>
    <row r="53" spans="4:21" s="113" customFormat="1" ht="33">
      <c r="D53" s="308"/>
      <c r="E53" s="218"/>
      <c r="F53" s="218"/>
      <c r="G53" s="218"/>
      <c r="I53" s="311" t="s">
        <v>481</v>
      </c>
      <c r="L53" s="218"/>
      <c r="M53" s="218"/>
      <c r="N53" s="224"/>
      <c r="O53" s="225"/>
      <c r="P53" s="225"/>
      <c r="Q53" s="226"/>
      <c r="R53" s="226"/>
      <c r="S53" s="226"/>
      <c r="T53" s="226"/>
      <c r="U53" s="226"/>
    </row>
    <row r="54" spans="4:21" s="113" customFormat="1" ht="33">
      <c r="D54" s="307" t="s">
        <v>469</v>
      </c>
      <c r="E54" s="218"/>
      <c r="F54" s="218"/>
      <c r="G54" s="218"/>
      <c r="I54" s="310" t="s">
        <v>477</v>
      </c>
      <c r="L54" s="218"/>
      <c r="M54" s="218"/>
      <c r="N54" s="224"/>
      <c r="O54" s="225"/>
      <c r="P54" s="225"/>
      <c r="Q54" s="226"/>
      <c r="R54" s="226"/>
      <c r="S54" s="226"/>
      <c r="T54" s="226"/>
      <c r="U54" s="226"/>
    </row>
    <row r="55" spans="4:21" s="113" customFormat="1" ht="33">
      <c r="D55" s="308" t="s">
        <v>470</v>
      </c>
      <c r="E55" s="218"/>
      <c r="F55" s="218"/>
      <c r="G55" s="218"/>
      <c r="I55" s="310" t="s">
        <v>474</v>
      </c>
      <c r="L55" s="218"/>
      <c r="M55" s="218"/>
      <c r="N55" s="224"/>
      <c r="O55" s="225"/>
      <c r="P55" s="225"/>
      <c r="Q55" s="226"/>
      <c r="R55" s="226"/>
      <c r="S55" s="226"/>
      <c r="T55" s="226"/>
      <c r="U55" s="226"/>
    </row>
    <row r="56" spans="4:21" s="113" customFormat="1" ht="33">
      <c r="E56" s="218"/>
      <c r="F56" s="218"/>
      <c r="G56" s="218"/>
      <c r="I56" s="310" t="s">
        <v>475</v>
      </c>
      <c r="L56" s="218"/>
      <c r="M56" s="218"/>
      <c r="N56" s="224"/>
      <c r="O56" s="225"/>
      <c r="P56" s="225"/>
      <c r="Q56" s="226"/>
      <c r="R56" s="226"/>
      <c r="S56" s="226"/>
      <c r="T56" s="226"/>
      <c r="U56" s="226"/>
    </row>
    <row r="57" spans="4:21" s="113" customFormat="1" ht="33">
      <c r="E57" s="224"/>
      <c r="F57" s="224"/>
      <c r="G57" s="218"/>
      <c r="I57" s="310"/>
      <c r="L57" s="218"/>
      <c r="M57" s="218"/>
      <c r="N57" s="224"/>
      <c r="O57" s="225"/>
      <c r="P57" s="225"/>
      <c r="Q57" s="226"/>
      <c r="R57" s="226"/>
      <c r="S57" s="226"/>
      <c r="T57" s="226"/>
      <c r="U57" s="226"/>
    </row>
    <row r="58" spans="4:21" s="113" customFormat="1" ht="33">
      <c r="D58" s="226"/>
      <c r="E58" s="224"/>
      <c r="F58" s="224"/>
      <c r="G58" s="218"/>
      <c r="I58" s="307" t="s">
        <v>469</v>
      </c>
      <c r="K58" s="226"/>
      <c r="L58" s="224"/>
      <c r="M58" s="224"/>
      <c r="N58" s="224"/>
      <c r="O58" s="225"/>
      <c r="P58" s="225"/>
      <c r="Q58" s="226"/>
      <c r="R58" s="226"/>
      <c r="S58" s="226"/>
      <c r="T58" s="226"/>
      <c r="U58" s="226"/>
    </row>
    <row r="59" spans="4:21" s="113" customFormat="1" ht="33">
      <c r="D59" s="226"/>
      <c r="E59" s="224"/>
      <c r="F59" s="224"/>
      <c r="G59" s="224"/>
      <c r="H59" s="226"/>
      <c r="I59" s="308" t="s">
        <v>470</v>
      </c>
      <c r="J59" s="226"/>
      <c r="K59" s="226"/>
      <c r="L59" s="224"/>
      <c r="M59" s="224"/>
      <c r="N59" s="224"/>
      <c r="O59" s="225"/>
      <c r="P59" s="225"/>
      <c r="Q59" s="226"/>
      <c r="R59" s="226"/>
      <c r="S59" s="226"/>
      <c r="T59" s="226"/>
      <c r="U59" s="226"/>
    </row>
  </sheetData>
  <sheetProtection password="C016"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election activeCell="F32" sqref="F32"/>
    </sheetView>
  </sheetViews>
  <sheetFormatPr defaultRowHeight="13.5"/>
  <cols>
    <col min="1" max="1" width="3" style="2" customWidth="1"/>
    <col min="2" max="2" width="31" style="2" customWidth="1"/>
    <col min="3" max="6" width="24.25" style="2" customWidth="1"/>
    <col min="7" max="7" width="2.625" style="2" customWidth="1"/>
    <col min="8" max="16384" width="9" style="2"/>
  </cols>
  <sheetData>
    <row r="1" spans="1:6" ht="31.5" customHeight="1">
      <c r="A1" s="124" t="s">
        <v>173</v>
      </c>
      <c r="D1" s="272"/>
      <c r="F1" s="272"/>
    </row>
    <row r="2" spans="1:6">
      <c r="D2" s="272"/>
      <c r="F2" s="272"/>
    </row>
    <row r="3" spans="1:6" ht="14.25" thickBot="1">
      <c r="B3" s="229" t="s">
        <v>149</v>
      </c>
      <c r="D3" s="272"/>
      <c r="F3" s="272"/>
    </row>
    <row r="4" spans="1:6" ht="18" customHeight="1">
      <c r="B4" s="740" t="s">
        <v>111</v>
      </c>
      <c r="C4" s="743" t="s">
        <v>112</v>
      </c>
      <c r="D4" s="744"/>
      <c r="E4" s="743" t="s">
        <v>113</v>
      </c>
      <c r="F4" s="744"/>
    </row>
    <row r="5" spans="1:6" ht="18" customHeight="1" thickBot="1">
      <c r="B5" s="741"/>
      <c r="C5" s="745" t="s">
        <v>493</v>
      </c>
      <c r="D5" s="746"/>
      <c r="E5" s="745" t="s">
        <v>494</v>
      </c>
      <c r="F5" s="746"/>
    </row>
    <row r="6" spans="1:6" ht="14.25" thickBot="1">
      <c r="B6" s="742"/>
      <c r="C6" s="228" t="s">
        <v>114</v>
      </c>
      <c r="D6" s="273" t="s">
        <v>150</v>
      </c>
      <c r="E6" s="228" t="s">
        <v>114</v>
      </c>
      <c r="F6" s="273" t="s">
        <v>150</v>
      </c>
    </row>
    <row r="7" spans="1:6" ht="27.75" customHeight="1" thickBot="1">
      <c r="B7" s="730" t="s">
        <v>115</v>
      </c>
      <c r="C7" s="120" t="s">
        <v>116</v>
      </c>
      <c r="D7" s="274">
        <v>13100</v>
      </c>
      <c r="E7" s="120" t="s">
        <v>117</v>
      </c>
      <c r="F7" s="274">
        <v>300000</v>
      </c>
    </row>
    <row r="8" spans="1:6" ht="27.75" customHeight="1" thickBot="1">
      <c r="B8" s="731"/>
      <c r="C8" s="120" t="s">
        <v>118</v>
      </c>
      <c r="D8" s="274">
        <v>26200</v>
      </c>
      <c r="E8" s="120" t="s">
        <v>116</v>
      </c>
      <c r="F8" s="274">
        <v>1338000</v>
      </c>
    </row>
    <row r="9" spans="1:6" ht="27.75" customHeight="1" thickBot="1">
      <c r="B9" s="731"/>
      <c r="C9" s="120" t="s">
        <v>119</v>
      </c>
      <c r="D9" s="274">
        <v>39300</v>
      </c>
      <c r="E9" s="120" t="s">
        <v>120</v>
      </c>
      <c r="F9" s="274">
        <v>1662000</v>
      </c>
    </row>
    <row r="10" spans="1:6" ht="27.75" customHeight="1" thickBot="1">
      <c r="B10" s="731"/>
      <c r="C10" s="121"/>
      <c r="D10" s="275"/>
      <c r="E10" s="120" t="s">
        <v>121</v>
      </c>
      <c r="F10" s="274">
        <v>4246000</v>
      </c>
    </row>
    <row r="11" spans="1:6" ht="27.75" customHeight="1" thickBot="1">
      <c r="B11" s="732"/>
      <c r="C11" s="121"/>
      <c r="D11" s="275"/>
      <c r="E11" s="120" t="s">
        <v>122</v>
      </c>
      <c r="F11" s="274">
        <v>4934000</v>
      </c>
    </row>
    <row r="12" spans="1:6" ht="27.75" customHeight="1" thickBot="1">
      <c r="B12" s="730" t="s">
        <v>123</v>
      </c>
      <c r="C12" s="120" t="s">
        <v>116</v>
      </c>
      <c r="D12" s="274">
        <v>13100</v>
      </c>
      <c r="E12" s="120" t="s">
        <v>117</v>
      </c>
      <c r="F12" s="274">
        <v>300000</v>
      </c>
    </row>
    <row r="13" spans="1:6" ht="27.75" customHeight="1" thickBot="1">
      <c r="B13" s="731"/>
      <c r="C13" s="120" t="s">
        <v>118</v>
      </c>
      <c r="D13" s="274">
        <v>26200</v>
      </c>
      <c r="E13" s="120" t="s">
        <v>116</v>
      </c>
      <c r="F13" s="274">
        <v>1338000</v>
      </c>
    </row>
    <row r="14" spans="1:6" ht="27.75" customHeight="1" thickBot="1">
      <c r="B14" s="731"/>
      <c r="C14" s="120" t="s">
        <v>119</v>
      </c>
      <c r="D14" s="274">
        <v>39300</v>
      </c>
      <c r="E14" s="120" t="s">
        <v>120</v>
      </c>
      <c r="F14" s="274">
        <v>1662000</v>
      </c>
    </row>
    <row r="15" spans="1:6" ht="27.75" customHeight="1" thickBot="1">
      <c r="B15" s="731"/>
      <c r="C15" s="121"/>
      <c r="D15" s="275"/>
      <c r="E15" s="120" t="s">
        <v>121</v>
      </c>
      <c r="F15" s="274">
        <v>4246000</v>
      </c>
    </row>
    <row r="16" spans="1:6" ht="27.75" customHeight="1" thickBot="1">
      <c r="B16" s="732"/>
      <c r="C16" s="121"/>
      <c r="D16" s="275"/>
      <c r="E16" s="120" t="s">
        <v>122</v>
      </c>
      <c r="F16" s="274">
        <v>4934000</v>
      </c>
    </row>
    <row r="17" spans="2:6" ht="27.75" customHeight="1" thickBot="1">
      <c r="B17" s="730" t="s">
        <v>172</v>
      </c>
      <c r="C17" s="120" t="s">
        <v>116</v>
      </c>
      <c r="D17" s="274">
        <v>18800</v>
      </c>
      <c r="E17" s="120" t="s">
        <v>117</v>
      </c>
      <c r="F17" s="274">
        <v>276000</v>
      </c>
    </row>
    <row r="18" spans="2:6" ht="27.75" customHeight="1" thickBot="1">
      <c r="B18" s="731"/>
      <c r="C18" s="120" t="s">
        <v>118</v>
      </c>
      <c r="D18" s="274">
        <v>37600</v>
      </c>
      <c r="E18" s="120" t="s">
        <v>116</v>
      </c>
      <c r="F18" s="274">
        <v>1533000</v>
      </c>
    </row>
    <row r="19" spans="2:6" ht="27.75" customHeight="1" thickBot="1">
      <c r="B19" s="731"/>
      <c r="C19" s="120" t="s">
        <v>119</v>
      </c>
      <c r="D19" s="274">
        <v>56400</v>
      </c>
      <c r="E19" s="120" t="s">
        <v>120</v>
      </c>
      <c r="F19" s="274">
        <v>2428000</v>
      </c>
    </row>
    <row r="20" spans="2:6" ht="27.75" customHeight="1" thickBot="1">
      <c r="B20" s="731"/>
      <c r="C20" s="121"/>
      <c r="D20" s="275"/>
      <c r="E20" s="120" t="s">
        <v>121</v>
      </c>
      <c r="F20" s="274">
        <v>5069000</v>
      </c>
    </row>
    <row r="21" spans="2:6" ht="27.75" customHeight="1" thickBot="1">
      <c r="B21" s="732"/>
      <c r="C21" s="121"/>
      <c r="D21" s="275"/>
      <c r="E21" s="120" t="s">
        <v>122</v>
      </c>
      <c r="F21" s="274">
        <v>5966000</v>
      </c>
    </row>
    <row r="22" spans="2:6" ht="27.75" customHeight="1" thickBot="1">
      <c r="B22" s="730" t="s">
        <v>171</v>
      </c>
      <c r="C22" s="120" t="s">
        <v>116</v>
      </c>
      <c r="D22" s="274">
        <v>12100</v>
      </c>
      <c r="E22" s="120" t="s">
        <v>117</v>
      </c>
      <c r="F22" s="274">
        <v>276000</v>
      </c>
    </row>
    <row r="23" spans="2:6" ht="27.75" customHeight="1" thickBot="1">
      <c r="B23" s="731"/>
      <c r="C23" s="120" t="s">
        <v>118</v>
      </c>
      <c r="D23" s="274">
        <v>24200</v>
      </c>
      <c r="E23" s="120" t="s">
        <v>116</v>
      </c>
      <c r="F23" s="274">
        <v>1231000</v>
      </c>
    </row>
    <row r="24" spans="2:6" ht="27.75" customHeight="1" thickBot="1">
      <c r="B24" s="731"/>
      <c r="C24" s="120" t="s">
        <v>119</v>
      </c>
      <c r="D24" s="274">
        <v>36300</v>
      </c>
      <c r="E24" s="120" t="s">
        <v>120</v>
      </c>
      <c r="F24" s="274">
        <v>1529000</v>
      </c>
    </row>
    <row r="25" spans="2:6" ht="27.75" customHeight="1" thickBot="1">
      <c r="B25" s="731"/>
      <c r="C25" s="121"/>
      <c r="D25" s="275"/>
      <c r="E25" s="120" t="s">
        <v>121</v>
      </c>
      <c r="F25" s="274">
        <v>3906000</v>
      </c>
    </row>
    <row r="26" spans="2:6" ht="27.75" customHeight="1" thickBot="1">
      <c r="B26" s="732"/>
      <c r="C26" s="121"/>
      <c r="D26" s="275"/>
      <c r="E26" s="120" t="s">
        <v>122</v>
      </c>
      <c r="F26" s="274">
        <v>4539000</v>
      </c>
    </row>
    <row r="27" spans="2:6" ht="27.75" customHeight="1" thickBot="1">
      <c r="B27" s="730" t="s">
        <v>170</v>
      </c>
      <c r="C27" s="120" t="s">
        <v>116</v>
      </c>
      <c r="D27" s="274">
        <v>12100</v>
      </c>
      <c r="E27" s="120" t="s">
        <v>117</v>
      </c>
      <c r="F27" s="274">
        <v>276000</v>
      </c>
    </row>
    <row r="28" spans="2:6" ht="27.75" customHeight="1" thickBot="1">
      <c r="B28" s="731"/>
      <c r="C28" s="120" t="s">
        <v>118</v>
      </c>
      <c r="D28" s="274">
        <v>24200</v>
      </c>
      <c r="E28" s="120" t="s">
        <v>116</v>
      </c>
      <c r="F28" s="274">
        <v>1231000</v>
      </c>
    </row>
    <row r="29" spans="2:6" ht="27.75" customHeight="1" thickBot="1">
      <c r="B29" s="731"/>
      <c r="C29" s="120" t="s">
        <v>119</v>
      </c>
      <c r="D29" s="274">
        <v>36300</v>
      </c>
      <c r="E29" s="120" t="s">
        <v>120</v>
      </c>
      <c r="F29" s="274">
        <v>1529000</v>
      </c>
    </row>
    <row r="30" spans="2:6" ht="27.75" customHeight="1" thickBot="1">
      <c r="B30" s="731"/>
      <c r="C30" s="121"/>
      <c r="D30" s="275"/>
      <c r="E30" s="120" t="s">
        <v>121</v>
      </c>
      <c r="F30" s="274">
        <v>3906000</v>
      </c>
    </row>
    <row r="31" spans="2:6" ht="27.75" customHeight="1" thickBot="1">
      <c r="B31" s="732"/>
      <c r="C31" s="121"/>
      <c r="D31" s="275"/>
      <c r="E31" s="120" t="s">
        <v>122</v>
      </c>
      <c r="F31" s="274">
        <v>4539000</v>
      </c>
    </row>
    <row r="32" spans="2:6" ht="27.75" customHeight="1" thickBot="1">
      <c r="B32" s="730" t="s">
        <v>169</v>
      </c>
      <c r="C32" s="120" t="s">
        <v>116</v>
      </c>
      <c r="D32" s="274">
        <v>83200</v>
      </c>
      <c r="E32" s="120" t="s">
        <v>117</v>
      </c>
      <c r="F32" s="274">
        <v>200000</v>
      </c>
    </row>
    <row r="33" spans="2:6" ht="27.75" customHeight="1" thickBot="1">
      <c r="B33" s="731"/>
      <c r="C33" s="120" t="s">
        <v>118</v>
      </c>
      <c r="D33" s="274">
        <v>166400</v>
      </c>
      <c r="E33" s="120" t="s">
        <v>116</v>
      </c>
      <c r="F33" s="274">
        <v>589000</v>
      </c>
    </row>
    <row r="34" spans="2:6" ht="27.75" customHeight="1" thickBot="1">
      <c r="B34" s="731"/>
      <c r="C34" s="120" t="s">
        <v>119</v>
      </c>
      <c r="D34" s="274">
        <v>249600</v>
      </c>
      <c r="E34" s="120" t="s">
        <v>120</v>
      </c>
      <c r="F34" s="274">
        <v>1057000</v>
      </c>
    </row>
    <row r="35" spans="2:6" ht="27.75" customHeight="1" thickBot="1">
      <c r="B35" s="731"/>
      <c r="C35" s="121"/>
      <c r="D35" s="275"/>
      <c r="E35" s="120" t="s">
        <v>121</v>
      </c>
      <c r="F35" s="274">
        <v>2647000</v>
      </c>
    </row>
    <row r="36" spans="2:6" ht="27.75" customHeight="1" thickBot="1">
      <c r="B36" s="732"/>
      <c r="C36" s="121"/>
      <c r="D36" s="275"/>
      <c r="E36" s="120" t="s">
        <v>122</v>
      </c>
      <c r="F36" s="274">
        <v>4252000</v>
      </c>
    </row>
    <row r="37" spans="2:6" ht="27.75" customHeight="1" thickBot="1">
      <c r="B37" s="730" t="s">
        <v>168</v>
      </c>
      <c r="C37" s="120" t="s">
        <v>116</v>
      </c>
      <c r="D37" s="274">
        <v>83200</v>
      </c>
      <c r="E37" s="120" t="s">
        <v>117</v>
      </c>
      <c r="F37" s="274">
        <v>150000</v>
      </c>
    </row>
    <row r="38" spans="2:6" ht="27.75" customHeight="1" thickBot="1">
      <c r="B38" s="731"/>
      <c r="C38" s="120" t="s">
        <v>118</v>
      </c>
      <c r="D38" s="274">
        <v>166400</v>
      </c>
      <c r="E38" s="120" t="s">
        <v>116</v>
      </c>
      <c r="F38" s="274">
        <v>302000</v>
      </c>
    </row>
    <row r="39" spans="2:6" ht="27.75" customHeight="1" thickBot="1">
      <c r="B39" s="731"/>
      <c r="C39" s="120" t="s">
        <v>119</v>
      </c>
      <c r="D39" s="274">
        <v>249600</v>
      </c>
      <c r="E39" s="120" t="s">
        <v>120</v>
      </c>
      <c r="F39" s="274">
        <v>554000</v>
      </c>
    </row>
    <row r="40" spans="2:6" ht="27.75" customHeight="1" thickBot="1">
      <c r="B40" s="731"/>
      <c r="C40" s="121"/>
      <c r="D40" s="275"/>
      <c r="E40" s="120" t="s">
        <v>121</v>
      </c>
      <c r="F40" s="274">
        <v>1801000</v>
      </c>
    </row>
    <row r="41" spans="2:6" ht="27.75" customHeight="1" thickBot="1">
      <c r="B41" s="732"/>
      <c r="C41" s="121"/>
      <c r="D41" s="275"/>
      <c r="E41" s="120" t="s">
        <v>122</v>
      </c>
      <c r="F41" s="274">
        <v>3062000</v>
      </c>
    </row>
    <row r="42" spans="2:6" ht="27.75" customHeight="1" thickBot="1">
      <c r="B42" s="730" t="s">
        <v>124</v>
      </c>
      <c r="C42" s="120" t="s">
        <v>116</v>
      </c>
      <c r="D42" s="274">
        <v>16600</v>
      </c>
      <c r="E42" s="120" t="s">
        <v>117</v>
      </c>
      <c r="F42" s="274">
        <v>300000</v>
      </c>
    </row>
    <row r="43" spans="2:6" ht="27.75" customHeight="1" thickBot="1">
      <c r="B43" s="731"/>
      <c r="C43" s="120" t="s">
        <v>118</v>
      </c>
      <c r="D43" s="274">
        <v>33200</v>
      </c>
      <c r="E43" s="120" t="s">
        <v>116</v>
      </c>
      <c r="F43" s="274">
        <v>1338000</v>
      </c>
    </row>
    <row r="44" spans="2:6" ht="27.75" customHeight="1" thickBot="1">
      <c r="B44" s="731"/>
      <c r="C44" s="120" t="s">
        <v>119</v>
      </c>
      <c r="D44" s="274">
        <v>49800</v>
      </c>
      <c r="E44" s="120" t="s">
        <v>120</v>
      </c>
      <c r="F44" s="274">
        <v>1662000</v>
      </c>
    </row>
    <row r="45" spans="2:6" ht="27.75" customHeight="1" thickBot="1">
      <c r="B45" s="731"/>
      <c r="C45" s="121"/>
      <c r="D45" s="275"/>
      <c r="E45" s="120" t="s">
        <v>121</v>
      </c>
      <c r="F45" s="274">
        <v>4226000</v>
      </c>
    </row>
    <row r="46" spans="2:6" ht="27.75" customHeight="1" thickBot="1">
      <c r="B46" s="732"/>
      <c r="C46" s="121"/>
      <c r="D46" s="275"/>
      <c r="E46" s="120" t="s">
        <v>122</v>
      </c>
      <c r="F46" s="274">
        <v>4914000</v>
      </c>
    </row>
    <row r="47" spans="2:6" ht="68.25" customHeight="1">
      <c r="B47" s="733" t="s">
        <v>167</v>
      </c>
      <c r="C47" s="733"/>
      <c r="D47" s="733"/>
      <c r="E47" s="733"/>
      <c r="F47" s="733"/>
    </row>
    <row r="48" spans="2:6">
      <c r="B48" s="128"/>
    </row>
    <row r="49" spans="2:6" ht="14.25" thickBot="1">
      <c r="B49" s="122" t="s">
        <v>151</v>
      </c>
    </row>
    <row r="50" spans="2:6" ht="27.75" customHeight="1" thickBot="1">
      <c r="B50" s="123" t="s">
        <v>152</v>
      </c>
      <c r="C50" s="734" t="s">
        <v>153</v>
      </c>
      <c r="D50" s="735"/>
      <c r="E50" s="735"/>
      <c r="F50" s="736"/>
    </row>
    <row r="51" spans="2:6" ht="27.75" customHeight="1">
      <c r="B51" s="727" t="s">
        <v>113</v>
      </c>
      <c r="C51" s="734" t="s">
        <v>154</v>
      </c>
      <c r="D51" s="735"/>
      <c r="E51" s="735"/>
      <c r="F51" s="736"/>
    </row>
    <row r="52" spans="2:6" ht="27.75" customHeight="1">
      <c r="B52" s="728"/>
      <c r="C52" s="737" t="s">
        <v>155</v>
      </c>
      <c r="D52" s="738"/>
      <c r="E52" s="738"/>
      <c r="F52" s="739"/>
    </row>
    <row r="53" spans="2:6" ht="27.75" customHeight="1">
      <c r="B53" s="728"/>
      <c r="C53" s="737" t="s">
        <v>156</v>
      </c>
      <c r="D53" s="738"/>
      <c r="E53" s="738"/>
      <c r="F53" s="739"/>
    </row>
    <row r="54" spans="2:6" ht="27.75" customHeight="1">
      <c r="B54" s="728"/>
      <c r="C54" s="737" t="s">
        <v>157</v>
      </c>
      <c r="D54" s="738"/>
      <c r="E54" s="738"/>
      <c r="F54" s="739"/>
    </row>
    <row r="55" spans="2:6" ht="27.75" customHeight="1">
      <c r="B55" s="728"/>
      <c r="C55" s="737" t="s">
        <v>158</v>
      </c>
      <c r="D55" s="738"/>
      <c r="E55" s="738"/>
      <c r="F55" s="739"/>
    </row>
    <row r="56" spans="2:6" ht="90" customHeight="1">
      <c r="B56" s="728"/>
      <c r="C56" s="721" t="s">
        <v>159</v>
      </c>
      <c r="D56" s="722"/>
      <c r="E56" s="722"/>
      <c r="F56" s="723"/>
    </row>
    <row r="57" spans="2:6" ht="27.75" customHeight="1">
      <c r="B57" s="728"/>
      <c r="C57" s="721" t="s">
        <v>160</v>
      </c>
      <c r="D57" s="722"/>
      <c r="E57" s="722"/>
      <c r="F57" s="723"/>
    </row>
    <row r="58" spans="2:6" ht="27.75" customHeight="1" thickBot="1">
      <c r="B58" s="729"/>
      <c r="C58" s="724" t="s">
        <v>161</v>
      </c>
      <c r="D58" s="725"/>
      <c r="E58" s="725"/>
      <c r="F58" s="726"/>
    </row>
    <row r="59" spans="2:6" ht="27.75" customHeight="1">
      <c r="B59" s="727" t="s">
        <v>112</v>
      </c>
      <c r="C59" s="721" t="s">
        <v>155</v>
      </c>
      <c r="D59" s="722"/>
      <c r="E59" s="722"/>
      <c r="F59" s="723"/>
    </row>
    <row r="60" spans="2:6" ht="27.75" customHeight="1">
      <c r="B60" s="728"/>
      <c r="C60" s="721" t="s">
        <v>162</v>
      </c>
      <c r="D60" s="722"/>
      <c r="E60" s="722"/>
      <c r="F60" s="723"/>
    </row>
    <row r="61" spans="2:6" ht="27.75" customHeight="1">
      <c r="B61" s="728"/>
      <c r="C61" s="721" t="s">
        <v>163</v>
      </c>
      <c r="D61" s="722"/>
      <c r="E61" s="722"/>
      <c r="F61" s="723"/>
    </row>
    <row r="62" spans="2:6" ht="27.75" customHeight="1">
      <c r="B62" s="728"/>
      <c r="C62" s="721" t="s">
        <v>157</v>
      </c>
      <c r="D62" s="722"/>
      <c r="E62" s="722"/>
      <c r="F62" s="723"/>
    </row>
    <row r="63" spans="2:6" ht="54" customHeight="1">
      <c r="B63" s="728"/>
      <c r="C63" s="721" t="s">
        <v>158</v>
      </c>
      <c r="D63" s="722"/>
      <c r="E63" s="722"/>
      <c r="F63" s="723"/>
    </row>
    <row r="64" spans="2:6" ht="54" customHeight="1">
      <c r="B64" s="728"/>
      <c r="C64" s="721" t="s">
        <v>164</v>
      </c>
      <c r="D64" s="722"/>
      <c r="E64" s="722"/>
      <c r="F64" s="723"/>
    </row>
    <row r="65" spans="2:6" ht="54" customHeight="1" thickBot="1">
      <c r="B65" s="729"/>
      <c r="C65" s="724" t="s">
        <v>165</v>
      </c>
      <c r="D65" s="725"/>
      <c r="E65" s="725"/>
      <c r="F65" s="726"/>
    </row>
    <row r="66" spans="2:6" ht="66.75" customHeight="1">
      <c r="B66" s="720" t="s">
        <v>166</v>
      </c>
      <c r="C66" s="720"/>
      <c r="D66" s="720"/>
      <c r="E66" s="720"/>
      <c r="F66" s="720"/>
    </row>
  </sheetData>
  <sheetProtection password="C016" sheet="1" objects="1" scenarios="1"/>
  <mergeCells count="33">
    <mergeCell ref="B37:B41"/>
    <mergeCell ref="B4:B6"/>
    <mergeCell ref="C4:D4"/>
    <mergeCell ref="E4:F4"/>
    <mergeCell ref="C5:D5"/>
    <mergeCell ref="E5:F5"/>
    <mergeCell ref="B7:B11"/>
    <mergeCell ref="B12:B16"/>
    <mergeCell ref="B17:B21"/>
    <mergeCell ref="B22:B26"/>
    <mergeCell ref="B27:B31"/>
    <mergeCell ref="B32:B36"/>
    <mergeCell ref="B42:B46"/>
    <mergeCell ref="B47:F47"/>
    <mergeCell ref="C50:F50"/>
    <mergeCell ref="B51:B58"/>
    <mergeCell ref="C51:F51"/>
    <mergeCell ref="C52:F52"/>
    <mergeCell ref="C53:F53"/>
    <mergeCell ref="C54:F54"/>
    <mergeCell ref="C55:F55"/>
    <mergeCell ref="C56:F56"/>
    <mergeCell ref="B66:F66"/>
    <mergeCell ref="C57:F57"/>
    <mergeCell ref="C58:F58"/>
    <mergeCell ref="B59:B65"/>
    <mergeCell ref="C59:F59"/>
    <mergeCell ref="C60:F60"/>
    <mergeCell ref="C61:F61"/>
    <mergeCell ref="C62:F62"/>
    <mergeCell ref="C63:F63"/>
    <mergeCell ref="C64:F64"/>
    <mergeCell ref="C65:F65"/>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7"/>
  <sheetViews>
    <sheetView view="pageBreakPreview" zoomScale="60" zoomScaleNormal="85" workbookViewId="0">
      <pane xSplit="3" ySplit="1" topLeftCell="D2" activePane="bottomRight" state="frozen"/>
      <selection activeCell="C12" sqref="C12"/>
      <selection pane="topRight" activeCell="C12" sqref="C12"/>
      <selection pane="bottomLeft" activeCell="C12" sqref="C12"/>
      <selection pane="bottomRight" activeCell="N17" sqref="N17"/>
    </sheetView>
  </sheetViews>
  <sheetFormatPr defaultRowHeight="18.75"/>
  <cols>
    <col min="1" max="1" width="11.875" style="290" hidden="1" customWidth="1"/>
    <col min="2" max="2" width="22.875" style="259" hidden="1" customWidth="1"/>
    <col min="3" max="3" width="49.375" style="259" hidden="1" customWidth="1"/>
    <col min="4" max="4" width="42.125" style="259" hidden="1" customWidth="1"/>
    <col min="5" max="5" width="37.75" style="259" hidden="1" customWidth="1"/>
    <col min="6" max="6" width="19.375" style="259" hidden="1" customWidth="1"/>
    <col min="7" max="16384" width="9" style="259"/>
  </cols>
  <sheetData>
    <row r="1" spans="1:6" ht="21.75" customHeight="1">
      <c r="A1" s="328" t="s">
        <v>331</v>
      </c>
      <c r="B1" s="258" t="s">
        <v>332</v>
      </c>
      <c r="C1" s="329" t="s">
        <v>333</v>
      </c>
      <c r="D1" s="326" t="s">
        <v>334</v>
      </c>
      <c r="E1" s="258" t="s">
        <v>335</v>
      </c>
      <c r="F1" s="327" t="s">
        <v>459</v>
      </c>
    </row>
    <row r="2" spans="1:6" ht="18" customHeight="1">
      <c r="A2" s="347" t="s">
        <v>593</v>
      </c>
      <c r="B2" s="260" t="s">
        <v>115</v>
      </c>
      <c r="C2" s="348" t="s">
        <v>294</v>
      </c>
      <c r="D2" s="349" t="s">
        <v>705</v>
      </c>
      <c r="E2" s="260" t="s">
        <v>826</v>
      </c>
      <c r="F2" s="350" t="s">
        <v>445</v>
      </c>
    </row>
    <row r="3" spans="1:6" ht="18" customHeight="1">
      <c r="A3" s="351" t="s">
        <v>597</v>
      </c>
      <c r="B3" s="261" t="s">
        <v>115</v>
      </c>
      <c r="C3" s="348" t="s">
        <v>297</v>
      </c>
      <c r="D3" s="349" t="s">
        <v>706</v>
      </c>
      <c r="E3" s="260" t="s">
        <v>827</v>
      </c>
      <c r="F3" s="350" t="s">
        <v>445</v>
      </c>
    </row>
    <row r="4" spans="1:6" ht="18" customHeight="1">
      <c r="A4" s="351" t="s">
        <v>601</v>
      </c>
      <c r="B4" s="261" t="s">
        <v>115</v>
      </c>
      <c r="C4" s="348" t="s">
        <v>300</v>
      </c>
      <c r="D4" s="349" t="s">
        <v>707</v>
      </c>
      <c r="E4" s="260" t="s">
        <v>828</v>
      </c>
      <c r="F4" s="350" t="s">
        <v>445</v>
      </c>
    </row>
    <row r="5" spans="1:6" ht="18" customHeight="1">
      <c r="A5" s="351" t="s">
        <v>605</v>
      </c>
      <c r="B5" s="261" t="s">
        <v>115</v>
      </c>
      <c r="C5" s="348" t="s">
        <v>373</v>
      </c>
      <c r="D5" s="349" t="s">
        <v>708</v>
      </c>
      <c r="E5" s="260" t="s">
        <v>829</v>
      </c>
      <c r="F5" s="350" t="s">
        <v>445</v>
      </c>
    </row>
    <row r="6" spans="1:6" ht="18" customHeight="1">
      <c r="A6" s="351" t="s">
        <v>612</v>
      </c>
      <c r="B6" s="261" t="s">
        <v>115</v>
      </c>
      <c r="C6" s="348" t="s">
        <v>381</v>
      </c>
      <c r="D6" s="349" t="s">
        <v>710</v>
      </c>
      <c r="E6" s="260" t="s">
        <v>831</v>
      </c>
      <c r="F6" s="350" t="s">
        <v>445</v>
      </c>
    </row>
    <row r="7" spans="1:6" ht="18" customHeight="1">
      <c r="A7" s="351" t="s">
        <v>616</v>
      </c>
      <c r="B7" s="261" t="s">
        <v>115</v>
      </c>
      <c r="C7" s="348" t="s">
        <v>384</v>
      </c>
      <c r="D7" s="349" t="s">
        <v>709</v>
      </c>
      <c r="E7" s="260" t="s">
        <v>830</v>
      </c>
      <c r="F7" s="350" t="s">
        <v>445</v>
      </c>
    </row>
    <row r="8" spans="1:6" ht="18" customHeight="1">
      <c r="A8" s="351" t="s">
        <v>619</v>
      </c>
      <c r="B8" s="261" t="s">
        <v>115</v>
      </c>
      <c r="C8" s="348" t="s">
        <v>386</v>
      </c>
      <c r="D8" s="349" t="s">
        <v>711</v>
      </c>
      <c r="E8" s="260" t="s">
        <v>832</v>
      </c>
      <c r="F8" s="350" t="s">
        <v>445</v>
      </c>
    </row>
    <row r="9" spans="1:6" ht="18" customHeight="1">
      <c r="A9" s="351" t="s">
        <v>625</v>
      </c>
      <c r="B9" s="261" t="s">
        <v>115</v>
      </c>
      <c r="C9" s="348" t="s">
        <v>388</v>
      </c>
      <c r="D9" s="349" t="s">
        <v>336</v>
      </c>
      <c r="E9" s="260" t="s">
        <v>833</v>
      </c>
      <c r="F9" s="350" t="s">
        <v>445</v>
      </c>
    </row>
    <row r="10" spans="1:6" ht="18" customHeight="1">
      <c r="A10" s="351" t="s">
        <v>629</v>
      </c>
      <c r="B10" s="261" t="s">
        <v>115</v>
      </c>
      <c r="C10" s="348" t="s">
        <v>390</v>
      </c>
      <c r="D10" s="349" t="s">
        <v>712</v>
      </c>
      <c r="E10" s="260" t="s">
        <v>834</v>
      </c>
      <c r="F10" s="350" t="s">
        <v>445</v>
      </c>
    </row>
    <row r="11" spans="1:6" ht="18" customHeight="1">
      <c r="A11" s="351" t="s">
        <v>633</v>
      </c>
      <c r="B11" s="261" t="s">
        <v>115</v>
      </c>
      <c r="C11" s="348" t="s">
        <v>393</v>
      </c>
      <c r="D11" s="349" t="s">
        <v>713</v>
      </c>
      <c r="E11" s="260" t="s">
        <v>835</v>
      </c>
      <c r="F11" s="350" t="s">
        <v>460</v>
      </c>
    </row>
    <row r="12" spans="1:6" ht="18" customHeight="1">
      <c r="A12" s="351" t="s">
        <v>637</v>
      </c>
      <c r="B12" s="261" t="s">
        <v>115</v>
      </c>
      <c r="C12" s="348" t="s">
        <v>495</v>
      </c>
      <c r="D12" s="349" t="s">
        <v>714</v>
      </c>
      <c r="E12" s="260" t="s">
        <v>836</v>
      </c>
      <c r="F12" s="350" t="s">
        <v>445</v>
      </c>
    </row>
    <row r="13" spans="1:6" ht="18" customHeight="1">
      <c r="A13" s="351" t="s">
        <v>639</v>
      </c>
      <c r="B13" s="261" t="s">
        <v>115</v>
      </c>
      <c r="C13" s="348" t="s">
        <v>307</v>
      </c>
      <c r="D13" s="349" t="s">
        <v>715</v>
      </c>
      <c r="E13" s="260" t="s">
        <v>837</v>
      </c>
      <c r="F13" s="350" t="s">
        <v>54</v>
      </c>
    </row>
    <row r="14" spans="1:6" ht="18" customHeight="1">
      <c r="A14" s="351" t="s">
        <v>642</v>
      </c>
      <c r="B14" s="261" t="s">
        <v>115</v>
      </c>
      <c r="C14" s="348" t="s">
        <v>401</v>
      </c>
      <c r="D14" s="349" t="s">
        <v>715</v>
      </c>
      <c r="E14" s="260" t="s">
        <v>837</v>
      </c>
      <c r="F14" s="350" t="s">
        <v>54</v>
      </c>
    </row>
    <row r="15" spans="1:6" ht="18" customHeight="1">
      <c r="A15" s="351" t="s">
        <v>645</v>
      </c>
      <c r="B15" s="261" t="s">
        <v>115</v>
      </c>
      <c r="C15" s="348" t="s">
        <v>403</v>
      </c>
      <c r="D15" s="349" t="s">
        <v>716</v>
      </c>
      <c r="E15" s="260" t="s">
        <v>337</v>
      </c>
      <c r="F15" s="350" t="s">
        <v>445</v>
      </c>
    </row>
    <row r="16" spans="1:6" ht="18" customHeight="1">
      <c r="A16" s="351" t="s">
        <v>647</v>
      </c>
      <c r="B16" s="261" t="s">
        <v>115</v>
      </c>
      <c r="C16" s="348" t="s">
        <v>406</v>
      </c>
      <c r="D16" s="349" t="s">
        <v>717</v>
      </c>
      <c r="E16" s="260" t="s">
        <v>338</v>
      </c>
      <c r="F16" s="350" t="s">
        <v>445</v>
      </c>
    </row>
    <row r="17" spans="1:6" ht="18" customHeight="1">
      <c r="A17" s="351" t="s">
        <v>650</v>
      </c>
      <c r="B17" s="261" t="s">
        <v>115</v>
      </c>
      <c r="C17" s="348" t="s">
        <v>410</v>
      </c>
      <c r="D17" s="349" t="s">
        <v>339</v>
      </c>
      <c r="E17" s="260" t="s">
        <v>838</v>
      </c>
      <c r="F17" s="350" t="s">
        <v>445</v>
      </c>
    </row>
    <row r="18" spans="1:6" ht="18" customHeight="1">
      <c r="A18" s="351" t="s">
        <v>654</v>
      </c>
      <c r="B18" s="261" t="s">
        <v>115</v>
      </c>
      <c r="C18" s="348" t="s">
        <v>839</v>
      </c>
      <c r="D18" s="349" t="s">
        <v>718</v>
      </c>
      <c r="E18" s="260" t="s">
        <v>840</v>
      </c>
      <c r="F18" s="350" t="s">
        <v>460</v>
      </c>
    </row>
    <row r="19" spans="1:6" ht="18" customHeight="1">
      <c r="A19" s="351" t="s">
        <v>657</v>
      </c>
      <c r="B19" s="261" t="s">
        <v>115</v>
      </c>
      <c r="C19" s="348" t="s">
        <v>415</v>
      </c>
      <c r="D19" s="349" t="s">
        <v>336</v>
      </c>
      <c r="E19" s="260" t="s">
        <v>833</v>
      </c>
      <c r="F19" s="350" t="s">
        <v>445</v>
      </c>
    </row>
    <row r="20" spans="1:6" ht="18" customHeight="1">
      <c r="A20" s="351" t="s">
        <v>661</v>
      </c>
      <c r="B20" s="261" t="s">
        <v>115</v>
      </c>
      <c r="C20" s="348" t="s">
        <v>419</v>
      </c>
      <c r="D20" s="349" t="s">
        <v>719</v>
      </c>
      <c r="E20" s="260" t="s">
        <v>841</v>
      </c>
      <c r="F20" s="350" t="s">
        <v>460</v>
      </c>
    </row>
    <row r="21" spans="1:6" ht="18" customHeight="1">
      <c r="A21" s="351" t="s">
        <v>663</v>
      </c>
      <c r="B21" s="261" t="s">
        <v>115</v>
      </c>
      <c r="C21" s="348" t="s">
        <v>842</v>
      </c>
      <c r="D21" s="349" t="s">
        <v>843</v>
      </c>
      <c r="E21" s="260" t="s">
        <v>844</v>
      </c>
      <c r="F21" s="350" t="s">
        <v>445</v>
      </c>
    </row>
    <row r="22" spans="1:6" ht="18" customHeight="1">
      <c r="A22" s="351" t="s">
        <v>666</v>
      </c>
      <c r="B22" s="261" t="s">
        <v>115</v>
      </c>
      <c r="C22" s="348" t="s">
        <v>424</v>
      </c>
      <c r="D22" s="349" t="s">
        <v>720</v>
      </c>
      <c r="E22" s="260" t="s">
        <v>845</v>
      </c>
      <c r="F22" s="350" t="s">
        <v>445</v>
      </c>
    </row>
    <row r="23" spans="1:6" ht="18" customHeight="1">
      <c r="A23" s="351" t="s">
        <v>669</v>
      </c>
      <c r="B23" s="261" t="s">
        <v>115</v>
      </c>
      <c r="C23" s="348" t="s">
        <v>102</v>
      </c>
      <c r="D23" s="349" t="s">
        <v>721</v>
      </c>
      <c r="E23" s="260" t="s">
        <v>846</v>
      </c>
      <c r="F23" s="350" t="s">
        <v>445</v>
      </c>
    </row>
    <row r="24" spans="1:6" ht="18" customHeight="1">
      <c r="A24" s="351" t="s">
        <v>672</v>
      </c>
      <c r="B24" s="261" t="s">
        <v>115</v>
      </c>
      <c r="C24" s="348" t="s">
        <v>427</v>
      </c>
      <c r="D24" s="349" t="s">
        <v>722</v>
      </c>
      <c r="E24" s="260" t="s">
        <v>340</v>
      </c>
      <c r="F24" s="350" t="s">
        <v>460</v>
      </c>
    </row>
    <row r="25" spans="1:6" ht="18" customHeight="1">
      <c r="A25" s="351" t="s">
        <v>675</v>
      </c>
      <c r="B25" s="261" t="s">
        <v>115</v>
      </c>
      <c r="C25" s="348" t="s">
        <v>318</v>
      </c>
      <c r="D25" s="349" t="s">
        <v>722</v>
      </c>
      <c r="E25" s="260" t="s">
        <v>340</v>
      </c>
      <c r="F25" s="350" t="s">
        <v>460</v>
      </c>
    </row>
    <row r="26" spans="1:6" ht="18" customHeight="1">
      <c r="A26" s="351" t="s">
        <v>679</v>
      </c>
      <c r="B26" s="261" t="s">
        <v>115</v>
      </c>
      <c r="C26" s="348" t="s">
        <v>496</v>
      </c>
      <c r="D26" s="349" t="s">
        <v>714</v>
      </c>
      <c r="E26" s="260" t="s">
        <v>836</v>
      </c>
      <c r="F26" s="350" t="s">
        <v>445</v>
      </c>
    </row>
    <row r="27" spans="1:6" ht="18" customHeight="1">
      <c r="A27" s="351" t="s">
        <v>894</v>
      </c>
      <c r="B27" s="261" t="s">
        <v>115</v>
      </c>
      <c r="C27" s="348" t="s">
        <v>895</v>
      </c>
      <c r="D27" s="349" t="s">
        <v>568</v>
      </c>
      <c r="E27" s="260" t="s">
        <v>569</v>
      </c>
      <c r="F27" s="350" t="s">
        <v>445</v>
      </c>
    </row>
    <row r="28" spans="1:6" ht="18" customHeight="1">
      <c r="A28" s="351" t="s">
        <v>896</v>
      </c>
      <c r="B28" s="261" t="s">
        <v>115</v>
      </c>
      <c r="C28" s="348" t="s">
        <v>567</v>
      </c>
      <c r="D28" s="349" t="s">
        <v>568</v>
      </c>
      <c r="E28" s="260" t="s">
        <v>569</v>
      </c>
      <c r="F28" s="350" t="s">
        <v>445</v>
      </c>
    </row>
    <row r="29" spans="1:6" ht="18" customHeight="1">
      <c r="A29" s="351" t="s">
        <v>594</v>
      </c>
      <c r="B29" s="261" t="s">
        <v>115</v>
      </c>
      <c r="C29" s="348" t="s">
        <v>298</v>
      </c>
      <c r="D29" s="349" t="s">
        <v>723</v>
      </c>
      <c r="E29" s="260" t="s">
        <v>342</v>
      </c>
      <c r="F29" s="350" t="s">
        <v>445</v>
      </c>
    </row>
    <row r="30" spans="1:6" ht="18" customHeight="1">
      <c r="A30" s="351" t="s">
        <v>598</v>
      </c>
      <c r="B30" s="261" t="s">
        <v>115</v>
      </c>
      <c r="C30" s="348" t="s">
        <v>301</v>
      </c>
      <c r="D30" s="349" t="s">
        <v>724</v>
      </c>
      <c r="E30" s="260" t="s">
        <v>847</v>
      </c>
      <c r="F30" s="350" t="s">
        <v>445</v>
      </c>
    </row>
    <row r="31" spans="1:6" ht="18" customHeight="1">
      <c r="A31" s="351" t="s">
        <v>602</v>
      </c>
      <c r="B31" s="261" t="s">
        <v>115</v>
      </c>
      <c r="C31" s="348" t="s">
        <v>371</v>
      </c>
      <c r="D31" s="349" t="s">
        <v>502</v>
      </c>
      <c r="E31" s="260" t="s">
        <v>350</v>
      </c>
      <c r="F31" s="350" t="s">
        <v>445</v>
      </c>
    </row>
    <row r="32" spans="1:6" ht="18" customHeight="1">
      <c r="A32" s="351" t="s">
        <v>606</v>
      </c>
      <c r="B32" s="261" t="s">
        <v>115</v>
      </c>
      <c r="C32" s="348" t="s">
        <v>374</v>
      </c>
      <c r="D32" s="349" t="s">
        <v>725</v>
      </c>
      <c r="E32" s="260" t="s">
        <v>848</v>
      </c>
      <c r="F32" s="350" t="s">
        <v>445</v>
      </c>
    </row>
    <row r="33" spans="1:6" ht="18" customHeight="1">
      <c r="A33" s="351" t="s">
        <v>609</v>
      </c>
      <c r="B33" s="261" t="s">
        <v>115</v>
      </c>
      <c r="C33" s="348" t="s">
        <v>377</v>
      </c>
      <c r="D33" s="349" t="s">
        <v>897</v>
      </c>
      <c r="E33" s="260" t="s">
        <v>898</v>
      </c>
      <c r="F33" s="350" t="s">
        <v>445</v>
      </c>
    </row>
    <row r="34" spans="1:6" ht="18" customHeight="1">
      <c r="A34" s="351" t="s">
        <v>613</v>
      </c>
      <c r="B34" s="261" t="s">
        <v>115</v>
      </c>
      <c r="C34" s="348" t="s">
        <v>379</v>
      </c>
      <c r="D34" s="349" t="s">
        <v>726</v>
      </c>
      <c r="E34" s="260" t="s">
        <v>351</v>
      </c>
      <c r="F34" s="350" t="s">
        <v>54</v>
      </c>
    </row>
    <row r="35" spans="1:6" ht="18" customHeight="1">
      <c r="A35" s="351" t="s">
        <v>617</v>
      </c>
      <c r="B35" s="261" t="s">
        <v>115</v>
      </c>
      <c r="C35" s="348" t="s">
        <v>305</v>
      </c>
      <c r="D35" s="349" t="s">
        <v>727</v>
      </c>
      <c r="E35" s="260" t="s">
        <v>849</v>
      </c>
      <c r="F35" s="350" t="s">
        <v>445</v>
      </c>
    </row>
    <row r="36" spans="1:6" ht="18" customHeight="1">
      <c r="A36" s="351" t="s">
        <v>622</v>
      </c>
      <c r="B36" s="261" t="s">
        <v>115</v>
      </c>
      <c r="C36" s="348" t="s">
        <v>239</v>
      </c>
      <c r="D36" s="349" t="s">
        <v>728</v>
      </c>
      <c r="E36" s="260" t="s">
        <v>850</v>
      </c>
      <c r="F36" s="350" t="s">
        <v>445</v>
      </c>
    </row>
    <row r="37" spans="1:6" ht="18" customHeight="1">
      <c r="A37" s="351" t="s">
        <v>626</v>
      </c>
      <c r="B37" s="261" t="s">
        <v>115</v>
      </c>
      <c r="C37" s="348" t="s">
        <v>391</v>
      </c>
      <c r="D37" s="349" t="s">
        <v>729</v>
      </c>
      <c r="E37" s="260" t="s">
        <v>341</v>
      </c>
      <c r="F37" s="350" t="s">
        <v>445</v>
      </c>
    </row>
    <row r="38" spans="1:6" ht="18" customHeight="1">
      <c r="A38" s="351" t="s">
        <v>630</v>
      </c>
      <c r="B38" s="261" t="s">
        <v>115</v>
      </c>
      <c r="C38" s="348" t="s">
        <v>394</v>
      </c>
      <c r="D38" s="349" t="s">
        <v>730</v>
      </c>
      <c r="E38" s="260" t="s">
        <v>342</v>
      </c>
      <c r="F38" s="350" t="s">
        <v>445</v>
      </c>
    </row>
    <row r="39" spans="1:6" ht="18" customHeight="1">
      <c r="A39" s="351" t="s">
        <v>634</v>
      </c>
      <c r="B39" s="261" t="s">
        <v>115</v>
      </c>
      <c r="C39" s="348" t="s">
        <v>343</v>
      </c>
      <c r="D39" s="349" t="s">
        <v>731</v>
      </c>
      <c r="E39" s="260" t="s">
        <v>851</v>
      </c>
      <c r="F39" s="350" t="s">
        <v>461</v>
      </c>
    </row>
    <row r="40" spans="1:6" ht="18" customHeight="1">
      <c r="A40" s="351" t="s">
        <v>640</v>
      </c>
      <c r="B40" s="261" t="s">
        <v>115</v>
      </c>
      <c r="C40" s="348" t="s">
        <v>497</v>
      </c>
      <c r="D40" s="349" t="s">
        <v>732</v>
      </c>
      <c r="E40" s="260" t="s">
        <v>852</v>
      </c>
      <c r="F40" s="350" t="s">
        <v>445</v>
      </c>
    </row>
    <row r="41" spans="1:6" ht="18" customHeight="1">
      <c r="A41" s="351" t="s">
        <v>643</v>
      </c>
      <c r="B41" s="261" t="s">
        <v>115</v>
      </c>
      <c r="C41" s="348" t="s">
        <v>498</v>
      </c>
      <c r="D41" s="349" t="s">
        <v>499</v>
      </c>
      <c r="E41" s="260" t="s">
        <v>500</v>
      </c>
      <c r="F41" s="350" t="s">
        <v>460</v>
      </c>
    </row>
    <row r="42" spans="1:6" ht="18" customHeight="1">
      <c r="A42" s="351" t="s">
        <v>646</v>
      </c>
      <c r="B42" s="261" t="s">
        <v>115</v>
      </c>
      <c r="C42" s="348" t="s">
        <v>483</v>
      </c>
      <c r="D42" s="349" t="s">
        <v>733</v>
      </c>
      <c r="E42" s="260" t="s">
        <v>501</v>
      </c>
      <c r="F42" s="350" t="s">
        <v>445</v>
      </c>
    </row>
    <row r="43" spans="1:6" ht="18" customHeight="1">
      <c r="A43" s="351" t="s">
        <v>648</v>
      </c>
      <c r="B43" s="261" t="s">
        <v>115</v>
      </c>
      <c r="C43" s="348" t="s">
        <v>853</v>
      </c>
      <c r="D43" s="349" t="s">
        <v>734</v>
      </c>
      <c r="E43" s="260" t="s">
        <v>854</v>
      </c>
      <c r="F43" s="350" t="s">
        <v>445</v>
      </c>
    </row>
    <row r="44" spans="1:6" ht="18" customHeight="1">
      <c r="A44" s="351" t="s">
        <v>651</v>
      </c>
      <c r="B44" s="261" t="s">
        <v>115</v>
      </c>
      <c r="C44" s="348" t="s">
        <v>855</v>
      </c>
      <c r="D44" s="349" t="s">
        <v>502</v>
      </c>
      <c r="E44" s="260" t="s">
        <v>350</v>
      </c>
      <c r="F44" s="306" t="s">
        <v>445</v>
      </c>
    </row>
    <row r="45" spans="1:6" ht="18" customHeight="1">
      <c r="A45" s="351" t="s">
        <v>899</v>
      </c>
      <c r="B45" s="261" t="s">
        <v>115</v>
      </c>
      <c r="C45" s="348" t="s">
        <v>856</v>
      </c>
      <c r="D45" s="349" t="s">
        <v>763</v>
      </c>
      <c r="E45" s="260" t="s">
        <v>355</v>
      </c>
      <c r="F45" s="350" t="s">
        <v>445</v>
      </c>
    </row>
    <row r="46" spans="1:6" ht="18" customHeight="1">
      <c r="A46" s="351" t="s">
        <v>900</v>
      </c>
      <c r="B46" s="261" t="s">
        <v>115</v>
      </c>
      <c r="C46" s="348" t="s">
        <v>901</v>
      </c>
      <c r="D46" s="349" t="s">
        <v>499</v>
      </c>
      <c r="E46" s="260" t="s">
        <v>500</v>
      </c>
      <c r="F46" s="350" t="s">
        <v>460</v>
      </c>
    </row>
    <row r="47" spans="1:6" ht="18" customHeight="1">
      <c r="A47" s="351" t="s">
        <v>658</v>
      </c>
      <c r="B47" s="261" t="s">
        <v>115</v>
      </c>
      <c r="C47" s="348" t="s">
        <v>103</v>
      </c>
      <c r="D47" s="349" t="s">
        <v>344</v>
      </c>
      <c r="E47" s="260" t="s">
        <v>857</v>
      </c>
      <c r="F47" s="350" t="s">
        <v>445</v>
      </c>
    </row>
    <row r="48" spans="1:6" ht="18" customHeight="1">
      <c r="A48" s="351" t="s">
        <v>662</v>
      </c>
      <c r="B48" s="261" t="s">
        <v>115</v>
      </c>
      <c r="C48" s="348" t="s">
        <v>308</v>
      </c>
      <c r="D48" s="349" t="s">
        <v>722</v>
      </c>
      <c r="E48" s="260" t="s">
        <v>340</v>
      </c>
      <c r="F48" s="350" t="s">
        <v>445</v>
      </c>
    </row>
    <row r="49" spans="1:6" ht="18" customHeight="1">
      <c r="A49" s="351" t="s">
        <v>664</v>
      </c>
      <c r="B49" s="261" t="s">
        <v>115</v>
      </c>
      <c r="C49" s="348" t="s">
        <v>416</v>
      </c>
      <c r="D49" s="349" t="s">
        <v>711</v>
      </c>
      <c r="E49" s="260" t="s">
        <v>832</v>
      </c>
      <c r="F49" s="350" t="s">
        <v>445</v>
      </c>
    </row>
    <row r="50" spans="1:6" ht="18" customHeight="1">
      <c r="A50" s="351" t="s">
        <v>667</v>
      </c>
      <c r="B50" s="261" t="s">
        <v>115</v>
      </c>
      <c r="C50" s="348" t="s">
        <v>421</v>
      </c>
      <c r="D50" s="349" t="s">
        <v>712</v>
      </c>
      <c r="E50" s="260" t="s">
        <v>834</v>
      </c>
      <c r="F50" s="350" t="s">
        <v>445</v>
      </c>
    </row>
    <row r="51" spans="1:6" ht="18" customHeight="1">
      <c r="A51" s="351" t="s">
        <v>670</v>
      </c>
      <c r="B51" s="261" t="s">
        <v>115</v>
      </c>
      <c r="C51" s="348" t="s">
        <v>425</v>
      </c>
      <c r="D51" s="349" t="s">
        <v>735</v>
      </c>
      <c r="E51" s="260" t="s">
        <v>346</v>
      </c>
      <c r="F51" s="350" t="s">
        <v>445</v>
      </c>
    </row>
    <row r="52" spans="1:6" ht="18" customHeight="1">
      <c r="A52" s="351" t="s">
        <v>673</v>
      </c>
      <c r="B52" s="261" t="s">
        <v>115</v>
      </c>
      <c r="C52" s="348" t="s">
        <v>313</v>
      </c>
      <c r="D52" s="349" t="s">
        <v>736</v>
      </c>
      <c r="E52" s="260" t="s">
        <v>352</v>
      </c>
      <c r="F52" s="350" t="s">
        <v>445</v>
      </c>
    </row>
    <row r="53" spans="1:6" ht="18" customHeight="1">
      <c r="A53" s="351" t="s">
        <v>676</v>
      </c>
      <c r="B53" s="261" t="s">
        <v>115</v>
      </c>
      <c r="C53" s="348" t="s">
        <v>315</v>
      </c>
      <c r="D53" s="349" t="s">
        <v>722</v>
      </c>
      <c r="E53" s="260" t="s">
        <v>340</v>
      </c>
      <c r="F53" s="350" t="s">
        <v>445</v>
      </c>
    </row>
    <row r="54" spans="1:6" ht="18" customHeight="1">
      <c r="A54" s="351" t="s">
        <v>680</v>
      </c>
      <c r="B54" s="261" t="s">
        <v>115</v>
      </c>
      <c r="C54" s="348" t="s">
        <v>428</v>
      </c>
      <c r="D54" s="349" t="s">
        <v>503</v>
      </c>
      <c r="E54" s="260" t="s">
        <v>504</v>
      </c>
      <c r="F54" s="350" t="s">
        <v>445</v>
      </c>
    </row>
    <row r="55" spans="1:6" ht="18" customHeight="1">
      <c r="A55" s="351" t="s">
        <v>683</v>
      </c>
      <c r="B55" s="261" t="s">
        <v>115</v>
      </c>
      <c r="C55" s="348" t="s">
        <v>319</v>
      </c>
      <c r="D55" s="349" t="s">
        <v>726</v>
      </c>
      <c r="E55" s="260" t="s">
        <v>351</v>
      </c>
      <c r="F55" s="350" t="s">
        <v>445</v>
      </c>
    </row>
    <row r="56" spans="1:6" ht="18" customHeight="1">
      <c r="A56" s="351" t="s">
        <v>686</v>
      </c>
      <c r="B56" s="261" t="s">
        <v>115</v>
      </c>
      <c r="C56" s="348" t="s">
        <v>430</v>
      </c>
      <c r="D56" s="349" t="s">
        <v>737</v>
      </c>
      <c r="E56" s="260" t="s">
        <v>345</v>
      </c>
      <c r="F56" s="350" t="s">
        <v>445</v>
      </c>
    </row>
    <row r="57" spans="1:6" ht="18" customHeight="1">
      <c r="A57" s="351" t="s">
        <v>688</v>
      </c>
      <c r="B57" s="261" t="s">
        <v>115</v>
      </c>
      <c r="C57" s="348" t="s">
        <v>432</v>
      </c>
      <c r="D57" s="349" t="s">
        <v>735</v>
      </c>
      <c r="E57" s="260" t="s">
        <v>346</v>
      </c>
      <c r="F57" s="350" t="s">
        <v>445</v>
      </c>
    </row>
    <row r="58" spans="1:6" ht="18" customHeight="1">
      <c r="A58" s="351" t="s">
        <v>691</v>
      </c>
      <c r="B58" s="261" t="s">
        <v>115</v>
      </c>
      <c r="C58" s="348" t="s">
        <v>433</v>
      </c>
      <c r="D58" s="349" t="s">
        <v>738</v>
      </c>
      <c r="E58" s="260" t="s">
        <v>347</v>
      </c>
      <c r="F58" s="350" t="s">
        <v>445</v>
      </c>
    </row>
    <row r="59" spans="1:6" ht="18" customHeight="1">
      <c r="A59" s="351" t="s">
        <v>694</v>
      </c>
      <c r="B59" s="261" t="s">
        <v>115</v>
      </c>
      <c r="C59" s="348" t="s">
        <v>435</v>
      </c>
      <c r="D59" s="349" t="s">
        <v>739</v>
      </c>
      <c r="E59" s="260" t="s">
        <v>858</v>
      </c>
      <c r="F59" s="350" t="s">
        <v>445</v>
      </c>
    </row>
    <row r="60" spans="1:6" ht="18" customHeight="1">
      <c r="A60" s="351" t="s">
        <v>697</v>
      </c>
      <c r="B60" s="261" t="s">
        <v>115</v>
      </c>
      <c r="C60" s="348" t="s">
        <v>436</v>
      </c>
      <c r="D60" s="349" t="s">
        <v>740</v>
      </c>
      <c r="E60" s="260" t="s">
        <v>348</v>
      </c>
      <c r="F60" s="350" t="s">
        <v>445</v>
      </c>
    </row>
    <row r="61" spans="1:6" ht="18" customHeight="1">
      <c r="A61" s="351" t="s">
        <v>595</v>
      </c>
      <c r="B61" s="261" t="s">
        <v>115</v>
      </c>
      <c r="C61" s="348" t="s">
        <v>295</v>
      </c>
      <c r="D61" s="349" t="s">
        <v>741</v>
      </c>
      <c r="E61" s="260" t="s">
        <v>859</v>
      </c>
      <c r="F61" s="350" t="s">
        <v>445</v>
      </c>
    </row>
    <row r="62" spans="1:6" ht="18" customHeight="1">
      <c r="A62" s="351" t="s">
        <v>599</v>
      </c>
      <c r="B62" s="261" t="s">
        <v>115</v>
      </c>
      <c r="C62" s="348" t="s">
        <v>299</v>
      </c>
      <c r="D62" s="349" t="s">
        <v>742</v>
      </c>
      <c r="E62" s="260" t="s">
        <v>349</v>
      </c>
      <c r="F62" s="350" t="s">
        <v>445</v>
      </c>
    </row>
    <row r="63" spans="1:6" ht="18" customHeight="1">
      <c r="A63" s="351" t="s">
        <v>603</v>
      </c>
      <c r="B63" s="261" t="s">
        <v>115</v>
      </c>
      <c r="C63" s="348" t="s">
        <v>302</v>
      </c>
      <c r="D63" s="349" t="s">
        <v>502</v>
      </c>
      <c r="E63" s="260" t="s">
        <v>350</v>
      </c>
      <c r="F63" s="350" t="s">
        <v>445</v>
      </c>
    </row>
    <row r="64" spans="1:6" ht="18" customHeight="1">
      <c r="A64" s="351" t="s">
        <v>607</v>
      </c>
      <c r="B64" s="261" t="s">
        <v>115</v>
      </c>
      <c r="C64" s="348" t="s">
        <v>375</v>
      </c>
      <c r="D64" s="349" t="s">
        <v>897</v>
      </c>
      <c r="E64" s="260" t="s">
        <v>898</v>
      </c>
      <c r="F64" s="350" t="s">
        <v>445</v>
      </c>
    </row>
    <row r="65" spans="1:6" ht="18" customHeight="1">
      <c r="A65" s="351" t="s">
        <v>610</v>
      </c>
      <c r="B65" s="261" t="s">
        <v>115</v>
      </c>
      <c r="C65" s="348" t="s">
        <v>378</v>
      </c>
      <c r="D65" s="349" t="s">
        <v>743</v>
      </c>
      <c r="E65" s="260" t="s">
        <v>860</v>
      </c>
      <c r="F65" s="350" t="s">
        <v>445</v>
      </c>
    </row>
    <row r="66" spans="1:6" ht="18" customHeight="1">
      <c r="A66" s="351" t="s">
        <v>614</v>
      </c>
      <c r="B66" s="261" t="s">
        <v>115</v>
      </c>
      <c r="C66" s="348" t="s">
        <v>380</v>
      </c>
      <c r="D66" s="349" t="s">
        <v>744</v>
      </c>
      <c r="E66" s="260" t="s">
        <v>861</v>
      </c>
      <c r="F66" s="350" t="s">
        <v>445</v>
      </c>
    </row>
    <row r="67" spans="1:6" ht="18" customHeight="1">
      <c r="A67" s="351" t="s">
        <v>618</v>
      </c>
      <c r="B67" s="261" t="s">
        <v>115</v>
      </c>
      <c r="C67" s="348" t="s">
        <v>382</v>
      </c>
      <c r="D67" s="349" t="s">
        <v>738</v>
      </c>
      <c r="E67" s="260" t="s">
        <v>347</v>
      </c>
      <c r="F67" s="350" t="s">
        <v>445</v>
      </c>
    </row>
    <row r="68" spans="1:6" ht="18" customHeight="1">
      <c r="A68" s="351" t="s">
        <v>620</v>
      </c>
      <c r="B68" s="261" t="s">
        <v>115</v>
      </c>
      <c r="C68" s="348" t="s">
        <v>385</v>
      </c>
      <c r="D68" s="349" t="s">
        <v>717</v>
      </c>
      <c r="E68" s="260" t="s">
        <v>862</v>
      </c>
      <c r="F68" s="350" t="s">
        <v>445</v>
      </c>
    </row>
    <row r="69" spans="1:6" ht="18" customHeight="1">
      <c r="A69" s="351" t="s">
        <v>623</v>
      </c>
      <c r="B69" s="261" t="s">
        <v>115</v>
      </c>
      <c r="C69" s="348" t="s">
        <v>387</v>
      </c>
      <c r="D69" s="349" t="s">
        <v>745</v>
      </c>
      <c r="E69" s="260" t="s">
        <v>351</v>
      </c>
      <c r="F69" s="350" t="s">
        <v>445</v>
      </c>
    </row>
    <row r="70" spans="1:6" ht="18" customHeight="1">
      <c r="A70" s="351" t="s">
        <v>627</v>
      </c>
      <c r="B70" s="261" t="s">
        <v>115</v>
      </c>
      <c r="C70" s="348" t="s">
        <v>104</v>
      </c>
      <c r="D70" s="349"/>
      <c r="E70" s="260" t="s">
        <v>902</v>
      </c>
      <c r="F70" s="350" t="s">
        <v>445</v>
      </c>
    </row>
    <row r="71" spans="1:6" ht="18" customHeight="1">
      <c r="A71" s="351" t="s">
        <v>631</v>
      </c>
      <c r="B71" s="261" t="s">
        <v>115</v>
      </c>
      <c r="C71" s="348" t="s">
        <v>389</v>
      </c>
      <c r="D71" s="349" t="s">
        <v>736</v>
      </c>
      <c r="E71" s="260" t="s">
        <v>352</v>
      </c>
      <c r="F71" s="350" t="s">
        <v>445</v>
      </c>
    </row>
    <row r="72" spans="1:6" ht="18" customHeight="1">
      <c r="A72" s="351" t="s">
        <v>635</v>
      </c>
      <c r="B72" s="261" t="s">
        <v>115</v>
      </c>
      <c r="C72" s="348" t="s">
        <v>392</v>
      </c>
      <c r="D72" s="349" t="s">
        <v>746</v>
      </c>
      <c r="E72" s="260" t="s">
        <v>863</v>
      </c>
      <c r="F72" s="350" t="s">
        <v>445</v>
      </c>
    </row>
    <row r="73" spans="1:6" ht="18" customHeight="1">
      <c r="A73" s="351" t="s">
        <v>638</v>
      </c>
      <c r="B73" s="261" t="s">
        <v>115</v>
      </c>
      <c r="C73" s="348" t="s">
        <v>395</v>
      </c>
      <c r="D73" s="349" t="s">
        <v>747</v>
      </c>
      <c r="E73" s="260" t="s">
        <v>864</v>
      </c>
      <c r="F73" s="350" t="s">
        <v>461</v>
      </c>
    </row>
    <row r="74" spans="1:6" ht="18" customHeight="1">
      <c r="A74" s="351" t="s">
        <v>641</v>
      </c>
      <c r="B74" s="261" t="s">
        <v>115</v>
      </c>
      <c r="C74" s="348" t="s">
        <v>397</v>
      </c>
      <c r="D74" s="349" t="s">
        <v>748</v>
      </c>
      <c r="E74" s="260" t="s">
        <v>862</v>
      </c>
      <c r="F74" s="350" t="s">
        <v>445</v>
      </c>
    </row>
    <row r="75" spans="1:6" ht="18" customHeight="1">
      <c r="A75" s="351" t="s">
        <v>644</v>
      </c>
      <c r="B75" s="261" t="s">
        <v>115</v>
      </c>
      <c r="C75" s="348" t="s">
        <v>399</v>
      </c>
      <c r="D75" s="349" t="s">
        <v>748</v>
      </c>
      <c r="E75" s="260" t="s">
        <v>862</v>
      </c>
      <c r="F75" s="350" t="s">
        <v>445</v>
      </c>
    </row>
    <row r="76" spans="1:6" ht="18" customHeight="1">
      <c r="A76" s="351" t="s">
        <v>649</v>
      </c>
      <c r="B76" s="261" t="s">
        <v>115</v>
      </c>
      <c r="C76" s="348" t="s">
        <v>865</v>
      </c>
      <c r="D76" s="349" t="s">
        <v>568</v>
      </c>
      <c r="E76" s="260" t="s">
        <v>569</v>
      </c>
      <c r="F76" s="350" t="s">
        <v>445</v>
      </c>
    </row>
    <row r="77" spans="1:6" ht="18" customHeight="1">
      <c r="A77" s="351" t="s">
        <v>652</v>
      </c>
      <c r="B77" s="261" t="s">
        <v>115</v>
      </c>
      <c r="C77" s="348" t="s">
        <v>408</v>
      </c>
      <c r="D77" s="349" t="s">
        <v>729</v>
      </c>
      <c r="E77" s="260" t="s">
        <v>341</v>
      </c>
      <c r="F77" s="350" t="s">
        <v>445</v>
      </c>
    </row>
    <row r="78" spans="1:6" ht="18" customHeight="1">
      <c r="A78" s="351" t="s">
        <v>655</v>
      </c>
      <c r="B78" s="261" t="s">
        <v>115</v>
      </c>
      <c r="C78" s="348" t="s">
        <v>866</v>
      </c>
      <c r="D78" s="349" t="s">
        <v>502</v>
      </c>
      <c r="E78" s="260" t="s">
        <v>350</v>
      </c>
      <c r="F78" s="350" t="s">
        <v>445</v>
      </c>
    </row>
    <row r="79" spans="1:6" ht="18" customHeight="1">
      <c r="A79" s="351" t="s">
        <v>659</v>
      </c>
      <c r="B79" s="261" t="s">
        <v>115</v>
      </c>
      <c r="C79" s="348" t="s">
        <v>413</v>
      </c>
      <c r="D79" s="349" t="s">
        <v>503</v>
      </c>
      <c r="E79" s="260" t="s">
        <v>504</v>
      </c>
      <c r="F79" s="350" t="s">
        <v>461</v>
      </c>
    </row>
    <row r="80" spans="1:6" ht="18" customHeight="1">
      <c r="A80" s="351" t="s">
        <v>485</v>
      </c>
      <c r="B80" s="261" t="s">
        <v>115</v>
      </c>
      <c r="C80" s="348" t="s">
        <v>486</v>
      </c>
      <c r="D80" s="349" t="s">
        <v>903</v>
      </c>
      <c r="E80" s="260" t="s">
        <v>506</v>
      </c>
      <c r="F80" s="350" t="s">
        <v>445</v>
      </c>
    </row>
    <row r="81" spans="1:6" ht="18" customHeight="1">
      <c r="A81" s="351" t="s">
        <v>487</v>
      </c>
      <c r="B81" s="261" t="s">
        <v>115</v>
      </c>
      <c r="C81" s="348" t="s">
        <v>488</v>
      </c>
      <c r="D81" s="349" t="s">
        <v>748</v>
      </c>
      <c r="E81" s="260" t="s">
        <v>862</v>
      </c>
      <c r="F81" s="350" t="s">
        <v>445</v>
      </c>
    </row>
    <row r="82" spans="1:6" ht="18" customHeight="1">
      <c r="A82" s="351" t="s">
        <v>489</v>
      </c>
      <c r="B82" s="261" t="s">
        <v>115</v>
      </c>
      <c r="C82" s="348" t="s">
        <v>490</v>
      </c>
      <c r="D82" s="349" t="s">
        <v>749</v>
      </c>
      <c r="E82" s="260" t="s">
        <v>867</v>
      </c>
      <c r="F82" s="350" t="s">
        <v>445</v>
      </c>
    </row>
    <row r="83" spans="1:6" ht="18" customHeight="1">
      <c r="A83" s="351" t="s">
        <v>674</v>
      </c>
      <c r="B83" s="261" t="s">
        <v>115</v>
      </c>
      <c r="C83" s="348" t="s">
        <v>422</v>
      </c>
      <c r="D83" s="349" t="s">
        <v>750</v>
      </c>
      <c r="E83" s="260" t="s">
        <v>868</v>
      </c>
      <c r="F83" s="350" t="s">
        <v>445</v>
      </c>
    </row>
    <row r="84" spans="1:6" ht="18" customHeight="1">
      <c r="A84" s="351" t="s">
        <v>677</v>
      </c>
      <c r="B84" s="261" t="s">
        <v>115</v>
      </c>
      <c r="C84" s="348" t="s">
        <v>309</v>
      </c>
      <c r="D84" s="349" t="s">
        <v>751</v>
      </c>
      <c r="E84" s="260" t="s">
        <v>869</v>
      </c>
      <c r="F84" s="350" t="s">
        <v>460</v>
      </c>
    </row>
    <row r="85" spans="1:6" ht="18" customHeight="1">
      <c r="A85" s="351" t="s">
        <v>681</v>
      </c>
      <c r="B85" s="261" t="s">
        <v>115</v>
      </c>
      <c r="C85" s="348" t="s">
        <v>870</v>
      </c>
      <c r="D85" s="349" t="s">
        <v>752</v>
      </c>
      <c r="E85" s="260" t="s">
        <v>871</v>
      </c>
      <c r="F85" s="350" t="s">
        <v>445</v>
      </c>
    </row>
    <row r="86" spans="1:6" ht="18" customHeight="1">
      <c r="A86" s="351" t="s">
        <v>684</v>
      </c>
      <c r="B86" s="261" t="s">
        <v>115</v>
      </c>
      <c r="C86" s="348" t="s">
        <v>429</v>
      </c>
      <c r="D86" s="349" t="s">
        <v>753</v>
      </c>
      <c r="E86" s="260" t="s">
        <v>872</v>
      </c>
      <c r="F86" s="350" t="s">
        <v>445</v>
      </c>
    </row>
    <row r="87" spans="1:6" ht="18" customHeight="1">
      <c r="A87" s="351" t="s">
        <v>687</v>
      </c>
      <c r="B87" s="261" t="s">
        <v>115</v>
      </c>
      <c r="C87" s="348" t="s">
        <v>311</v>
      </c>
      <c r="D87" s="349" t="s">
        <v>754</v>
      </c>
      <c r="E87" s="260" t="s">
        <v>873</v>
      </c>
      <c r="F87" s="350" t="s">
        <v>445</v>
      </c>
    </row>
    <row r="88" spans="1:6" ht="18" customHeight="1">
      <c r="A88" s="351" t="s">
        <v>689</v>
      </c>
      <c r="B88" s="261" t="s">
        <v>115</v>
      </c>
      <c r="C88" s="348" t="s">
        <v>431</v>
      </c>
      <c r="D88" s="349" t="s">
        <v>732</v>
      </c>
      <c r="E88" s="260" t="s">
        <v>852</v>
      </c>
      <c r="F88" s="350" t="s">
        <v>445</v>
      </c>
    </row>
    <row r="89" spans="1:6" ht="18" customHeight="1">
      <c r="A89" s="351" t="s">
        <v>692</v>
      </c>
      <c r="B89" s="261" t="s">
        <v>115</v>
      </c>
      <c r="C89" s="348" t="s">
        <v>874</v>
      </c>
      <c r="D89" s="349" t="s">
        <v>843</v>
      </c>
      <c r="E89" s="260" t="s">
        <v>844</v>
      </c>
      <c r="F89" s="350" t="s">
        <v>445</v>
      </c>
    </row>
    <row r="90" spans="1:6" ht="18" customHeight="1">
      <c r="A90" s="351" t="s">
        <v>695</v>
      </c>
      <c r="B90" s="261" t="s">
        <v>115</v>
      </c>
      <c r="C90" s="348" t="s">
        <v>434</v>
      </c>
      <c r="D90" s="349" t="s">
        <v>755</v>
      </c>
      <c r="E90" s="260" t="s">
        <v>875</v>
      </c>
      <c r="F90" s="350" t="s">
        <v>460</v>
      </c>
    </row>
    <row r="91" spans="1:6" ht="18" customHeight="1">
      <c r="A91" s="351" t="s">
        <v>700</v>
      </c>
      <c r="B91" s="261" t="s">
        <v>115</v>
      </c>
      <c r="C91" s="348" t="s">
        <v>507</v>
      </c>
      <c r="D91" s="349" t="s">
        <v>508</v>
      </c>
      <c r="E91" s="260" t="s">
        <v>509</v>
      </c>
      <c r="F91" s="350" t="s">
        <v>460</v>
      </c>
    </row>
    <row r="92" spans="1:6" ht="18" customHeight="1">
      <c r="A92" s="351" t="s">
        <v>702</v>
      </c>
      <c r="B92" s="261" t="s">
        <v>115</v>
      </c>
      <c r="C92" s="348" t="s">
        <v>396</v>
      </c>
      <c r="D92" s="349" t="s">
        <v>756</v>
      </c>
      <c r="E92" s="260" t="s">
        <v>876</v>
      </c>
      <c r="F92" s="350" t="s">
        <v>445</v>
      </c>
    </row>
    <row r="93" spans="1:6" ht="18" customHeight="1">
      <c r="A93" s="351" t="s">
        <v>904</v>
      </c>
      <c r="B93" s="261" t="s">
        <v>115</v>
      </c>
      <c r="C93" s="348" t="s">
        <v>905</v>
      </c>
      <c r="D93" s="349" t="s">
        <v>732</v>
      </c>
      <c r="E93" s="260" t="s">
        <v>852</v>
      </c>
      <c r="F93" s="306" t="s">
        <v>445</v>
      </c>
    </row>
    <row r="94" spans="1:6" ht="18" customHeight="1">
      <c r="A94" s="351" t="s">
        <v>703</v>
      </c>
      <c r="B94" s="261" t="s">
        <v>115</v>
      </c>
      <c r="C94" s="354" t="s">
        <v>320</v>
      </c>
      <c r="D94" s="748" t="s">
        <v>757</v>
      </c>
      <c r="E94" s="261" t="s">
        <v>877</v>
      </c>
      <c r="F94" s="749" t="s">
        <v>445</v>
      </c>
    </row>
    <row r="95" spans="1:6" ht="18" customHeight="1">
      <c r="A95" s="352" t="s">
        <v>704</v>
      </c>
      <c r="B95" s="262" t="s">
        <v>115</v>
      </c>
      <c r="C95" s="750" t="s">
        <v>353</v>
      </c>
      <c r="D95" s="751" t="s">
        <v>758</v>
      </c>
      <c r="E95" s="752" t="s">
        <v>878</v>
      </c>
      <c r="F95" s="353" t="s">
        <v>445</v>
      </c>
    </row>
    <row r="96" spans="1:6" ht="18" customHeight="1">
      <c r="A96" s="347" t="s">
        <v>596</v>
      </c>
      <c r="B96" s="260" t="s">
        <v>123</v>
      </c>
      <c r="C96" s="348" t="s">
        <v>296</v>
      </c>
      <c r="D96" s="349"/>
      <c r="E96" s="260" t="s">
        <v>902</v>
      </c>
      <c r="F96" s="306" t="s">
        <v>445</v>
      </c>
    </row>
    <row r="97" spans="1:6" ht="18" customHeight="1">
      <c r="A97" s="351" t="s">
        <v>600</v>
      </c>
      <c r="B97" s="261" t="s">
        <v>123</v>
      </c>
      <c r="C97" s="348" t="s">
        <v>879</v>
      </c>
      <c r="D97" s="349" t="s">
        <v>880</v>
      </c>
      <c r="E97" s="260" t="s">
        <v>354</v>
      </c>
      <c r="F97" s="306" t="s">
        <v>445</v>
      </c>
    </row>
    <row r="98" spans="1:6" ht="18" customHeight="1">
      <c r="A98" s="351" t="s">
        <v>604</v>
      </c>
      <c r="B98" s="261" t="s">
        <v>123</v>
      </c>
      <c r="C98" s="348" t="s">
        <v>372</v>
      </c>
      <c r="D98" s="349" t="s">
        <v>759</v>
      </c>
      <c r="E98" s="260" t="s">
        <v>881</v>
      </c>
      <c r="F98" s="306" t="s">
        <v>445</v>
      </c>
    </row>
    <row r="99" spans="1:6" ht="18" customHeight="1">
      <c r="A99" s="351" t="s">
        <v>608</v>
      </c>
      <c r="B99" s="261" t="s">
        <v>123</v>
      </c>
      <c r="C99" s="348" t="s">
        <v>376</v>
      </c>
      <c r="D99" s="349" t="s">
        <v>760</v>
      </c>
      <c r="E99" s="260" t="s">
        <v>882</v>
      </c>
      <c r="F99" s="306" t="s">
        <v>445</v>
      </c>
    </row>
    <row r="100" spans="1:6" ht="18" customHeight="1">
      <c r="A100" s="351" t="s">
        <v>611</v>
      </c>
      <c r="B100" s="261" t="s">
        <v>123</v>
      </c>
      <c r="C100" s="348" t="s">
        <v>303</v>
      </c>
      <c r="D100" s="349" t="s">
        <v>761</v>
      </c>
      <c r="E100" s="260" t="s">
        <v>883</v>
      </c>
      <c r="F100" s="306" t="s">
        <v>445</v>
      </c>
    </row>
    <row r="101" spans="1:6" ht="18" customHeight="1">
      <c r="A101" s="351" t="s">
        <v>615</v>
      </c>
      <c r="B101" s="261" t="s">
        <v>123</v>
      </c>
      <c r="C101" s="348" t="s">
        <v>304</v>
      </c>
      <c r="D101" s="349" t="s">
        <v>762</v>
      </c>
      <c r="E101" s="260" t="s">
        <v>884</v>
      </c>
      <c r="F101" s="306" t="s">
        <v>445</v>
      </c>
    </row>
    <row r="102" spans="1:6" ht="18" customHeight="1">
      <c r="A102" s="351" t="s">
        <v>621</v>
      </c>
      <c r="B102" s="261" t="s">
        <v>123</v>
      </c>
      <c r="C102" s="348" t="s">
        <v>764</v>
      </c>
      <c r="D102" s="349" t="s">
        <v>510</v>
      </c>
      <c r="E102" s="260" t="s">
        <v>511</v>
      </c>
      <c r="F102" s="306" t="s">
        <v>445</v>
      </c>
    </row>
    <row r="103" spans="1:6" ht="18" customHeight="1">
      <c r="A103" s="351" t="s">
        <v>624</v>
      </c>
      <c r="B103" s="261" t="s">
        <v>123</v>
      </c>
      <c r="C103" s="348" t="s">
        <v>306</v>
      </c>
      <c r="D103" s="349" t="s">
        <v>356</v>
      </c>
      <c r="E103" s="260" t="s">
        <v>906</v>
      </c>
      <c r="F103" s="350" t="s">
        <v>445</v>
      </c>
    </row>
    <row r="104" spans="1:6" ht="18" customHeight="1">
      <c r="A104" s="351" t="s">
        <v>628</v>
      </c>
      <c r="B104" s="261" t="s">
        <v>123</v>
      </c>
      <c r="C104" s="348" t="s">
        <v>105</v>
      </c>
      <c r="D104" s="349" t="s">
        <v>765</v>
      </c>
      <c r="E104" s="260" t="s">
        <v>885</v>
      </c>
      <c r="F104" s="306" t="s">
        <v>445</v>
      </c>
    </row>
    <row r="105" spans="1:6" ht="18" customHeight="1">
      <c r="A105" s="351" t="s">
        <v>632</v>
      </c>
      <c r="B105" s="261" t="s">
        <v>123</v>
      </c>
      <c r="C105" s="354" t="s">
        <v>398</v>
      </c>
      <c r="D105" s="748" t="s">
        <v>766</v>
      </c>
      <c r="E105" s="261" t="s">
        <v>886</v>
      </c>
      <c r="F105" s="749" t="s">
        <v>460</v>
      </c>
    </row>
    <row r="106" spans="1:6" ht="18" customHeight="1">
      <c r="A106" s="352" t="s">
        <v>636</v>
      </c>
      <c r="B106" s="262" t="s">
        <v>123</v>
      </c>
      <c r="C106" s="356" t="s">
        <v>400</v>
      </c>
      <c r="D106" s="751" t="s">
        <v>767</v>
      </c>
      <c r="E106" s="262" t="s">
        <v>887</v>
      </c>
      <c r="F106" s="353" t="s">
        <v>445</v>
      </c>
    </row>
    <row r="107" spans="1:6" ht="18" customHeight="1">
      <c r="A107" s="347" t="s">
        <v>768</v>
      </c>
      <c r="B107" s="260" t="s">
        <v>907</v>
      </c>
      <c r="C107" s="348" t="s">
        <v>512</v>
      </c>
      <c r="D107" s="753"/>
      <c r="E107" s="260" t="s">
        <v>513</v>
      </c>
      <c r="F107" s="306" t="s">
        <v>460</v>
      </c>
    </row>
    <row r="108" spans="1:6" ht="18" customHeight="1">
      <c r="A108" s="351" t="s">
        <v>769</v>
      </c>
      <c r="B108" s="261" t="s">
        <v>907</v>
      </c>
      <c r="C108" s="354" t="s">
        <v>908</v>
      </c>
      <c r="D108" s="355"/>
      <c r="E108" s="261" t="s">
        <v>888</v>
      </c>
      <c r="F108" s="306" t="s">
        <v>460</v>
      </c>
    </row>
    <row r="109" spans="1:6" ht="18" customHeight="1">
      <c r="A109" s="351" t="s">
        <v>770</v>
      </c>
      <c r="B109" s="261" t="s">
        <v>907</v>
      </c>
      <c r="C109" s="354" t="s">
        <v>514</v>
      </c>
      <c r="D109" s="355"/>
      <c r="E109" s="261" t="s">
        <v>515</v>
      </c>
      <c r="F109" s="306" t="s">
        <v>460</v>
      </c>
    </row>
    <row r="110" spans="1:6" ht="18" customHeight="1">
      <c r="A110" s="351" t="s">
        <v>771</v>
      </c>
      <c r="B110" s="261" t="s">
        <v>907</v>
      </c>
      <c r="C110" s="354" t="s">
        <v>516</v>
      </c>
      <c r="D110" s="355"/>
      <c r="E110" s="261" t="s">
        <v>517</v>
      </c>
      <c r="F110" s="306" t="s">
        <v>460</v>
      </c>
    </row>
    <row r="111" spans="1:6" ht="18" customHeight="1">
      <c r="A111" s="351" t="s">
        <v>772</v>
      </c>
      <c r="B111" s="261" t="s">
        <v>907</v>
      </c>
      <c r="C111" s="354" t="s">
        <v>518</v>
      </c>
      <c r="D111" s="355"/>
      <c r="E111" s="261" t="s">
        <v>519</v>
      </c>
      <c r="F111" s="306" t="s">
        <v>460</v>
      </c>
    </row>
    <row r="112" spans="1:6" ht="18" customHeight="1">
      <c r="A112" s="351" t="s">
        <v>773</v>
      </c>
      <c r="B112" s="261" t="s">
        <v>907</v>
      </c>
      <c r="C112" s="354" t="s">
        <v>520</v>
      </c>
      <c r="D112" s="355"/>
      <c r="E112" s="261" t="s">
        <v>521</v>
      </c>
      <c r="F112" s="754" t="s">
        <v>460</v>
      </c>
    </row>
    <row r="113" spans="1:6" ht="18" customHeight="1">
      <c r="A113" s="352" t="s">
        <v>774</v>
      </c>
      <c r="B113" s="755" t="s">
        <v>907</v>
      </c>
      <c r="C113" s="356" t="s">
        <v>522</v>
      </c>
      <c r="D113" s="357"/>
      <c r="E113" s="262" t="s">
        <v>523</v>
      </c>
      <c r="F113" s="756" t="s">
        <v>460</v>
      </c>
    </row>
    <row r="114" spans="1:6" ht="18" customHeight="1">
      <c r="A114" s="347" t="s">
        <v>775</v>
      </c>
      <c r="B114" s="358" t="s">
        <v>935</v>
      </c>
      <c r="C114" s="348" t="s">
        <v>524</v>
      </c>
      <c r="D114" s="753"/>
      <c r="E114" s="260" t="s">
        <v>524</v>
      </c>
      <c r="F114" s="350" t="s">
        <v>460</v>
      </c>
    </row>
    <row r="115" spans="1:6" ht="18" customHeight="1">
      <c r="A115" s="351" t="s">
        <v>776</v>
      </c>
      <c r="B115" s="358" t="s">
        <v>935</v>
      </c>
      <c r="C115" s="354" t="s">
        <v>525</v>
      </c>
      <c r="D115" s="355"/>
      <c r="E115" s="261" t="s">
        <v>525</v>
      </c>
      <c r="F115" s="350" t="s">
        <v>460</v>
      </c>
    </row>
    <row r="116" spans="1:6" ht="18" customHeight="1">
      <c r="A116" s="351" t="s">
        <v>777</v>
      </c>
      <c r="B116" s="358" t="s">
        <v>935</v>
      </c>
      <c r="C116" s="354" t="s">
        <v>526</v>
      </c>
      <c r="D116" s="355"/>
      <c r="E116" s="261" t="s">
        <v>527</v>
      </c>
      <c r="F116" s="350" t="s">
        <v>460</v>
      </c>
    </row>
    <row r="117" spans="1:6" ht="18" customHeight="1">
      <c r="A117" s="351" t="s">
        <v>778</v>
      </c>
      <c r="B117" s="358" t="s">
        <v>935</v>
      </c>
      <c r="C117" s="354" t="s">
        <v>918</v>
      </c>
      <c r="D117" s="355"/>
      <c r="E117" s="261" t="s">
        <v>528</v>
      </c>
      <c r="F117" s="350" t="s">
        <v>460</v>
      </c>
    </row>
    <row r="118" spans="1:6" ht="18" customHeight="1">
      <c r="A118" s="351" t="s">
        <v>779</v>
      </c>
      <c r="B118" s="358" t="s">
        <v>935</v>
      </c>
      <c r="C118" s="354" t="s">
        <v>529</v>
      </c>
      <c r="D118" s="355"/>
      <c r="E118" s="261" t="s">
        <v>529</v>
      </c>
      <c r="F118" s="306" t="s">
        <v>460</v>
      </c>
    </row>
    <row r="119" spans="1:6" ht="18" customHeight="1">
      <c r="A119" s="351" t="s">
        <v>276</v>
      </c>
      <c r="B119" s="358" t="s">
        <v>935</v>
      </c>
      <c r="C119" s="354" t="s">
        <v>530</v>
      </c>
      <c r="D119" s="355"/>
      <c r="E119" s="261" t="s">
        <v>530</v>
      </c>
      <c r="F119" s="350" t="s">
        <v>54</v>
      </c>
    </row>
    <row r="120" spans="1:6" ht="18" customHeight="1">
      <c r="A120" s="351" t="s">
        <v>780</v>
      </c>
      <c r="B120" s="358" t="s">
        <v>935</v>
      </c>
      <c r="C120" s="354" t="s">
        <v>531</v>
      </c>
      <c r="D120" s="355"/>
      <c r="E120" s="261" t="s">
        <v>531</v>
      </c>
      <c r="F120" s="350" t="s">
        <v>460</v>
      </c>
    </row>
    <row r="121" spans="1:6" ht="18" customHeight="1">
      <c r="A121" s="351" t="s">
        <v>781</v>
      </c>
      <c r="B121" s="358" t="s">
        <v>935</v>
      </c>
      <c r="C121" s="354" t="s">
        <v>909</v>
      </c>
      <c r="D121" s="355"/>
      <c r="E121" s="261" t="s">
        <v>532</v>
      </c>
      <c r="F121" s="350" t="s">
        <v>460</v>
      </c>
    </row>
    <row r="122" spans="1:6" ht="18" customHeight="1">
      <c r="A122" s="351" t="s">
        <v>782</v>
      </c>
      <c r="B122" s="358" t="s">
        <v>935</v>
      </c>
      <c r="C122" s="354" t="s">
        <v>533</v>
      </c>
      <c r="D122" s="355"/>
      <c r="E122" s="261" t="s">
        <v>533</v>
      </c>
      <c r="F122" s="350" t="s">
        <v>460</v>
      </c>
    </row>
    <row r="123" spans="1:6" ht="18" customHeight="1">
      <c r="A123" s="351" t="s">
        <v>783</v>
      </c>
      <c r="B123" s="358" t="s">
        <v>935</v>
      </c>
      <c r="C123" s="354" t="s">
        <v>534</v>
      </c>
      <c r="D123" s="355"/>
      <c r="E123" s="261" t="s">
        <v>534</v>
      </c>
      <c r="F123" s="350" t="s">
        <v>460</v>
      </c>
    </row>
    <row r="124" spans="1:6" ht="18" customHeight="1">
      <c r="A124" s="351" t="s">
        <v>910</v>
      </c>
      <c r="B124" s="358" t="s">
        <v>935</v>
      </c>
      <c r="C124" s="354" t="s">
        <v>911</v>
      </c>
      <c r="D124" s="355"/>
      <c r="E124" s="261" t="s">
        <v>911</v>
      </c>
      <c r="F124" s="350" t="s">
        <v>460</v>
      </c>
    </row>
    <row r="125" spans="1:6" ht="18" customHeight="1">
      <c r="A125" s="351" t="s">
        <v>784</v>
      </c>
      <c r="B125" s="358" t="s">
        <v>935</v>
      </c>
      <c r="C125" s="354" t="s">
        <v>535</v>
      </c>
      <c r="D125" s="355"/>
      <c r="E125" s="261" t="s">
        <v>535</v>
      </c>
      <c r="F125" s="350" t="s">
        <v>460</v>
      </c>
    </row>
    <row r="126" spans="1:6" ht="18" customHeight="1">
      <c r="A126" s="351" t="s">
        <v>785</v>
      </c>
      <c r="B126" s="358" t="s">
        <v>935</v>
      </c>
      <c r="C126" s="354" t="s">
        <v>536</v>
      </c>
      <c r="D126" s="355"/>
      <c r="E126" s="261" t="s">
        <v>536</v>
      </c>
      <c r="F126" s="350" t="s">
        <v>460</v>
      </c>
    </row>
    <row r="127" spans="1:6" ht="18" customHeight="1">
      <c r="A127" s="351" t="s">
        <v>786</v>
      </c>
      <c r="B127" s="358" t="s">
        <v>935</v>
      </c>
      <c r="C127" s="354" t="s">
        <v>537</v>
      </c>
      <c r="D127" s="355"/>
      <c r="E127" s="261" t="s">
        <v>537</v>
      </c>
      <c r="F127" s="350" t="s">
        <v>460</v>
      </c>
    </row>
    <row r="128" spans="1:6" ht="18" customHeight="1">
      <c r="A128" s="351" t="s">
        <v>787</v>
      </c>
      <c r="B128" s="358" t="s">
        <v>935</v>
      </c>
      <c r="C128" s="354" t="s">
        <v>538</v>
      </c>
      <c r="D128" s="355"/>
      <c r="E128" s="261" t="s">
        <v>538</v>
      </c>
      <c r="F128" s="350" t="s">
        <v>460</v>
      </c>
    </row>
    <row r="129" spans="1:6" ht="18" customHeight="1">
      <c r="A129" s="351" t="s">
        <v>788</v>
      </c>
      <c r="B129" s="358" t="s">
        <v>935</v>
      </c>
      <c r="C129" s="354" t="s">
        <v>539</v>
      </c>
      <c r="D129" s="355"/>
      <c r="E129" s="261" t="s">
        <v>539</v>
      </c>
      <c r="F129" s="350" t="s">
        <v>460</v>
      </c>
    </row>
    <row r="130" spans="1:6" ht="18" customHeight="1">
      <c r="A130" s="351" t="s">
        <v>789</v>
      </c>
      <c r="B130" s="358" t="s">
        <v>935</v>
      </c>
      <c r="C130" s="354" t="s">
        <v>540</v>
      </c>
      <c r="D130" s="355"/>
      <c r="E130" s="261" t="s">
        <v>540</v>
      </c>
      <c r="F130" s="350" t="s">
        <v>460</v>
      </c>
    </row>
    <row r="131" spans="1:6" ht="18" customHeight="1">
      <c r="A131" s="351" t="s">
        <v>790</v>
      </c>
      <c r="B131" s="358" t="s">
        <v>935</v>
      </c>
      <c r="C131" s="354" t="s">
        <v>541</v>
      </c>
      <c r="D131" s="355"/>
      <c r="E131" s="261" t="s">
        <v>541</v>
      </c>
      <c r="F131" s="350" t="s">
        <v>460</v>
      </c>
    </row>
    <row r="132" spans="1:6" ht="18" customHeight="1">
      <c r="A132" s="351" t="s">
        <v>791</v>
      </c>
      <c r="B132" s="358" t="s">
        <v>935</v>
      </c>
      <c r="C132" s="354" t="s">
        <v>542</v>
      </c>
      <c r="D132" s="355"/>
      <c r="E132" s="261" t="s">
        <v>542</v>
      </c>
      <c r="F132" s="350" t="s">
        <v>460</v>
      </c>
    </row>
    <row r="133" spans="1:6" ht="18" customHeight="1">
      <c r="A133" s="351" t="s">
        <v>792</v>
      </c>
      <c r="B133" s="358" t="s">
        <v>935</v>
      </c>
      <c r="C133" s="354" t="s">
        <v>543</v>
      </c>
      <c r="D133" s="355"/>
      <c r="E133" s="261" t="s">
        <v>543</v>
      </c>
      <c r="F133" s="350" t="s">
        <v>460</v>
      </c>
    </row>
    <row r="134" spans="1:6" ht="18" customHeight="1">
      <c r="A134" s="351" t="s">
        <v>793</v>
      </c>
      <c r="B134" s="358" t="s">
        <v>935</v>
      </c>
      <c r="C134" s="354" t="s">
        <v>544</v>
      </c>
      <c r="D134" s="355"/>
      <c r="E134" s="261" t="s">
        <v>545</v>
      </c>
      <c r="F134" s="350" t="s">
        <v>460</v>
      </c>
    </row>
    <row r="135" spans="1:6" ht="18" customHeight="1">
      <c r="A135" s="351" t="s">
        <v>889</v>
      </c>
      <c r="B135" s="358" t="s">
        <v>935</v>
      </c>
      <c r="C135" s="354" t="s">
        <v>912</v>
      </c>
      <c r="D135" s="359"/>
      <c r="E135" s="354" t="s">
        <v>912</v>
      </c>
      <c r="F135" s="306" t="s">
        <v>460</v>
      </c>
    </row>
    <row r="136" spans="1:6" ht="18" customHeight="1">
      <c r="A136" s="351" t="s">
        <v>794</v>
      </c>
      <c r="B136" s="358" t="s">
        <v>935</v>
      </c>
      <c r="C136" s="354" t="s">
        <v>546</v>
      </c>
      <c r="D136" s="355"/>
      <c r="E136" s="261" t="s">
        <v>546</v>
      </c>
      <c r="F136" s="350" t="s">
        <v>460</v>
      </c>
    </row>
    <row r="137" spans="1:6" ht="18" customHeight="1">
      <c r="A137" s="351" t="s">
        <v>795</v>
      </c>
      <c r="B137" s="358" t="s">
        <v>935</v>
      </c>
      <c r="C137" s="354" t="s">
        <v>547</v>
      </c>
      <c r="D137" s="355"/>
      <c r="E137" s="261" t="s">
        <v>547</v>
      </c>
      <c r="F137" s="350" t="s">
        <v>460</v>
      </c>
    </row>
    <row r="138" spans="1:6" ht="18" customHeight="1">
      <c r="A138" s="351" t="s">
        <v>796</v>
      </c>
      <c r="B138" s="358" t="s">
        <v>935</v>
      </c>
      <c r="C138" s="354" t="s">
        <v>548</v>
      </c>
      <c r="D138" s="355"/>
      <c r="E138" s="261" t="s">
        <v>548</v>
      </c>
      <c r="F138" s="350" t="s">
        <v>460</v>
      </c>
    </row>
    <row r="139" spans="1:6" ht="18" customHeight="1">
      <c r="A139" s="351" t="s">
        <v>797</v>
      </c>
      <c r="B139" s="358" t="s">
        <v>935</v>
      </c>
      <c r="C139" s="354" t="s">
        <v>549</v>
      </c>
      <c r="D139" s="355"/>
      <c r="E139" s="261" t="s">
        <v>549</v>
      </c>
      <c r="F139" s="350" t="s">
        <v>445</v>
      </c>
    </row>
    <row r="140" spans="1:6" ht="18" customHeight="1">
      <c r="A140" s="351" t="s">
        <v>798</v>
      </c>
      <c r="B140" s="358" t="s">
        <v>935</v>
      </c>
      <c r="C140" s="354" t="s">
        <v>550</v>
      </c>
      <c r="D140" s="355"/>
      <c r="E140" s="261" t="s">
        <v>551</v>
      </c>
      <c r="F140" s="350" t="s">
        <v>460</v>
      </c>
    </row>
    <row r="141" spans="1:6" ht="18" customHeight="1">
      <c r="A141" s="351" t="s">
        <v>799</v>
      </c>
      <c r="B141" s="358" t="s">
        <v>935</v>
      </c>
      <c r="C141" s="354" t="s">
        <v>552</v>
      </c>
      <c r="D141" s="355"/>
      <c r="E141" s="261" t="s">
        <v>552</v>
      </c>
      <c r="F141" s="350" t="s">
        <v>460</v>
      </c>
    </row>
    <row r="142" spans="1:6" ht="18" customHeight="1">
      <c r="A142" s="351" t="s">
        <v>800</v>
      </c>
      <c r="B142" s="358" t="s">
        <v>935</v>
      </c>
      <c r="C142" s="354" t="s">
        <v>553</v>
      </c>
      <c r="D142" s="355"/>
      <c r="E142" s="261" t="s">
        <v>553</v>
      </c>
      <c r="F142" s="350" t="s">
        <v>460</v>
      </c>
    </row>
    <row r="143" spans="1:6" ht="18" customHeight="1">
      <c r="A143" s="351" t="s">
        <v>801</v>
      </c>
      <c r="B143" s="358" t="s">
        <v>935</v>
      </c>
      <c r="C143" s="354" t="s">
        <v>554</v>
      </c>
      <c r="D143" s="355"/>
      <c r="E143" s="261" t="s">
        <v>554</v>
      </c>
      <c r="F143" s="350" t="s">
        <v>460</v>
      </c>
    </row>
    <row r="144" spans="1:6" ht="18" customHeight="1">
      <c r="A144" s="351" t="s">
        <v>802</v>
      </c>
      <c r="B144" s="358" t="s">
        <v>935</v>
      </c>
      <c r="C144" s="354" t="s">
        <v>555</v>
      </c>
      <c r="D144" s="355"/>
      <c r="E144" s="261" t="s">
        <v>555</v>
      </c>
      <c r="F144" s="350" t="s">
        <v>460</v>
      </c>
    </row>
    <row r="145" spans="1:6" ht="18" customHeight="1">
      <c r="A145" s="351" t="s">
        <v>803</v>
      </c>
      <c r="B145" s="358" t="s">
        <v>935</v>
      </c>
      <c r="C145" s="354" t="s">
        <v>556</v>
      </c>
      <c r="D145" s="355"/>
      <c r="E145" s="261" t="s">
        <v>556</v>
      </c>
      <c r="F145" s="350" t="s">
        <v>460</v>
      </c>
    </row>
    <row r="146" spans="1:6" ht="18" customHeight="1">
      <c r="A146" s="351" t="s">
        <v>282</v>
      </c>
      <c r="B146" s="358" t="s">
        <v>935</v>
      </c>
      <c r="C146" s="354" t="s">
        <v>913</v>
      </c>
      <c r="D146" s="355"/>
      <c r="E146" s="261" t="s">
        <v>557</v>
      </c>
      <c r="F146" s="350" t="s">
        <v>460</v>
      </c>
    </row>
    <row r="147" spans="1:6" ht="18" customHeight="1">
      <c r="A147" s="351" t="s">
        <v>287</v>
      </c>
      <c r="B147" s="358" t="s">
        <v>935</v>
      </c>
      <c r="C147" s="354" t="s">
        <v>558</v>
      </c>
      <c r="D147" s="355"/>
      <c r="E147" s="261" t="s">
        <v>558</v>
      </c>
      <c r="F147" s="350" t="s">
        <v>460</v>
      </c>
    </row>
    <row r="148" spans="1:6" ht="18" customHeight="1">
      <c r="A148" s="351" t="s">
        <v>289</v>
      </c>
      <c r="B148" s="358" t="s">
        <v>935</v>
      </c>
      <c r="C148" s="354" t="s">
        <v>559</v>
      </c>
      <c r="D148" s="355"/>
      <c r="E148" s="261" t="s">
        <v>559</v>
      </c>
      <c r="F148" s="350" t="s">
        <v>460</v>
      </c>
    </row>
    <row r="149" spans="1:6" ht="18" customHeight="1">
      <c r="A149" s="351" t="s">
        <v>291</v>
      </c>
      <c r="B149" s="358" t="s">
        <v>935</v>
      </c>
      <c r="C149" s="354" t="s">
        <v>560</v>
      </c>
      <c r="D149" s="355"/>
      <c r="E149" s="261" t="s">
        <v>560</v>
      </c>
      <c r="F149" s="350" t="s">
        <v>460</v>
      </c>
    </row>
    <row r="150" spans="1:6" ht="18" customHeight="1">
      <c r="A150" s="352" t="s">
        <v>804</v>
      </c>
      <c r="B150" s="360" t="s">
        <v>810</v>
      </c>
      <c r="C150" s="356" t="s">
        <v>561</v>
      </c>
      <c r="D150" s="357"/>
      <c r="E150" s="262" t="s">
        <v>561</v>
      </c>
      <c r="F150" s="334" t="s">
        <v>445</v>
      </c>
    </row>
    <row r="151" spans="1:6" ht="18" customHeight="1">
      <c r="A151" s="351" t="s">
        <v>653</v>
      </c>
      <c r="B151" s="361" t="s">
        <v>357</v>
      </c>
      <c r="C151" s="348" t="s">
        <v>936</v>
      </c>
      <c r="D151" s="349" t="s">
        <v>805</v>
      </c>
      <c r="E151" s="260" t="s">
        <v>562</v>
      </c>
      <c r="F151" s="306" t="s">
        <v>445</v>
      </c>
    </row>
    <row r="152" spans="1:6" ht="18" customHeight="1">
      <c r="A152" s="351" t="s">
        <v>656</v>
      </c>
      <c r="B152" s="361" t="s">
        <v>358</v>
      </c>
      <c r="C152" s="348" t="s">
        <v>563</v>
      </c>
      <c r="D152" s="349" t="s">
        <v>505</v>
      </c>
      <c r="E152" s="260" t="s">
        <v>506</v>
      </c>
      <c r="F152" s="350" t="s">
        <v>461</v>
      </c>
    </row>
    <row r="153" spans="1:6" ht="18" customHeight="1">
      <c r="A153" s="351" t="s">
        <v>660</v>
      </c>
      <c r="B153" s="361" t="s">
        <v>358</v>
      </c>
      <c r="C153" s="348" t="s">
        <v>564</v>
      </c>
      <c r="D153" s="349" t="s">
        <v>565</v>
      </c>
      <c r="E153" s="260" t="s">
        <v>566</v>
      </c>
      <c r="F153" s="306" t="s">
        <v>54</v>
      </c>
    </row>
    <row r="154" spans="1:6" ht="18" customHeight="1">
      <c r="A154" s="351" t="s">
        <v>914</v>
      </c>
      <c r="B154" s="361" t="s">
        <v>358</v>
      </c>
      <c r="C154" s="348" t="s">
        <v>928</v>
      </c>
      <c r="D154" s="349" t="s">
        <v>915</v>
      </c>
      <c r="E154" s="260" t="s">
        <v>916</v>
      </c>
      <c r="F154" s="306" t="s">
        <v>445</v>
      </c>
    </row>
    <row r="155" spans="1:6" ht="18" customHeight="1">
      <c r="A155" s="351" t="s">
        <v>665</v>
      </c>
      <c r="B155" s="361" t="s">
        <v>358</v>
      </c>
      <c r="C155" s="348" t="s">
        <v>930</v>
      </c>
      <c r="D155" s="349" t="s">
        <v>570</v>
      </c>
      <c r="E155" s="260" t="s">
        <v>571</v>
      </c>
      <c r="F155" s="306" t="s">
        <v>445</v>
      </c>
    </row>
    <row r="156" spans="1:6" ht="18" customHeight="1">
      <c r="A156" s="351" t="s">
        <v>668</v>
      </c>
      <c r="B156" s="361" t="s">
        <v>358</v>
      </c>
      <c r="C156" s="354" t="s">
        <v>932</v>
      </c>
      <c r="D156" s="748" t="s">
        <v>806</v>
      </c>
      <c r="E156" s="261" t="s">
        <v>572</v>
      </c>
      <c r="F156" s="754" t="s">
        <v>445</v>
      </c>
    </row>
    <row r="157" spans="1:6" ht="18" customHeight="1">
      <c r="A157" s="352" t="s">
        <v>671</v>
      </c>
      <c r="B157" s="360" t="s">
        <v>358</v>
      </c>
      <c r="C157" s="750" t="s">
        <v>933</v>
      </c>
      <c r="D157" s="751" t="s">
        <v>573</v>
      </c>
      <c r="E157" s="752" t="s">
        <v>574</v>
      </c>
      <c r="F157" s="353" t="s">
        <v>460</v>
      </c>
    </row>
    <row r="158" spans="1:6" ht="18" customHeight="1">
      <c r="A158" s="347" t="s">
        <v>678</v>
      </c>
      <c r="B158" s="260" t="s">
        <v>361</v>
      </c>
      <c r="C158" s="348" t="s">
        <v>575</v>
      </c>
      <c r="D158" s="349" t="s">
        <v>576</v>
      </c>
      <c r="E158" s="260" t="s">
        <v>360</v>
      </c>
      <c r="F158" s="306" t="s">
        <v>460</v>
      </c>
    </row>
    <row r="159" spans="1:6" ht="18" customHeight="1">
      <c r="A159" s="351" t="s">
        <v>682</v>
      </c>
      <c r="B159" s="261" t="s">
        <v>361</v>
      </c>
      <c r="C159" s="354" t="s">
        <v>577</v>
      </c>
      <c r="D159" s="748" t="s">
        <v>578</v>
      </c>
      <c r="E159" s="261" t="s">
        <v>579</v>
      </c>
      <c r="F159" s="754" t="s">
        <v>445</v>
      </c>
    </row>
    <row r="160" spans="1:6" ht="18" customHeight="1">
      <c r="A160" s="352" t="s">
        <v>685</v>
      </c>
      <c r="B160" s="360" t="s">
        <v>361</v>
      </c>
      <c r="C160" s="750" t="s">
        <v>580</v>
      </c>
      <c r="D160" s="751" t="s">
        <v>576</v>
      </c>
      <c r="E160" s="752" t="s">
        <v>360</v>
      </c>
      <c r="F160" s="353" t="s">
        <v>460</v>
      </c>
    </row>
    <row r="161" spans="1:6" ht="18" customHeight="1">
      <c r="A161" s="347" t="s">
        <v>690</v>
      </c>
      <c r="B161" s="358" t="s">
        <v>917</v>
      </c>
      <c r="C161" s="348" t="s">
        <v>937</v>
      </c>
      <c r="D161" s="349" t="s">
        <v>581</v>
      </c>
      <c r="E161" s="260" t="s">
        <v>582</v>
      </c>
      <c r="F161" s="306" t="s">
        <v>54</v>
      </c>
    </row>
    <row r="162" spans="1:6" ht="18" customHeight="1">
      <c r="A162" s="351" t="s">
        <v>693</v>
      </c>
      <c r="B162" s="261" t="s">
        <v>917</v>
      </c>
      <c r="C162" s="348" t="s">
        <v>890</v>
      </c>
      <c r="D162" s="349" t="s">
        <v>807</v>
      </c>
      <c r="E162" s="260" t="s">
        <v>891</v>
      </c>
      <c r="F162" s="350" t="s">
        <v>445</v>
      </c>
    </row>
    <row r="163" spans="1:6" ht="18" customHeight="1">
      <c r="A163" s="351" t="s">
        <v>696</v>
      </c>
      <c r="B163" s="261" t="s">
        <v>917</v>
      </c>
      <c r="C163" s="348" t="s">
        <v>583</v>
      </c>
      <c r="D163" s="349" t="s">
        <v>584</v>
      </c>
      <c r="E163" s="260" t="s">
        <v>585</v>
      </c>
      <c r="F163" s="350" t="s">
        <v>445</v>
      </c>
    </row>
    <row r="164" spans="1:6" ht="18" customHeight="1">
      <c r="A164" s="351" t="s">
        <v>698</v>
      </c>
      <c r="B164" s="261" t="s">
        <v>917</v>
      </c>
      <c r="C164" s="348" t="s">
        <v>106</v>
      </c>
      <c r="D164" s="349" t="s">
        <v>586</v>
      </c>
      <c r="E164" s="260" t="s">
        <v>587</v>
      </c>
      <c r="F164" s="350" t="s">
        <v>460</v>
      </c>
    </row>
    <row r="165" spans="1:6" ht="18" customHeight="1">
      <c r="A165" s="351" t="s">
        <v>699</v>
      </c>
      <c r="B165" s="261" t="s">
        <v>917</v>
      </c>
      <c r="C165" s="348" t="s">
        <v>363</v>
      </c>
      <c r="D165" s="349" t="s">
        <v>588</v>
      </c>
      <c r="E165" s="260" t="s">
        <v>589</v>
      </c>
      <c r="F165" s="350" t="s">
        <v>54</v>
      </c>
    </row>
    <row r="166" spans="1:6" ht="18" customHeight="1">
      <c r="A166" s="352" t="s">
        <v>701</v>
      </c>
      <c r="B166" s="262" t="s">
        <v>917</v>
      </c>
      <c r="C166" s="348" t="s">
        <v>590</v>
      </c>
      <c r="D166" s="349" t="s">
        <v>591</v>
      </c>
      <c r="E166" s="260" t="s">
        <v>592</v>
      </c>
      <c r="F166" s="350" t="s">
        <v>445</v>
      </c>
    </row>
    <row r="167" spans="1:6" ht="18" customHeight="1">
      <c r="A167" s="335" t="s">
        <v>892</v>
      </c>
      <c r="B167" s="330" t="s">
        <v>293</v>
      </c>
      <c r="C167" s="331" t="s">
        <v>442</v>
      </c>
      <c r="D167" s="332" t="s">
        <v>443</v>
      </c>
      <c r="E167" s="333" t="s">
        <v>444</v>
      </c>
      <c r="F167" s="757" t="s">
        <v>938</v>
      </c>
    </row>
  </sheetData>
  <sheetProtection password="C016" sheet="1" objects="1" scenarios="1"/>
  <autoFilter ref="A1:F167"/>
  <phoneticPr fontId="3"/>
  <pageMargins left="0.7" right="0.7" top="0.75" bottom="0.75" header="0.3" footer="0.3"/>
  <pageSetup paperSize="8"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一番最初に入力!Print_Area</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2024-04-11T07:49:15Z</cp:lastPrinted>
  <dcterms:created xsi:type="dcterms:W3CDTF">2006-02-13T04:55:03Z</dcterms:created>
  <dcterms:modified xsi:type="dcterms:W3CDTF">2024-04-17T03:50:16Z</dcterms:modified>
</cp:coreProperties>
</file>