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Kodpc053\給付係共有ｆ\02_給付係員用\02_補助金・助成金関係\02_地域型（補助金）\R5\1_R5_補助金申請案内\1-④_実費徴収に係る補足給付事業補助金\"/>
    </mc:Choice>
  </mc:AlternateContent>
  <workbookProtection workbookPassword="C016" lockStructure="1"/>
  <bookViews>
    <workbookView xWindow="600" yWindow="120" windowWidth="19395" windowHeight="7830" tabRatio="776"/>
  </bookViews>
  <sheets>
    <sheet name="一番最初に入力" sheetId="8" r:id="rId1"/>
    <sheet name="様式第１号" sheetId="9" r:id="rId2"/>
    <sheet name="別表1_教材費・行事費等" sheetId="5" r:id="rId3"/>
    <sheet name="仙台市使用集計表" sheetId="13" r:id="rId4"/>
    <sheet name="※要更新【何も入力しないでください】法人情報" sheetId="11" state="hidden" r:id="rId5"/>
  </sheets>
  <definedNames>
    <definedName name="_xlnm._FilterDatabase" localSheetId="4" hidden="1">※要更新【何も入力しないでください】法人情報!$A$1:$G$346</definedName>
    <definedName name="_xlnm.Print_Area" localSheetId="4">※要更新【何も入力しないでください】法人情報!$A$1:$F$415</definedName>
    <definedName name="_xlnm.Print_Area" localSheetId="3">仙台市使用集計表!$A$1:$AB$49</definedName>
    <definedName name="_xlnm.Print_Area" localSheetId="2">別表1_教材費・行事費等!$A$1:$S$159</definedName>
    <definedName name="_xlnm.Print_Area" localSheetId="1">様式第１号!$A$1:$S$32</definedName>
    <definedName name="_xlnm.Print_Titles" localSheetId="2">別表1_教材費・行事費等!$1:$8</definedName>
  </definedNames>
  <calcPr calcId="162913"/>
</workbook>
</file>

<file path=xl/calcChain.xml><?xml version="1.0" encoding="utf-8"?>
<calcChain xmlns="http://schemas.openxmlformats.org/spreadsheetml/2006/main">
  <c r="M13" i="9" l="1"/>
  <c r="M14" i="9" l="1"/>
  <c r="K12" i="9"/>
  <c r="K11" i="9"/>
  <c r="W159" i="5" l="1"/>
  <c r="V159" i="5"/>
  <c r="AC159" i="5" l="1"/>
  <c r="AB159" i="5"/>
  <c r="Z159" i="5"/>
  <c r="Y159" i="5"/>
  <c r="Q158" i="5"/>
  <c r="Q159" i="5" s="1"/>
  <c r="P158" i="5"/>
  <c r="P159" i="5" s="1"/>
  <c r="O158" i="5"/>
  <c r="O159" i="5" s="1"/>
  <c r="N158" i="5"/>
  <c r="N159" i="5" s="1"/>
  <c r="M158" i="5"/>
  <c r="M159" i="5" s="1"/>
  <c r="L158" i="5"/>
  <c r="L159" i="5" s="1"/>
  <c r="K158" i="5"/>
  <c r="K159" i="5" s="1"/>
  <c r="J158" i="5"/>
  <c r="J159" i="5" s="1"/>
  <c r="I158" i="5"/>
  <c r="I159" i="5" s="1"/>
  <c r="H158" i="5"/>
  <c r="H159" i="5" s="1"/>
  <c r="G158" i="5"/>
  <c r="G159" i="5" s="1"/>
  <c r="F158" i="5"/>
  <c r="F159" i="5" s="1"/>
  <c r="B154" i="5"/>
  <c r="AC147" i="5"/>
  <c r="AB147" i="5"/>
  <c r="Z147" i="5"/>
  <c r="Y147" i="5"/>
  <c r="W147" i="5"/>
  <c r="V147" i="5"/>
  <c r="Q146" i="5"/>
  <c r="Q147" i="5" s="1"/>
  <c r="P146" i="5"/>
  <c r="P147" i="5" s="1"/>
  <c r="O146" i="5"/>
  <c r="O147" i="5" s="1"/>
  <c r="N146" i="5"/>
  <c r="N147" i="5" s="1"/>
  <c r="M146" i="5"/>
  <c r="M147" i="5" s="1"/>
  <c r="L146" i="5"/>
  <c r="L147" i="5" s="1"/>
  <c r="K146" i="5"/>
  <c r="K147" i="5" s="1"/>
  <c r="J146" i="5"/>
  <c r="J147" i="5" s="1"/>
  <c r="I146" i="5"/>
  <c r="I147" i="5" s="1"/>
  <c r="H146" i="5"/>
  <c r="H147" i="5" s="1"/>
  <c r="G146" i="5"/>
  <c r="G147" i="5" s="1"/>
  <c r="F146" i="5"/>
  <c r="F147" i="5" s="1"/>
  <c r="B142" i="5"/>
  <c r="AC135" i="5"/>
  <c r="AB135" i="5"/>
  <c r="Z135" i="5"/>
  <c r="Y135" i="5"/>
  <c r="W135" i="5"/>
  <c r="V135" i="5"/>
  <c r="Q134" i="5"/>
  <c r="Q135" i="5" s="1"/>
  <c r="P134" i="5"/>
  <c r="P135" i="5" s="1"/>
  <c r="O134" i="5"/>
  <c r="O135" i="5" s="1"/>
  <c r="N134" i="5"/>
  <c r="N135" i="5" s="1"/>
  <c r="M134" i="5"/>
  <c r="M135" i="5" s="1"/>
  <c r="L134" i="5"/>
  <c r="L135" i="5" s="1"/>
  <c r="K134" i="5"/>
  <c r="K135" i="5" s="1"/>
  <c r="J134" i="5"/>
  <c r="J135" i="5" s="1"/>
  <c r="I134" i="5"/>
  <c r="I135" i="5" s="1"/>
  <c r="H134" i="5"/>
  <c r="H135" i="5" s="1"/>
  <c r="G134" i="5"/>
  <c r="G135" i="5" s="1"/>
  <c r="F134" i="5"/>
  <c r="F135" i="5" s="1"/>
  <c r="B130" i="5"/>
  <c r="AC123" i="5"/>
  <c r="AB123" i="5"/>
  <c r="Z123" i="5"/>
  <c r="Y123" i="5"/>
  <c r="W123" i="5"/>
  <c r="V123" i="5"/>
  <c r="Q122" i="5"/>
  <c r="Q123" i="5" s="1"/>
  <c r="P122" i="5"/>
  <c r="P123" i="5" s="1"/>
  <c r="O122" i="5"/>
  <c r="O123" i="5" s="1"/>
  <c r="N122" i="5"/>
  <c r="N123" i="5" s="1"/>
  <c r="M122" i="5"/>
  <c r="M123" i="5" s="1"/>
  <c r="L122" i="5"/>
  <c r="L123" i="5" s="1"/>
  <c r="K122" i="5"/>
  <c r="K123" i="5" s="1"/>
  <c r="J122" i="5"/>
  <c r="J123" i="5" s="1"/>
  <c r="I122" i="5"/>
  <c r="I123" i="5" s="1"/>
  <c r="H122" i="5"/>
  <c r="H123" i="5" s="1"/>
  <c r="G122" i="5"/>
  <c r="G123" i="5" s="1"/>
  <c r="F122" i="5"/>
  <c r="B118" i="5"/>
  <c r="AC111" i="5"/>
  <c r="AB111" i="5"/>
  <c r="Z111" i="5"/>
  <c r="Y111" i="5"/>
  <c r="W111" i="5"/>
  <c r="V111" i="5"/>
  <c r="Q110" i="5"/>
  <c r="Q111" i="5" s="1"/>
  <c r="P110" i="5"/>
  <c r="P111" i="5" s="1"/>
  <c r="O110" i="5"/>
  <c r="O111" i="5" s="1"/>
  <c r="N110" i="5"/>
  <c r="N111" i="5" s="1"/>
  <c r="M110" i="5"/>
  <c r="M111" i="5" s="1"/>
  <c r="L110" i="5"/>
  <c r="L111" i="5" s="1"/>
  <c r="K110" i="5"/>
  <c r="K111" i="5" s="1"/>
  <c r="J110" i="5"/>
  <c r="J111" i="5" s="1"/>
  <c r="I110" i="5"/>
  <c r="I111" i="5" s="1"/>
  <c r="H110" i="5"/>
  <c r="H111" i="5" s="1"/>
  <c r="G110" i="5"/>
  <c r="G111" i="5" s="1"/>
  <c r="F110" i="5"/>
  <c r="F111" i="5" s="1"/>
  <c r="B106" i="5"/>
  <c r="AC99" i="5"/>
  <c r="AB99" i="5"/>
  <c r="Z99" i="5"/>
  <c r="Y99" i="5"/>
  <c r="W99" i="5"/>
  <c r="V99" i="5"/>
  <c r="Q98" i="5"/>
  <c r="Q99" i="5" s="1"/>
  <c r="P98" i="5"/>
  <c r="P99" i="5" s="1"/>
  <c r="O98" i="5"/>
  <c r="O99" i="5" s="1"/>
  <c r="N98" i="5"/>
  <c r="N99" i="5" s="1"/>
  <c r="M98" i="5"/>
  <c r="M99" i="5" s="1"/>
  <c r="L98" i="5"/>
  <c r="L99" i="5" s="1"/>
  <c r="K98" i="5"/>
  <c r="K99" i="5" s="1"/>
  <c r="J98" i="5"/>
  <c r="J99" i="5" s="1"/>
  <c r="I98" i="5"/>
  <c r="I99" i="5" s="1"/>
  <c r="H98" i="5"/>
  <c r="H99" i="5" s="1"/>
  <c r="G98" i="5"/>
  <c r="G99" i="5" s="1"/>
  <c r="F98" i="5"/>
  <c r="B94" i="5"/>
  <c r="AC87" i="5"/>
  <c r="AB87" i="5"/>
  <c r="Z87" i="5"/>
  <c r="Y87" i="5"/>
  <c r="W87" i="5"/>
  <c r="V87" i="5"/>
  <c r="Q86" i="5"/>
  <c r="Q87" i="5" s="1"/>
  <c r="P86" i="5"/>
  <c r="P87" i="5" s="1"/>
  <c r="O86" i="5"/>
  <c r="O87" i="5" s="1"/>
  <c r="N86" i="5"/>
  <c r="N87" i="5" s="1"/>
  <c r="M86" i="5"/>
  <c r="M87" i="5" s="1"/>
  <c r="L86" i="5"/>
  <c r="L87" i="5" s="1"/>
  <c r="K86" i="5"/>
  <c r="K87" i="5" s="1"/>
  <c r="J86" i="5"/>
  <c r="J87" i="5" s="1"/>
  <c r="I86" i="5"/>
  <c r="I87" i="5" s="1"/>
  <c r="H86" i="5"/>
  <c r="H87" i="5" s="1"/>
  <c r="G86" i="5"/>
  <c r="G87" i="5" s="1"/>
  <c r="F86" i="5"/>
  <c r="F87" i="5" s="1"/>
  <c r="B82" i="5"/>
  <c r="AC75" i="5"/>
  <c r="AB75" i="5"/>
  <c r="Z75" i="5"/>
  <c r="Y75" i="5"/>
  <c r="W75" i="5"/>
  <c r="V75" i="5"/>
  <c r="Q74" i="5"/>
  <c r="Q75" i="5" s="1"/>
  <c r="P74" i="5"/>
  <c r="P75" i="5" s="1"/>
  <c r="O74" i="5"/>
  <c r="O75" i="5" s="1"/>
  <c r="N74" i="5"/>
  <c r="N75" i="5" s="1"/>
  <c r="M74" i="5"/>
  <c r="M75" i="5" s="1"/>
  <c r="L74" i="5"/>
  <c r="L75" i="5" s="1"/>
  <c r="K74" i="5"/>
  <c r="K75" i="5" s="1"/>
  <c r="J74" i="5"/>
  <c r="J75" i="5" s="1"/>
  <c r="I74" i="5"/>
  <c r="I75" i="5" s="1"/>
  <c r="H74" i="5"/>
  <c r="H75" i="5" s="1"/>
  <c r="G74" i="5"/>
  <c r="G75" i="5" s="1"/>
  <c r="F74" i="5"/>
  <c r="F75" i="5" s="1"/>
  <c r="B70" i="5"/>
  <c r="Z63" i="5"/>
  <c r="Y63" i="5"/>
  <c r="W63" i="5"/>
  <c r="V63" i="5"/>
  <c r="Q62" i="5"/>
  <c r="Q63" i="5" s="1"/>
  <c r="P62" i="5"/>
  <c r="P63" i="5" s="1"/>
  <c r="O62" i="5"/>
  <c r="O63" i="5" s="1"/>
  <c r="N62" i="5"/>
  <c r="N63" i="5" s="1"/>
  <c r="M62" i="5"/>
  <c r="M63" i="5" s="1"/>
  <c r="L62" i="5"/>
  <c r="L63" i="5" s="1"/>
  <c r="K62" i="5"/>
  <c r="K63" i="5" s="1"/>
  <c r="J62" i="5"/>
  <c r="J63" i="5" s="1"/>
  <c r="I62" i="5"/>
  <c r="I63" i="5" s="1"/>
  <c r="H62" i="5"/>
  <c r="H63" i="5" s="1"/>
  <c r="G62" i="5"/>
  <c r="G63" i="5" s="1"/>
  <c r="F62" i="5"/>
  <c r="F63" i="5" s="1"/>
  <c r="B58" i="5"/>
  <c r="Z51" i="5"/>
  <c r="Y51" i="5"/>
  <c r="W51" i="5"/>
  <c r="V51" i="5"/>
  <c r="Q50" i="5"/>
  <c r="Q51" i="5" s="1"/>
  <c r="P50" i="5"/>
  <c r="P51" i="5" s="1"/>
  <c r="O50" i="5"/>
  <c r="O51" i="5" s="1"/>
  <c r="N50" i="5"/>
  <c r="N51" i="5" s="1"/>
  <c r="M50" i="5"/>
  <c r="M51" i="5" s="1"/>
  <c r="L50" i="5"/>
  <c r="L51" i="5" s="1"/>
  <c r="K50" i="5"/>
  <c r="K51" i="5" s="1"/>
  <c r="J50" i="5"/>
  <c r="J51" i="5" s="1"/>
  <c r="I50" i="5"/>
  <c r="I51" i="5" s="1"/>
  <c r="H50" i="5"/>
  <c r="H51" i="5" s="1"/>
  <c r="G50" i="5"/>
  <c r="G51" i="5" s="1"/>
  <c r="F50" i="5"/>
  <c r="F51" i="5" s="1"/>
  <c r="B46" i="5"/>
  <c r="AC39" i="5"/>
  <c r="AB39" i="5"/>
  <c r="W39" i="5"/>
  <c r="V39" i="5"/>
  <c r="Q38" i="5"/>
  <c r="Q39" i="5" s="1"/>
  <c r="P38" i="5"/>
  <c r="P39" i="5" s="1"/>
  <c r="O38" i="5"/>
  <c r="O39" i="5" s="1"/>
  <c r="N38" i="5"/>
  <c r="N39" i="5" s="1"/>
  <c r="M38" i="5"/>
  <c r="M39" i="5" s="1"/>
  <c r="L38" i="5"/>
  <c r="L39" i="5" s="1"/>
  <c r="K38" i="5"/>
  <c r="K39" i="5" s="1"/>
  <c r="J38" i="5"/>
  <c r="J39" i="5" s="1"/>
  <c r="I38" i="5"/>
  <c r="I39" i="5" s="1"/>
  <c r="H38" i="5"/>
  <c r="H39" i="5" s="1"/>
  <c r="G38" i="5"/>
  <c r="G39" i="5" s="1"/>
  <c r="F38" i="5"/>
  <c r="F39" i="5" s="1"/>
  <c r="B34" i="5"/>
  <c r="AC27" i="5"/>
  <c r="AB27" i="5"/>
  <c r="Q26" i="5"/>
  <c r="Q27" i="5" s="1"/>
  <c r="P26" i="5"/>
  <c r="P27" i="5" s="1"/>
  <c r="O26" i="5"/>
  <c r="O27" i="5" s="1"/>
  <c r="N26" i="5"/>
  <c r="N27" i="5" s="1"/>
  <c r="M26" i="5"/>
  <c r="M27" i="5" s="1"/>
  <c r="L26" i="5"/>
  <c r="L27" i="5" s="1"/>
  <c r="K26" i="5"/>
  <c r="K27" i="5" s="1"/>
  <c r="J26" i="5"/>
  <c r="J27" i="5" s="1"/>
  <c r="I26" i="5"/>
  <c r="I27" i="5" s="1"/>
  <c r="H26" i="5"/>
  <c r="H27" i="5" s="1"/>
  <c r="G26" i="5"/>
  <c r="G27" i="5" s="1"/>
  <c r="F26" i="5"/>
  <c r="F27" i="5" s="1"/>
  <c r="B22" i="5"/>
  <c r="F7" i="5"/>
  <c r="D27" i="9"/>
  <c r="O3" i="5"/>
  <c r="E9" i="9"/>
  <c r="R1" i="9"/>
  <c r="Y39" i="5" l="1"/>
  <c r="M34" i="13" s="1"/>
  <c r="P34" i="13" s="1"/>
  <c r="V27" i="5"/>
  <c r="M18" i="13" s="1"/>
  <c r="P18" i="13" s="1"/>
  <c r="AC51" i="5"/>
  <c r="AC63" i="5"/>
  <c r="S36" i="13" s="1"/>
  <c r="AB63" i="5"/>
  <c r="M40" i="13" s="1"/>
  <c r="P40" i="13" s="1"/>
  <c r="Z39" i="5"/>
  <c r="W27" i="5"/>
  <c r="S10" i="13" s="1"/>
  <c r="AB51" i="5"/>
  <c r="M10" i="13"/>
  <c r="P10" i="13" s="1"/>
  <c r="Z27" i="5"/>
  <c r="S23" i="13" s="1"/>
  <c r="Y27" i="5"/>
  <c r="R111" i="5"/>
  <c r="R98" i="5"/>
  <c r="F99" i="5"/>
  <c r="R99" i="5" s="1"/>
  <c r="R27" i="5"/>
  <c r="R51" i="5"/>
  <c r="R147" i="5"/>
  <c r="R26" i="5"/>
  <c r="R135" i="5"/>
  <c r="R39" i="5"/>
  <c r="R62" i="5"/>
  <c r="R159" i="5"/>
  <c r="R158" i="5"/>
  <c r="R110" i="5"/>
  <c r="R75" i="5"/>
  <c r="R63" i="5"/>
  <c r="R50" i="5"/>
  <c r="R87" i="5"/>
  <c r="R122" i="5"/>
  <c r="R146" i="5"/>
  <c r="R38" i="5"/>
  <c r="R86" i="5"/>
  <c r="F123" i="5"/>
  <c r="R123" i="5" s="1"/>
  <c r="R134" i="5"/>
  <c r="R74" i="5"/>
  <c r="M13" i="13"/>
  <c r="P13" i="13" s="1"/>
  <c r="M16" i="13"/>
  <c r="P16" i="13" s="1"/>
  <c r="M11" i="13"/>
  <c r="P11" i="13" s="1"/>
  <c r="M15" i="13" l="1"/>
  <c r="P15" i="13" s="1"/>
  <c r="M17" i="13"/>
  <c r="P17" i="13" s="1"/>
  <c r="M12" i="13"/>
  <c r="P12" i="13" s="1"/>
  <c r="M19" i="13"/>
  <c r="P19" i="13" s="1"/>
  <c r="M20" i="13"/>
  <c r="P20" i="13" s="1"/>
  <c r="M21" i="13"/>
  <c r="P21" i="13" s="1"/>
  <c r="M14" i="13"/>
  <c r="P14" i="13" s="1"/>
  <c r="M26" i="13"/>
  <c r="P26" i="13" s="1"/>
  <c r="M43" i="13"/>
  <c r="P43" i="13" s="1"/>
  <c r="M42" i="13"/>
  <c r="P42" i="13" s="1"/>
  <c r="M44" i="13"/>
  <c r="P44" i="13" s="1"/>
  <c r="M39" i="13"/>
  <c r="P39" i="13" s="1"/>
  <c r="M41" i="13"/>
  <c r="P41" i="13" s="1"/>
  <c r="M47" i="13"/>
  <c r="P47" i="13" s="1"/>
  <c r="M30" i="13"/>
  <c r="P30" i="13" s="1"/>
  <c r="M36" i="13"/>
  <c r="P36" i="13" s="1"/>
  <c r="M45" i="13"/>
  <c r="P45" i="13" s="1"/>
  <c r="M46" i="13"/>
  <c r="P46" i="13" s="1"/>
  <c r="M37" i="13"/>
  <c r="P37" i="13" s="1"/>
  <c r="M38" i="13"/>
  <c r="P38" i="13" s="1"/>
  <c r="M28" i="13"/>
  <c r="P28" i="13" s="1"/>
  <c r="M27" i="13"/>
  <c r="P27" i="13" s="1"/>
  <c r="M23" i="13"/>
  <c r="P23" i="13" s="1"/>
  <c r="M25" i="13"/>
  <c r="P25" i="13" s="1"/>
  <c r="M24" i="13"/>
  <c r="P24" i="13" s="1"/>
  <c r="M31" i="13"/>
  <c r="P31" i="13" s="1"/>
  <c r="M29" i="13"/>
  <c r="P29" i="13" s="1"/>
  <c r="M32" i="13"/>
  <c r="P32" i="13" s="1"/>
  <c r="M33" i="13"/>
  <c r="P33" i="13" s="1"/>
  <c r="O13" i="5"/>
  <c r="I22" i="9" s="1"/>
  <c r="S49" i="13"/>
  <c r="P22" i="13" l="1"/>
  <c r="P48" i="13"/>
  <c r="P35" i="13"/>
</calcChain>
</file>

<file path=xl/comments1.xml><?xml version="1.0" encoding="utf-8"?>
<comments xmlns="http://schemas.openxmlformats.org/spreadsheetml/2006/main">
  <authors>
    <author>仙台市</author>
    <author>作成者</author>
  </authors>
  <commentList>
    <comment ref="C7" authorId="0" shapeId="0">
      <text>
        <r>
          <rPr>
            <b/>
            <sz val="9"/>
            <color indexed="81"/>
            <rFont val="游ゴシック"/>
            <family val="3"/>
            <charset val="128"/>
          </rPr>
          <t>数字を半角で入力してください。</t>
        </r>
      </text>
    </comment>
    <comment ref="C11" authorId="1" shapeId="0">
      <text>
        <r>
          <rPr>
            <b/>
            <sz val="9"/>
            <color indexed="81"/>
            <rFont val="游ゴシック"/>
            <family val="3"/>
            <charset val="128"/>
          </rPr>
          <t>令和4年度
→4を入力</t>
        </r>
      </text>
    </comment>
  </commentList>
</comments>
</file>

<file path=xl/comments2.xml><?xml version="1.0" encoding="utf-8"?>
<comments xmlns="http://schemas.openxmlformats.org/spreadsheetml/2006/main">
  <authors>
    <author>仙台市</author>
    <author>作成者</author>
  </authors>
  <commentList>
    <comment ref="R1" authorId="0" shapeId="0">
      <text>
        <r>
          <rPr>
            <b/>
            <sz val="9"/>
            <color indexed="81"/>
            <rFont val="MS P ゴシック"/>
            <family val="3"/>
            <charset val="128"/>
          </rPr>
          <t>ナンバリングのために記載しております。</t>
        </r>
        <r>
          <rPr>
            <sz val="9"/>
            <color indexed="81"/>
            <rFont val="MS P ゴシック"/>
            <family val="3"/>
            <charset val="128"/>
          </rPr>
          <t xml:space="preserve">
</t>
        </r>
      </text>
    </comment>
    <comment ref="S4" authorId="0" shapeId="0">
      <text>
        <r>
          <rPr>
            <b/>
            <sz val="12"/>
            <color indexed="81"/>
            <rFont val="游ゴシック"/>
            <family val="3"/>
            <charset val="128"/>
          </rPr>
          <t>日付を入力してください。</t>
        </r>
      </text>
    </comment>
    <comment ref="M13" authorId="1" shapeId="0">
      <text>
        <r>
          <rPr>
            <b/>
            <sz val="12"/>
            <color indexed="81"/>
            <rFont val="游ゴシック"/>
            <family val="3"/>
            <charset val="128"/>
          </rPr>
          <t>施設コードを入力すると、法人の所在地又は住所が自動で入力されます。
家庭的保育事業者、小規模保育事業Ｃ型の方のみ、債権者登録されている住所（ほとんどの方は自宅住所を登録）を直接入力してください。</t>
        </r>
      </text>
    </comment>
    <comment ref="M15" authorId="0" shapeId="0">
      <text>
        <r>
          <rPr>
            <b/>
            <sz val="12"/>
            <color indexed="81"/>
            <rFont val="游ゴシック"/>
            <family val="3"/>
            <charset val="128"/>
          </rPr>
          <t>代表者職名・氏名を直接入力してください。（家庭的保育事業者，小規模保育事業Ｃ型の方は記載不要）
【例】
　理事長　青葉　花子
　代表取締役　仙台　太郎</t>
        </r>
      </text>
    </comment>
    <comment ref="R15" authorId="1" shapeId="0">
      <text>
        <r>
          <rPr>
            <b/>
            <sz val="12"/>
            <color indexed="81"/>
            <rFont val="游ゴシック"/>
            <family val="3"/>
            <charset val="128"/>
          </rPr>
          <t>押印は，請求書と同じ印を使用してください。</t>
        </r>
      </text>
    </comment>
  </commentList>
</comments>
</file>

<file path=xl/comments3.xml><?xml version="1.0" encoding="utf-8"?>
<comments xmlns="http://schemas.openxmlformats.org/spreadsheetml/2006/main">
  <authors>
    <author>仙台市</author>
  </authors>
  <commentList>
    <comment ref="O4" authorId="0" shapeId="0">
      <text>
        <r>
          <rPr>
            <b/>
            <sz val="16"/>
            <color indexed="81"/>
            <rFont val="游ゴシック"/>
            <family val="3"/>
            <charset val="128"/>
          </rPr>
          <t>担当者氏名・連絡先を記入してください。</t>
        </r>
      </text>
    </comment>
    <comment ref="B20" authorId="0" shapeId="0">
      <text>
        <r>
          <rPr>
            <b/>
            <sz val="12"/>
            <color indexed="81"/>
            <rFont val="MS P ゴシック"/>
            <family val="3"/>
            <charset val="128"/>
          </rPr>
          <t>西暦の場合は「/」で区切る。（例：2019/10/1）
和暦の場合は「.」で区切る。（例：R1.10.1）</t>
        </r>
      </text>
    </comment>
    <comment ref="B22" authorId="0" shapeId="0">
      <text>
        <r>
          <rPr>
            <b/>
            <sz val="9"/>
            <color indexed="81"/>
            <rFont val="MS P ゴシック"/>
            <family val="3"/>
            <charset val="128"/>
          </rPr>
          <t>クラス年齢で自動計算されます。</t>
        </r>
      </text>
    </comment>
    <comment ref="B24"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32" authorId="0" shapeId="0">
      <text>
        <r>
          <rPr>
            <b/>
            <sz val="12"/>
            <color indexed="81"/>
            <rFont val="MS P ゴシック"/>
            <family val="3"/>
            <charset val="128"/>
          </rPr>
          <t>西暦の場合は「/」で区切る。（例：2019/10/1）
和暦の場合は「.」で区切る。（例：R1.10.1）</t>
        </r>
      </text>
    </comment>
    <comment ref="B34" authorId="0" shapeId="0">
      <text>
        <r>
          <rPr>
            <b/>
            <sz val="9"/>
            <color indexed="81"/>
            <rFont val="MS P ゴシック"/>
            <family val="3"/>
            <charset val="128"/>
          </rPr>
          <t>クラス年齢で自動計算されます。</t>
        </r>
      </text>
    </comment>
    <comment ref="B36"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44" authorId="0" shapeId="0">
      <text>
        <r>
          <rPr>
            <b/>
            <sz val="12"/>
            <color indexed="81"/>
            <rFont val="MS P ゴシック"/>
            <family val="3"/>
            <charset val="128"/>
          </rPr>
          <t>西暦の場合は「/」で区切る。（例：2019/10/1）
和暦の場合は「.」で区切る。（例：R1.10.1）</t>
        </r>
      </text>
    </comment>
    <comment ref="B46" authorId="0" shapeId="0">
      <text>
        <r>
          <rPr>
            <b/>
            <sz val="9"/>
            <color indexed="81"/>
            <rFont val="MS P ゴシック"/>
            <family val="3"/>
            <charset val="128"/>
          </rPr>
          <t>クラス年齢で自動計算されます。</t>
        </r>
      </text>
    </comment>
    <comment ref="B48"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56" authorId="0" shapeId="0">
      <text>
        <r>
          <rPr>
            <b/>
            <sz val="12"/>
            <color indexed="81"/>
            <rFont val="MS P ゴシック"/>
            <family val="3"/>
            <charset val="128"/>
          </rPr>
          <t>西暦の場合は「/」で区切る。（例：2019/10/1）
和暦の場合は「.」で区切る。（例：R1.10.1）</t>
        </r>
      </text>
    </comment>
    <comment ref="B58" authorId="0" shapeId="0">
      <text>
        <r>
          <rPr>
            <b/>
            <sz val="9"/>
            <color indexed="81"/>
            <rFont val="MS P ゴシック"/>
            <family val="3"/>
            <charset val="128"/>
          </rPr>
          <t>クラス年齢で自動計算されます。</t>
        </r>
      </text>
    </comment>
    <comment ref="B60"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68" authorId="0" shapeId="0">
      <text>
        <r>
          <rPr>
            <b/>
            <sz val="12"/>
            <color indexed="81"/>
            <rFont val="MS P ゴシック"/>
            <family val="3"/>
            <charset val="128"/>
          </rPr>
          <t>西暦の場合は「/」で区切る。（例：2019/10/1）
和暦の場合は「.」で区切る。（例：R1.10.1）</t>
        </r>
      </text>
    </comment>
    <comment ref="B70" authorId="0" shapeId="0">
      <text>
        <r>
          <rPr>
            <b/>
            <sz val="9"/>
            <color indexed="81"/>
            <rFont val="MS P ゴシック"/>
            <family val="3"/>
            <charset val="128"/>
          </rPr>
          <t>クラス年齢で自動計算されます。</t>
        </r>
      </text>
    </comment>
    <comment ref="B72"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80" authorId="0" shapeId="0">
      <text>
        <r>
          <rPr>
            <b/>
            <sz val="12"/>
            <color indexed="81"/>
            <rFont val="MS P ゴシック"/>
            <family val="3"/>
            <charset val="128"/>
          </rPr>
          <t>西暦の場合は「/」で区切る。（例：2019/10/1）
和暦の場合は「.」で区切る。（例：R1.10.1）</t>
        </r>
      </text>
    </comment>
    <comment ref="B82" authorId="0" shapeId="0">
      <text>
        <r>
          <rPr>
            <b/>
            <sz val="9"/>
            <color indexed="81"/>
            <rFont val="MS P ゴシック"/>
            <family val="3"/>
            <charset val="128"/>
          </rPr>
          <t>クラス年齢で自動計算されます。</t>
        </r>
      </text>
    </comment>
    <comment ref="B84"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92" authorId="0" shapeId="0">
      <text>
        <r>
          <rPr>
            <b/>
            <sz val="12"/>
            <color indexed="81"/>
            <rFont val="MS P ゴシック"/>
            <family val="3"/>
            <charset val="128"/>
          </rPr>
          <t>西暦の場合は「/」で区切る。（例：2019/10/1）
和暦の場合は「.」で区切る。（例：R1.10.1）</t>
        </r>
      </text>
    </comment>
    <comment ref="B94" authorId="0" shapeId="0">
      <text>
        <r>
          <rPr>
            <b/>
            <sz val="9"/>
            <color indexed="81"/>
            <rFont val="MS P ゴシック"/>
            <family val="3"/>
            <charset val="128"/>
          </rPr>
          <t>クラス年齢で自動計算されます。</t>
        </r>
      </text>
    </comment>
    <comment ref="B96"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104" authorId="0" shapeId="0">
      <text>
        <r>
          <rPr>
            <b/>
            <sz val="12"/>
            <color indexed="81"/>
            <rFont val="MS P ゴシック"/>
            <family val="3"/>
            <charset val="128"/>
          </rPr>
          <t>西暦の場合は「/」で区切る。（例：2019/10/1）
和暦の場合は「.」で区切る。（例：R1.10.1）</t>
        </r>
      </text>
    </comment>
    <comment ref="B106" authorId="0" shapeId="0">
      <text>
        <r>
          <rPr>
            <b/>
            <sz val="9"/>
            <color indexed="81"/>
            <rFont val="MS P ゴシック"/>
            <family val="3"/>
            <charset val="128"/>
          </rPr>
          <t>クラス年齢で自動計算されます。</t>
        </r>
      </text>
    </comment>
    <comment ref="B108"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116" authorId="0" shapeId="0">
      <text>
        <r>
          <rPr>
            <b/>
            <sz val="12"/>
            <color indexed="81"/>
            <rFont val="MS P ゴシック"/>
            <family val="3"/>
            <charset val="128"/>
          </rPr>
          <t>西暦の場合は「/」で区切る。（例：2019/10/1）
和暦の場合は「.」で区切る。（例：R1.10.1）</t>
        </r>
      </text>
    </comment>
    <comment ref="B118" authorId="0" shapeId="0">
      <text>
        <r>
          <rPr>
            <b/>
            <sz val="9"/>
            <color indexed="81"/>
            <rFont val="MS P ゴシック"/>
            <family val="3"/>
            <charset val="128"/>
          </rPr>
          <t>クラス年齢で自動計算されます。</t>
        </r>
      </text>
    </comment>
    <comment ref="B120"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128" authorId="0" shapeId="0">
      <text>
        <r>
          <rPr>
            <b/>
            <sz val="12"/>
            <color indexed="81"/>
            <rFont val="MS P ゴシック"/>
            <family val="3"/>
            <charset val="128"/>
          </rPr>
          <t>西暦の場合は「/」で区切る。（例：2019/10/1）
和暦の場合は「.」で区切る。（例：R1.10.1）</t>
        </r>
      </text>
    </comment>
    <comment ref="B130" authorId="0" shapeId="0">
      <text>
        <r>
          <rPr>
            <b/>
            <sz val="9"/>
            <color indexed="81"/>
            <rFont val="MS P ゴシック"/>
            <family val="3"/>
            <charset val="128"/>
          </rPr>
          <t>クラス年齢で自動計算されます。</t>
        </r>
      </text>
    </comment>
    <comment ref="B132"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140" authorId="0" shapeId="0">
      <text>
        <r>
          <rPr>
            <b/>
            <sz val="12"/>
            <color indexed="81"/>
            <rFont val="MS P ゴシック"/>
            <family val="3"/>
            <charset val="128"/>
          </rPr>
          <t>西暦の場合は「/」で区切る。（例：2019/10/1）
和暦の場合は「.」で区切る。（例：R1.10.1）</t>
        </r>
      </text>
    </comment>
    <comment ref="B142" authorId="0" shapeId="0">
      <text>
        <r>
          <rPr>
            <b/>
            <sz val="9"/>
            <color indexed="81"/>
            <rFont val="MS P ゴシック"/>
            <family val="3"/>
            <charset val="128"/>
          </rPr>
          <t>クラス年齢で自動計算されます。</t>
        </r>
      </text>
    </comment>
    <comment ref="B144"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152" authorId="0" shapeId="0">
      <text>
        <r>
          <rPr>
            <b/>
            <sz val="12"/>
            <color indexed="81"/>
            <rFont val="MS P ゴシック"/>
            <family val="3"/>
            <charset val="128"/>
          </rPr>
          <t>西暦の場合は「/」で区切る。（例：2019/10/1）
和暦の場合は「.」で区切る。（例：R1.10.1）</t>
        </r>
      </text>
    </comment>
    <comment ref="B154" authorId="0" shapeId="0">
      <text>
        <r>
          <rPr>
            <b/>
            <sz val="9"/>
            <color indexed="81"/>
            <rFont val="MS P ゴシック"/>
            <family val="3"/>
            <charset val="128"/>
          </rPr>
          <t>クラス年齢で自動計算されます。</t>
        </r>
      </text>
    </comment>
    <comment ref="B156"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List>
</comments>
</file>

<file path=xl/sharedStrings.xml><?xml version="1.0" encoding="utf-8"?>
<sst xmlns="http://schemas.openxmlformats.org/spreadsheetml/2006/main" count="3163" uniqueCount="1887">
  <si>
    <t>実費徴収項目</t>
    <rPh sb="0" eb="2">
      <t>ジッピ</t>
    </rPh>
    <rPh sb="2" eb="4">
      <t>チョウシュウ</t>
    </rPh>
    <rPh sb="4" eb="6">
      <t>コウモク</t>
    </rPh>
    <phoneticPr fontId="1"/>
  </si>
  <si>
    <t>対象月</t>
    <rPh sb="0" eb="2">
      <t>タイショウ</t>
    </rPh>
    <rPh sb="2" eb="3">
      <t>ツキ</t>
    </rPh>
    <phoneticPr fontId="1"/>
  </si>
  <si>
    <t>４月</t>
    <rPh sb="1" eb="2">
      <t>ガツ</t>
    </rPh>
    <phoneticPr fontId="1"/>
  </si>
  <si>
    <t>５月</t>
    <rPh sb="1" eb="2">
      <t>ガツ</t>
    </rPh>
    <phoneticPr fontId="1"/>
  </si>
  <si>
    <t>６月</t>
  </si>
  <si>
    <t>７月</t>
  </si>
  <si>
    <t>８月</t>
  </si>
  <si>
    <t>９月</t>
  </si>
  <si>
    <t>１０月</t>
  </si>
  <si>
    <t>１１月</t>
  </si>
  <si>
    <t>１２月</t>
  </si>
  <si>
    <t>１月</t>
  </si>
  <si>
    <t>２月</t>
  </si>
  <si>
    <t>３月</t>
  </si>
  <si>
    <t>合計</t>
    <rPh sb="0" eb="2">
      <t>ゴウケイ</t>
    </rPh>
    <phoneticPr fontId="1"/>
  </si>
  <si>
    <t>採用額</t>
    <rPh sb="0" eb="2">
      <t>サイヨウ</t>
    </rPh>
    <rPh sb="2" eb="3">
      <t>ガク</t>
    </rPh>
    <phoneticPr fontId="1"/>
  </si>
  <si>
    <t>（別表１）</t>
    <rPh sb="1" eb="3">
      <t>ベッピョウ</t>
    </rPh>
    <phoneticPr fontId="1"/>
  </si>
  <si>
    <t>（百円未満切捨て）</t>
    <rPh sb="1" eb="3">
      <t>ヒャクエン</t>
    </rPh>
    <rPh sb="3" eb="5">
      <t>ミマン</t>
    </rPh>
    <rPh sb="5" eb="7">
      <t>キリス</t>
    </rPh>
    <phoneticPr fontId="1"/>
  </si>
  <si>
    <t>最初に，</t>
    <rPh sb="0" eb="2">
      <t>サイショ</t>
    </rPh>
    <phoneticPr fontId="5"/>
  </si>
  <si>
    <t>（１）</t>
    <phoneticPr fontId="5"/>
  </si>
  <si>
    <t>下の施設コード一覧を基に，貴園の施設コードを入力してください。</t>
    <rPh sb="0" eb="1">
      <t>シタ</t>
    </rPh>
    <rPh sb="2" eb="4">
      <t>シセツ</t>
    </rPh>
    <rPh sb="7" eb="9">
      <t>イチラン</t>
    </rPh>
    <rPh sb="10" eb="11">
      <t>モト</t>
    </rPh>
    <rPh sb="13" eb="14">
      <t>キ</t>
    </rPh>
    <rPh sb="14" eb="15">
      <t>エン</t>
    </rPh>
    <rPh sb="16" eb="18">
      <t>シセツ</t>
    </rPh>
    <rPh sb="22" eb="24">
      <t>ニュウリョク</t>
    </rPh>
    <phoneticPr fontId="5"/>
  </si>
  <si>
    <t>（２）</t>
    <phoneticPr fontId="5"/>
  </si>
  <si>
    <t>（３）</t>
    <phoneticPr fontId="5"/>
  </si>
  <si>
    <t>（４）</t>
    <phoneticPr fontId="5"/>
  </si>
  <si>
    <t>施設コード一覧</t>
    <rPh sb="0" eb="2">
      <t>シセツ</t>
    </rPh>
    <rPh sb="5" eb="7">
      <t>イチラン</t>
    </rPh>
    <phoneticPr fontId="12"/>
  </si>
  <si>
    <t>私立保育所</t>
    <rPh sb="0" eb="2">
      <t>シリツ</t>
    </rPh>
    <rPh sb="2" eb="4">
      <t>ホイク</t>
    </rPh>
    <rPh sb="4" eb="5">
      <t>ジョ</t>
    </rPh>
    <phoneticPr fontId="12"/>
  </si>
  <si>
    <t>青葉区</t>
    <rPh sb="0" eb="3">
      <t>アオバク</t>
    </rPh>
    <phoneticPr fontId="1"/>
  </si>
  <si>
    <t>太白区</t>
    <rPh sb="0" eb="3">
      <t>タイハクク</t>
    </rPh>
    <phoneticPr fontId="1"/>
  </si>
  <si>
    <t>03106</t>
  </si>
  <si>
    <t>保育所　新田こばと園</t>
  </si>
  <si>
    <t>カール英会話ほいくえん</t>
  </si>
  <si>
    <t>01102</t>
  </si>
  <si>
    <t>台の原保育園</t>
  </si>
  <si>
    <t>02101</t>
  </si>
  <si>
    <t>仙台保育所　こじか園</t>
  </si>
  <si>
    <t>04116</t>
  </si>
  <si>
    <t>ニチイキッズ仙台あらい保育園</t>
  </si>
  <si>
    <t>01103</t>
  </si>
  <si>
    <t>和敬保育園</t>
  </si>
  <si>
    <t>02102</t>
  </si>
  <si>
    <t>宝保育園</t>
  </si>
  <si>
    <t>03108</t>
  </si>
  <si>
    <t>鶴ケ谷希望園</t>
  </si>
  <si>
    <t>02103</t>
  </si>
  <si>
    <t>富沢わかば保育園</t>
  </si>
  <si>
    <t>03109</t>
  </si>
  <si>
    <t>福室希望園</t>
  </si>
  <si>
    <t>04118</t>
  </si>
  <si>
    <t>仙台こども保育園</t>
    <rPh sb="0" eb="2">
      <t>センダイ</t>
    </rPh>
    <rPh sb="5" eb="8">
      <t>ホイクエン</t>
    </rPh>
    <phoneticPr fontId="1"/>
  </si>
  <si>
    <t>01105</t>
  </si>
  <si>
    <t>柏木保育園</t>
  </si>
  <si>
    <t>03110</t>
  </si>
  <si>
    <t>田子希望園</t>
  </si>
  <si>
    <t>01106</t>
  </si>
  <si>
    <t>かたひら保育園</t>
  </si>
  <si>
    <t>02105</t>
  </si>
  <si>
    <t>長町自由の星保育園</t>
  </si>
  <si>
    <t>03111</t>
  </si>
  <si>
    <t>扇町まるさんかくしかく保育園</t>
  </si>
  <si>
    <t>01107</t>
  </si>
  <si>
    <t>ことりの家保育園</t>
  </si>
  <si>
    <t>02107</t>
  </si>
  <si>
    <t>茂庭ピッパラ保育園</t>
  </si>
  <si>
    <t>04122</t>
  </si>
  <si>
    <t>若林どろんこ保育園</t>
  </si>
  <si>
    <t>01108</t>
  </si>
  <si>
    <t>中江保育園</t>
  </si>
  <si>
    <t>03113</t>
  </si>
  <si>
    <t>鶴ケ谷マードレ保育園</t>
  </si>
  <si>
    <t>04123</t>
  </si>
  <si>
    <t>チャイルドスクエア仙台六丁の目元町</t>
  </si>
  <si>
    <t>01109</t>
  </si>
  <si>
    <t>保育所　八幡こばと園</t>
  </si>
  <si>
    <t>カール英会話こども園</t>
  </si>
  <si>
    <t>01112</t>
  </si>
  <si>
    <t>マザーズ・ばんすい保育園</t>
  </si>
  <si>
    <t>02110</t>
  </si>
  <si>
    <t>柳生もりの子保育園</t>
  </si>
  <si>
    <t>04126</t>
  </si>
  <si>
    <t>チャイルドスクエア仙台荒井南</t>
  </si>
  <si>
    <t>01114</t>
  </si>
  <si>
    <t>あさひの森保育園</t>
  </si>
  <si>
    <t>02111</t>
  </si>
  <si>
    <t>ますみ保育園</t>
  </si>
  <si>
    <t>03118</t>
  </si>
  <si>
    <t>福田町あしぐろ保育所</t>
  </si>
  <si>
    <t>04127</t>
  </si>
  <si>
    <t>仙台荒井雲母保育園</t>
  </si>
  <si>
    <t>01115</t>
  </si>
  <si>
    <t>ワッセ森のひろば保育園</t>
  </si>
  <si>
    <t>02112</t>
  </si>
  <si>
    <t>まつぼっくり保育園</t>
  </si>
  <si>
    <t>03120</t>
  </si>
  <si>
    <t>保育園ワタキューキンダーハイム</t>
  </si>
  <si>
    <t>01116</t>
  </si>
  <si>
    <t>愛隣こども園</t>
  </si>
  <si>
    <t>03121</t>
  </si>
  <si>
    <t>仙台岩切あおぞら保育園</t>
  </si>
  <si>
    <t>01118</t>
  </si>
  <si>
    <t>さねや・ちるどれんず・ふぁあむ</t>
  </si>
  <si>
    <t>02114</t>
  </si>
  <si>
    <t>しげる保育園</t>
  </si>
  <si>
    <t>03123</t>
  </si>
  <si>
    <t>アスク小鶴新田保育園</t>
  </si>
  <si>
    <t>04133</t>
  </si>
  <si>
    <t>ビックママランド卸町園</t>
  </si>
  <si>
    <t>01122</t>
  </si>
  <si>
    <t>杜のみらい保育園</t>
  </si>
  <si>
    <t>03124</t>
  </si>
  <si>
    <t>ニチイキッズ仙台さかえ保育園</t>
  </si>
  <si>
    <t>泉区</t>
    <rPh sb="0" eb="2">
      <t>イズミク</t>
    </rPh>
    <phoneticPr fontId="1"/>
  </si>
  <si>
    <t>01124</t>
  </si>
  <si>
    <t>堤町あしぐろ保育所</t>
  </si>
  <si>
    <t>05101</t>
  </si>
  <si>
    <t>南光台保育園</t>
  </si>
  <si>
    <t>01128</t>
  </si>
  <si>
    <t>コスモス大手町保育園</t>
    <rPh sb="4" eb="7">
      <t>オオテマチ</t>
    </rPh>
    <rPh sb="9" eb="10">
      <t>エン</t>
    </rPh>
    <phoneticPr fontId="3"/>
  </si>
  <si>
    <t>02118</t>
  </si>
  <si>
    <t>アスク長町南保育園</t>
  </si>
  <si>
    <t>01129</t>
  </si>
  <si>
    <t>メリーポピンズエスパル仙台ルーム</t>
    <rPh sb="11" eb="13">
      <t>センダイ</t>
    </rPh>
    <phoneticPr fontId="3"/>
  </si>
  <si>
    <t>02119</t>
  </si>
  <si>
    <t>仙台袋原あおぞら保育園</t>
  </si>
  <si>
    <t>05103</t>
  </si>
  <si>
    <t>泉中央保育園</t>
  </si>
  <si>
    <t>01130</t>
  </si>
  <si>
    <t>パリス錦町保育園</t>
    <rPh sb="3" eb="5">
      <t>ニシキチョウ</t>
    </rPh>
    <rPh sb="5" eb="8">
      <t>ホイクエン</t>
    </rPh>
    <phoneticPr fontId="3"/>
  </si>
  <si>
    <t>02120</t>
  </si>
  <si>
    <t>ポポラー仙台長町園</t>
  </si>
  <si>
    <t>03128</t>
  </si>
  <si>
    <t>岩切どろんこ保育園</t>
    <rPh sb="0" eb="2">
      <t>イワキリ</t>
    </rPh>
    <rPh sb="6" eb="9">
      <t>ホイクエン</t>
    </rPh>
    <phoneticPr fontId="3"/>
  </si>
  <si>
    <t>02121</t>
  </si>
  <si>
    <t>コスモス〆木保育園</t>
  </si>
  <si>
    <t>03129</t>
  </si>
  <si>
    <t>榴岡はるかぜ保育園</t>
    <rPh sb="0" eb="2">
      <t>ツツジガオカ</t>
    </rPh>
    <rPh sb="6" eb="9">
      <t>ホイクエン</t>
    </rPh>
    <phoneticPr fontId="3"/>
  </si>
  <si>
    <t>01132</t>
  </si>
  <si>
    <t>通町ハピネス保育園</t>
  </si>
  <si>
    <t>02123</t>
  </si>
  <si>
    <t>アスク富沢保育園</t>
  </si>
  <si>
    <t>03130</t>
  </si>
  <si>
    <t>05106</t>
  </si>
  <si>
    <t>虹の丘保育園</t>
  </si>
  <si>
    <t>01133</t>
  </si>
  <si>
    <t>ロリポップクラブマザリーズ電力ビル園</t>
  </si>
  <si>
    <t>02124</t>
  </si>
  <si>
    <t>アスク南仙台保育園</t>
  </si>
  <si>
    <t>01134</t>
  </si>
  <si>
    <t>マザーズ・エスパル保育園</t>
  </si>
  <si>
    <t>02125</t>
  </si>
  <si>
    <t>03132</t>
  </si>
  <si>
    <t>パプリカ保育園</t>
  </si>
  <si>
    <t>05108</t>
  </si>
  <si>
    <t>南光のぞみ保育園</t>
  </si>
  <si>
    <t>01135</t>
  </si>
  <si>
    <t>朝市センター保育園</t>
  </si>
  <si>
    <t>02126</t>
  </si>
  <si>
    <t>クリムスポーツ保育園</t>
    <rPh sb="7" eb="10">
      <t>ホイクエン</t>
    </rPh>
    <phoneticPr fontId="3"/>
  </si>
  <si>
    <t>カール英会話プリスクール</t>
  </si>
  <si>
    <t>02127</t>
  </si>
  <si>
    <t>八木山あおば保育園</t>
    <rPh sb="0" eb="2">
      <t>ヤギ</t>
    </rPh>
    <rPh sb="2" eb="3">
      <t>ヤマ</t>
    </rPh>
    <rPh sb="6" eb="9">
      <t>ホイクエン</t>
    </rPh>
    <phoneticPr fontId="3"/>
  </si>
  <si>
    <t>01138</t>
  </si>
  <si>
    <t>仙台らぴあ保育園</t>
    <rPh sb="0" eb="2">
      <t>センダイ</t>
    </rPh>
    <rPh sb="5" eb="8">
      <t>ホイクエン</t>
    </rPh>
    <phoneticPr fontId="14"/>
  </si>
  <si>
    <t>02128</t>
  </si>
  <si>
    <t>アスク山田かぎとり保育園</t>
    <rPh sb="3" eb="5">
      <t>ヤマダ</t>
    </rPh>
    <rPh sb="9" eb="11">
      <t>ホイク</t>
    </rPh>
    <rPh sb="11" eb="12">
      <t>エン</t>
    </rPh>
    <phoneticPr fontId="3"/>
  </si>
  <si>
    <t>ピースフル保育園</t>
  </si>
  <si>
    <t>01139</t>
  </si>
  <si>
    <t>マザーズ・かみすぎ保育園</t>
  </si>
  <si>
    <t>02129</t>
  </si>
  <si>
    <t>富沢自由の星保育園</t>
  </si>
  <si>
    <t>ニューフィールド保育園</t>
    <rPh sb="8" eb="11">
      <t>ホイクエン</t>
    </rPh>
    <phoneticPr fontId="3"/>
  </si>
  <si>
    <t>05115</t>
  </si>
  <si>
    <t>アスク八乙女保育園</t>
  </si>
  <si>
    <t>02130</t>
  </si>
  <si>
    <t>若林区</t>
    <rPh sb="0" eb="2">
      <t>ワカバヤシ</t>
    </rPh>
    <rPh sb="2" eb="3">
      <t>ク</t>
    </rPh>
    <phoneticPr fontId="1"/>
  </si>
  <si>
    <t>02131</t>
  </si>
  <si>
    <t>鹿野なないろ保育園</t>
  </si>
  <si>
    <t>01142</t>
  </si>
  <si>
    <t>ファニーハート保育園</t>
    <rPh sb="7" eb="10">
      <t>ホイクエン</t>
    </rPh>
    <phoneticPr fontId="3"/>
  </si>
  <si>
    <t>02132</t>
  </si>
  <si>
    <t>04102</t>
  </si>
  <si>
    <t>穀町保育園</t>
  </si>
  <si>
    <t>05118</t>
  </si>
  <si>
    <t>コスモス将監保育園</t>
    <rPh sb="4" eb="6">
      <t>ショウゲン</t>
    </rPh>
    <rPh sb="6" eb="9">
      <t>ホイクエン</t>
    </rPh>
    <phoneticPr fontId="3"/>
  </si>
  <si>
    <t>04103</t>
  </si>
  <si>
    <t>能仁保児園</t>
  </si>
  <si>
    <t>02136</t>
  </si>
  <si>
    <t>ロリポップクラブマザリーズ柳生</t>
    <rPh sb="13" eb="15">
      <t>ヤナギウ</t>
    </rPh>
    <phoneticPr fontId="3"/>
  </si>
  <si>
    <t>05120</t>
  </si>
  <si>
    <t>仙台いずみの森保育園</t>
  </si>
  <si>
    <t>06101</t>
  </si>
  <si>
    <t>02138</t>
  </si>
  <si>
    <t>あすと長町めぐみ保育園</t>
    <rPh sb="3" eb="5">
      <t>ナガマチ</t>
    </rPh>
    <rPh sb="8" eb="11">
      <t>ホイクエン</t>
    </rPh>
    <phoneticPr fontId="14"/>
  </si>
  <si>
    <t>06104</t>
  </si>
  <si>
    <t>02139</t>
  </si>
  <si>
    <t>仙台元氣保育園</t>
  </si>
  <si>
    <t>05123</t>
  </si>
  <si>
    <t>パリス将監西保育園</t>
  </si>
  <si>
    <t>06106</t>
  </si>
  <si>
    <t>コスモスひろせ保育園</t>
  </si>
  <si>
    <t>02140</t>
  </si>
  <si>
    <t>諏訪ぱれっと保育園</t>
    <rPh sb="0" eb="2">
      <t>スワ</t>
    </rPh>
    <phoneticPr fontId="3"/>
  </si>
  <si>
    <t>04108</t>
  </si>
  <si>
    <t>上飯田くるみ保育園</t>
  </si>
  <si>
    <t>05124</t>
  </si>
  <si>
    <t>仙台八乙女雲母保育園</t>
  </si>
  <si>
    <t>宮城野区</t>
    <rPh sb="0" eb="4">
      <t>ミヤギノク</t>
    </rPh>
    <phoneticPr fontId="1"/>
  </si>
  <si>
    <t>04109</t>
  </si>
  <si>
    <t>やまとまちあから保育園</t>
  </si>
  <si>
    <t>06108</t>
  </si>
  <si>
    <t>アスク愛子保育園</t>
  </si>
  <si>
    <t>03101</t>
  </si>
  <si>
    <t>五城保育園</t>
  </si>
  <si>
    <t>04110</t>
  </si>
  <si>
    <t>ダーナ保育園</t>
  </si>
  <si>
    <t>05126</t>
  </si>
  <si>
    <t>八乙女らぽむ保育園</t>
  </si>
  <si>
    <t>03103</t>
  </si>
  <si>
    <t>小田原保育園</t>
  </si>
  <si>
    <t>04111</t>
  </si>
  <si>
    <t>あっぷる保育園</t>
  </si>
  <si>
    <t>05127</t>
  </si>
  <si>
    <t>紫山いちにいさん保育園</t>
  </si>
  <si>
    <t>06110</t>
  </si>
  <si>
    <t>あっぷる愛子保育園</t>
  </si>
  <si>
    <t>03104</t>
  </si>
  <si>
    <t>乳銀杏保育園</t>
  </si>
  <si>
    <t>04113</t>
  </si>
  <si>
    <t>マザーズ・サンピア保育園</t>
  </si>
  <si>
    <t>06111</t>
  </si>
  <si>
    <t>第２コスモス錦保育所</t>
  </si>
  <si>
    <t>04114</t>
  </si>
  <si>
    <t>アスクやまとまち保育園</t>
  </si>
  <si>
    <t>印</t>
  </si>
  <si>
    <t>（あて先） 仙 台 市 長　</t>
  </si>
  <si>
    <t>令和</t>
    <rPh sb="0" eb="2">
      <t>レイワ</t>
    </rPh>
    <phoneticPr fontId="1"/>
  </si>
  <si>
    <t>）</t>
    <phoneticPr fontId="5"/>
  </si>
  <si>
    <t>設置者　所在地又は住所　</t>
    <rPh sb="4" eb="7">
      <t>ショザイチ</t>
    </rPh>
    <rPh sb="7" eb="8">
      <t>マタ</t>
    </rPh>
    <rPh sb="9" eb="11">
      <t>ジュウショ</t>
    </rPh>
    <phoneticPr fontId="5"/>
  </si>
  <si>
    <t>法人名または氏名　</t>
    <rPh sb="0" eb="2">
      <t>ホウジン</t>
    </rPh>
    <rPh sb="2" eb="3">
      <t>メイ</t>
    </rPh>
    <rPh sb="6" eb="8">
      <t>シメイ</t>
    </rPh>
    <phoneticPr fontId="5"/>
  </si>
  <si>
    <t>代表者名</t>
    <rPh sb="0" eb="3">
      <t>ダイヒョウシャ</t>
    </rPh>
    <rPh sb="3" eb="4">
      <t>メイ</t>
    </rPh>
    <phoneticPr fontId="5"/>
  </si>
  <si>
    <t>印</t>
    <rPh sb="0" eb="1">
      <t>イン</t>
    </rPh>
    <phoneticPr fontId="5"/>
  </si>
  <si>
    <t>（法人の場合）</t>
    <rPh sb="1" eb="3">
      <t>ホウジン</t>
    </rPh>
    <rPh sb="4" eb="6">
      <t>バアイ</t>
    </rPh>
    <phoneticPr fontId="5"/>
  </si>
  <si>
    <t>（施設類型：</t>
    <phoneticPr fontId="12"/>
  </si>
  <si>
    <t>生年月日</t>
    <rPh sb="0" eb="2">
      <t>セイネン</t>
    </rPh>
    <rPh sb="2" eb="4">
      <t>ガッピ</t>
    </rPh>
    <phoneticPr fontId="1"/>
  </si>
  <si>
    <t>対象児童名</t>
    <rPh sb="0" eb="4">
      <t>タイショウジドウ</t>
    </rPh>
    <rPh sb="4" eb="5">
      <t>メイ</t>
    </rPh>
    <phoneticPr fontId="1"/>
  </si>
  <si>
    <t>施設CD</t>
    <rPh sb="0" eb="2">
      <t>シセツ</t>
    </rPh>
    <phoneticPr fontId="5"/>
  </si>
  <si>
    <t>施設名</t>
    <rPh sb="0" eb="2">
      <t>シセツ</t>
    </rPh>
    <rPh sb="2" eb="3">
      <t>メイ</t>
    </rPh>
    <phoneticPr fontId="5"/>
  </si>
  <si>
    <t>設置者住所</t>
    <rPh sb="0" eb="3">
      <t>セッチシャ</t>
    </rPh>
    <rPh sb="3" eb="5">
      <t>ジュウショ</t>
    </rPh>
    <phoneticPr fontId="3"/>
  </si>
  <si>
    <t>設置者</t>
    <rPh sb="0" eb="3">
      <t>セッチシャ</t>
    </rPh>
    <phoneticPr fontId="3"/>
  </si>
  <si>
    <t>仙台市太白区茂庭台２－１５－２０　</t>
  </si>
  <si>
    <t>社会福祉法人宮城県福祉事業協会</t>
  </si>
  <si>
    <t>仙台市青葉区新坂町１２－１　</t>
  </si>
  <si>
    <t>宗教法人荘厳寺</t>
  </si>
  <si>
    <t>仙台市青葉区宮町１－４－４７　</t>
  </si>
  <si>
    <t>社会福祉法人青葉福祉会</t>
  </si>
  <si>
    <t>仙台市青葉区葉山町８－１　</t>
  </si>
  <si>
    <t>社会福祉法人仙台市社会事業協会</t>
  </si>
  <si>
    <t>仙台市青葉区片平２－１－２　</t>
  </si>
  <si>
    <t>社会福祉法人木這子</t>
  </si>
  <si>
    <t>仙台市宮城野区新田東２－５－５　</t>
  </si>
  <si>
    <t>社会福祉法人仙台市民生児童委員会</t>
  </si>
  <si>
    <t>仙台市青葉区春日町５－２５　えりあ２１ビル</t>
  </si>
  <si>
    <t>株式会社マザーズえりあサービス</t>
  </si>
  <si>
    <t>社会福祉法人信和会</t>
  </si>
  <si>
    <t>仙台市青葉区五橋１－６－１５　</t>
  </si>
  <si>
    <t>宗教法人日本基督教団仙台五橋教会</t>
  </si>
  <si>
    <t>仙台市青葉区上杉１－１０－２５　コンバウス上杉第一</t>
  </si>
  <si>
    <t>有限会社オリン</t>
  </si>
  <si>
    <t>仙台市青葉区柏木１－１－３６　</t>
  </si>
  <si>
    <t>社会福祉法人柏木福祉会</t>
  </si>
  <si>
    <t>仙台市宮城野区出花１丁目２７９番地　</t>
  </si>
  <si>
    <t>社会福祉法人円周福祉会</t>
  </si>
  <si>
    <t>新潟市東区粟山７０６－１　</t>
  </si>
  <si>
    <t>社会福祉法人勇樹会</t>
  </si>
  <si>
    <t>東京都渋谷区渋谷１－２－５　MFPR渋谷ビル13階</t>
  </si>
  <si>
    <t>社会福祉法人どろんこ会</t>
  </si>
  <si>
    <t>山形県新庄市金沢字金沢山１９１７－７　</t>
  </si>
  <si>
    <t>社会福祉法人みらい</t>
  </si>
  <si>
    <t>株式会社トムズ</t>
  </si>
  <si>
    <t>仙台市泉区上谷刈１－６－３０　</t>
  </si>
  <si>
    <t>特定非営利活動法人こどもステーション・MIYAGI</t>
  </si>
  <si>
    <t>仙台市青葉区春日町５－２５　</t>
  </si>
  <si>
    <t>仙台市青葉区中央４－３－２８　朝市ビル３階</t>
  </si>
  <si>
    <t>特定非営利活動法人朝市センター保育園</t>
  </si>
  <si>
    <t>仙台市青葉区春日町５－２５</t>
  </si>
  <si>
    <t>社会福祉法人マザーズ福祉会</t>
  </si>
  <si>
    <t>仙台市青葉区小松島４－１７－２２</t>
  </si>
  <si>
    <t>仙台市青葉区土樋一丁目１－１５</t>
  </si>
  <si>
    <t>公益財団法人鉄道弘済会</t>
  </si>
  <si>
    <t>仙台市太白区袋原字内手７１　</t>
  </si>
  <si>
    <t>宗教法人真宗大谷派宝林寺</t>
  </si>
  <si>
    <t>仙台市青葉区立町９－７　</t>
  </si>
  <si>
    <t>社会福祉法人仙台YMCA福祉会</t>
  </si>
  <si>
    <t>仙台市太白区長町４－７－１５　</t>
  </si>
  <si>
    <t>社会福祉法人愛光福祉会</t>
  </si>
  <si>
    <t>仙台市青葉区霊屋下２３－５　</t>
  </si>
  <si>
    <t>学校法人瑞鳳学園</t>
  </si>
  <si>
    <t>仙台市宮城野区田子字富里１５３　</t>
  </si>
  <si>
    <t>社会福祉法人宮城厚生福祉会</t>
  </si>
  <si>
    <t>仙台市泉区虹の丘１－１８－２　</t>
  </si>
  <si>
    <t>学校法人三島学園</t>
  </si>
  <si>
    <t>仙台市太白区金剛沢１－５－３５　</t>
  </si>
  <si>
    <t>学校法人西多賀学園</t>
  </si>
  <si>
    <t>仙台市太白区郡山４－１３－４　</t>
  </si>
  <si>
    <t>学校法人沼田学園</t>
  </si>
  <si>
    <t>柴田郡村田町大字足立字上ヶ戸１７－５　</t>
  </si>
  <si>
    <t>社会福祉法人柏松会</t>
  </si>
  <si>
    <t>株式会社日本保育サービス</t>
  </si>
  <si>
    <t>名取市手倉田字山２０８－１　</t>
  </si>
  <si>
    <t>社会福祉法人宮城福祉会</t>
  </si>
  <si>
    <t>仙台市太白区茂庭字人来田西３０－１　</t>
  </si>
  <si>
    <t>株式会社仙台ジュニア体育研究所</t>
  </si>
  <si>
    <t>株式会社アイグラン</t>
  </si>
  <si>
    <t>仙台市泉区上谷刈１－６－３０</t>
  </si>
  <si>
    <t>仙台市宮城野区五輪１－４－２０　</t>
  </si>
  <si>
    <t>社会福祉法人五城福祉会</t>
  </si>
  <si>
    <t>仙台市宮城野区鶴ヶ谷５－１７－１　</t>
  </si>
  <si>
    <t>社会福祉法人希望園</t>
  </si>
  <si>
    <t>仙台市青葉区本町２－１１－１０　</t>
  </si>
  <si>
    <t>学校法人菅原学園</t>
  </si>
  <si>
    <t>仙台市宮城野区出花１－２７９　</t>
  </si>
  <si>
    <t>京都府綴喜郡井手町大字多賀小字茶臼塚１２－２　</t>
  </si>
  <si>
    <t>ワタキューセイモア株式会社</t>
  </si>
  <si>
    <t>株式会社ニチイ学館</t>
  </si>
  <si>
    <t>仙台市宮城野区小田原２－１－３２　</t>
  </si>
  <si>
    <t>仙台市青葉区栗生１－２５－１　</t>
  </si>
  <si>
    <t>岩沼市押分字水先５－６　</t>
  </si>
  <si>
    <t>社会福祉法人はるかぜ福祉会</t>
  </si>
  <si>
    <t>仙台市泉区北中山４－２６－１８　</t>
  </si>
  <si>
    <t>仙台市宮城野区苦竹２－３－２　</t>
  </si>
  <si>
    <t>株式会社秋桜</t>
  </si>
  <si>
    <t>仙台市宮城野区新田東１－８－４　クリアフォレスト１階</t>
  </si>
  <si>
    <t>仙台市若林区元茶畑１０－２１　</t>
  </si>
  <si>
    <t>社会福祉法人仙台愛隣会</t>
  </si>
  <si>
    <t>仙台市若林区新寺３－８－５　</t>
  </si>
  <si>
    <t>社会福祉法人仙慈会</t>
  </si>
  <si>
    <t>仙台市若林区卸町２－１－１７　</t>
  </si>
  <si>
    <t>仙台市若林区上飯田１－３－４６　</t>
  </si>
  <si>
    <t>仙台市若林区大和町５－６－３３　</t>
  </si>
  <si>
    <t>株式会社瑞穂</t>
  </si>
  <si>
    <t>社会福祉法人瑞鳳福祉会</t>
  </si>
  <si>
    <t>仙台市青葉区芋沢字畑前北６２　</t>
  </si>
  <si>
    <t>社会福祉法人千代福祉会</t>
  </si>
  <si>
    <t>東京都文京区本郷３－２３－１６　</t>
  </si>
  <si>
    <t>学校法人三幸学園</t>
  </si>
  <si>
    <t>東京都渋谷区渋谷１－２－５　ＭＦＰＲ渋谷ビル１３Ｆ</t>
  </si>
  <si>
    <t>さいたま市大宮区仲町１－５４－３　</t>
  </si>
  <si>
    <t>社会福祉法人カナの会</t>
  </si>
  <si>
    <t>埼玉県さいたま市大宮区仲町１－５４－３</t>
  </si>
  <si>
    <t>東京都中央区銀座７－１６－１２　Ｇ－７ビルディング</t>
  </si>
  <si>
    <t>株式会社モード・プランニング・ジャパン</t>
  </si>
  <si>
    <t>仙台市若林区伊在３－９－４</t>
  </si>
  <si>
    <t>大崎市古川穂波３－４－３８　</t>
  </si>
  <si>
    <t>社会福祉法人宮城愛育会</t>
  </si>
  <si>
    <t>仙台市青葉区小松島新堤７－１　</t>
  </si>
  <si>
    <t>社会福祉法人仙台キリスト教育児院</t>
  </si>
  <si>
    <t>仙台市泉区南光台東１－５１－１　</t>
  </si>
  <si>
    <t>学校法人村山学園</t>
  </si>
  <si>
    <t>仙台市泉区東黒松１９－３４　</t>
  </si>
  <si>
    <t>富谷市上桜木２－１－９　</t>
  </si>
  <si>
    <t>社会福祉法人三矢会</t>
  </si>
  <si>
    <t>山形県新庄市金沢字金沢山１９１７－７</t>
  </si>
  <si>
    <t>仙台市泉区八乙女中央２－２－１０</t>
  </si>
  <si>
    <t>株式会社らぽむ</t>
  </si>
  <si>
    <t>仙台市泉区紫山４－２０－２</t>
  </si>
  <si>
    <t>仙台市青葉区国見ヶ丘６－１４９－１　</t>
  </si>
  <si>
    <t>社会福祉法人東北福祉会</t>
  </si>
  <si>
    <t>角田市島田字御蔵林５９　</t>
  </si>
  <si>
    <t>社会福祉法人恵萩会</t>
  </si>
  <si>
    <t>認定こども園</t>
    <rPh sb="0" eb="2">
      <t>ニンテイ</t>
    </rPh>
    <rPh sb="5" eb="6">
      <t>エン</t>
    </rPh>
    <phoneticPr fontId="12"/>
  </si>
  <si>
    <t>にじいろ保育園</t>
  </si>
  <si>
    <t>ニチイキッズ仙台くろまつ保育園</t>
  </si>
  <si>
    <t>パティ保育園</t>
  </si>
  <si>
    <t>おうち保育園こうとう台</t>
  </si>
  <si>
    <t>北・杜のみらい保育園</t>
  </si>
  <si>
    <t>愛児園</t>
  </si>
  <si>
    <t>カールリトルプリスクール</t>
  </si>
  <si>
    <t>ブルーベリーズ保育園</t>
  </si>
  <si>
    <t>ぼだい保育園</t>
  </si>
  <si>
    <t>しらとり保育園</t>
  </si>
  <si>
    <t>さくらんぼ保育園</t>
  </si>
  <si>
    <t>保育ルーム　きらきら</t>
  </si>
  <si>
    <t>カール大和町ナーサリー</t>
  </si>
  <si>
    <t>ちびっこひろば保育園</t>
  </si>
  <si>
    <t>カール荒井ナーサリー</t>
  </si>
  <si>
    <t>ちゃいるどらんど六丁の目南保育園</t>
  </si>
  <si>
    <t>とみざわ保育園</t>
  </si>
  <si>
    <t>ぴっころきっず長町南</t>
  </si>
  <si>
    <t>もりのなかま保育園　南仙台園</t>
  </si>
  <si>
    <t>おおぞら保育園</t>
  </si>
  <si>
    <t>やまとみらい八乙女保育園</t>
  </si>
  <si>
    <t>森のプーさん保育園</t>
  </si>
  <si>
    <t>栗生ひよこ園</t>
  </si>
  <si>
    <t>キッズガーデン・グランママ</t>
  </si>
  <si>
    <t>保育園ソレイユ</t>
  </si>
  <si>
    <t>にこにこハウス</t>
  </si>
  <si>
    <t>太白だんだん保育園</t>
  </si>
  <si>
    <t>小羊園</t>
  </si>
  <si>
    <t>ヤクルトあやしつばめ保育園</t>
    <rPh sb="10" eb="13">
      <t>ホイクエン</t>
    </rPh>
    <phoneticPr fontId="20"/>
  </si>
  <si>
    <t>わくわくモリモリ保育所</t>
    <rPh sb="8" eb="10">
      <t>ホイク</t>
    </rPh>
    <rPh sb="10" eb="11">
      <t>ショ</t>
    </rPh>
    <phoneticPr fontId="20"/>
  </si>
  <si>
    <t>ヤクルト二日町つばめ保育園</t>
    <rPh sb="4" eb="7">
      <t>フツカマチ</t>
    </rPh>
    <rPh sb="10" eb="13">
      <t>ホイクエン</t>
    </rPh>
    <phoneticPr fontId="20"/>
  </si>
  <si>
    <t>きらきら保育園</t>
    <rPh sb="4" eb="7">
      <t>ホイクエン</t>
    </rPh>
    <phoneticPr fontId="20"/>
  </si>
  <si>
    <t>エスパルキッズ保育園</t>
    <rPh sb="7" eb="10">
      <t>ホイクエン</t>
    </rPh>
    <phoneticPr fontId="21"/>
  </si>
  <si>
    <t>せせらぎ保育園</t>
    <rPh sb="4" eb="7">
      <t>ホイクエン</t>
    </rPh>
    <phoneticPr fontId="21"/>
  </si>
  <si>
    <t>色付きのセルを記載してください。</t>
    <rPh sb="0" eb="2">
      <t>イロツ</t>
    </rPh>
    <rPh sb="7" eb="9">
      <t>キサイ</t>
    </rPh>
    <phoneticPr fontId="1"/>
  </si>
  <si>
    <t>(単位：円)</t>
    <rPh sb="1" eb="3">
      <t>タンイ</t>
    </rPh>
    <rPh sb="4" eb="5">
      <t>エン</t>
    </rPh>
    <phoneticPr fontId="1"/>
  </si>
  <si>
    <t>Ｂ</t>
    <phoneticPr fontId="1"/>
  </si>
  <si>
    <t>Ａ</t>
    <phoneticPr fontId="1"/>
  </si>
  <si>
    <t>Ｃ</t>
    <phoneticPr fontId="1"/>
  </si>
  <si>
    <t>Ｄ</t>
    <phoneticPr fontId="1"/>
  </si>
  <si>
    <t>41114</t>
  </si>
  <si>
    <t>41601</t>
  </si>
  <si>
    <t>41604</t>
  </si>
  <si>
    <t>41605</t>
  </si>
  <si>
    <t>41606</t>
  </si>
  <si>
    <t>石川　信子</t>
    <rPh sb="0" eb="2">
      <t>イシカワ</t>
    </rPh>
    <rPh sb="3" eb="5">
      <t>ノブコ</t>
    </rPh>
    <phoneticPr fontId="33"/>
  </si>
  <si>
    <t>東海林　美代子</t>
    <rPh sb="0" eb="3">
      <t>ショウジ</t>
    </rPh>
    <rPh sb="4" eb="7">
      <t>ミ　ヨ　コ</t>
    </rPh>
    <phoneticPr fontId="33"/>
  </si>
  <si>
    <t>木村　和子</t>
    <rPh sb="0" eb="2">
      <t>キ　ムラ</t>
    </rPh>
    <rPh sb="3" eb="5">
      <t>カズコ</t>
    </rPh>
    <phoneticPr fontId="33"/>
  </si>
  <si>
    <t>野村　薫</t>
    <rPh sb="0" eb="2">
      <t>ノムラ</t>
    </rPh>
    <rPh sb="3" eb="4">
      <t>カオル</t>
    </rPh>
    <phoneticPr fontId="33"/>
  </si>
  <si>
    <t>小出　美知子</t>
    <rPh sb="0" eb="2">
      <t>コイデ</t>
    </rPh>
    <rPh sb="3" eb="6">
      <t>ミチコ</t>
    </rPh>
    <phoneticPr fontId="33"/>
  </si>
  <si>
    <t>土井　悦子</t>
    <rPh sb="0" eb="2">
      <t>ド　イ</t>
    </rPh>
    <rPh sb="3" eb="5">
      <t>エツコ</t>
    </rPh>
    <phoneticPr fontId="33"/>
  </si>
  <si>
    <t>鈴木　史子</t>
    <rPh sb="0" eb="5">
      <t>スズキ　      フミ    コ</t>
    </rPh>
    <phoneticPr fontId="33"/>
  </si>
  <si>
    <t>仲　　恵美</t>
    <rPh sb="0" eb="1">
      <t>ナカ</t>
    </rPh>
    <rPh sb="3" eb="5">
      <t>エミ</t>
    </rPh>
    <phoneticPr fontId="33"/>
  </si>
  <si>
    <t>齋藤　眞弓</t>
    <rPh sb="0" eb="2">
      <t>サイトウ</t>
    </rPh>
    <rPh sb="3" eb="5">
      <t>マユミ</t>
    </rPh>
    <phoneticPr fontId="33"/>
  </si>
  <si>
    <t>菊地　恵子</t>
    <rPh sb="0" eb="2">
      <t>キクチ</t>
    </rPh>
    <rPh sb="3" eb="5">
      <t>ケイコ</t>
    </rPh>
    <phoneticPr fontId="33"/>
  </si>
  <si>
    <t>菊地　美夏</t>
    <rPh sb="0" eb="2">
      <t>キクチ</t>
    </rPh>
    <rPh sb="3" eb="5">
      <t>ミカ</t>
    </rPh>
    <phoneticPr fontId="33"/>
  </si>
  <si>
    <t>戸田　由美</t>
    <rPh sb="0" eb="2">
      <t>トダ</t>
    </rPh>
    <rPh sb="3" eb="5">
      <t>ユミ</t>
    </rPh>
    <phoneticPr fontId="33"/>
  </si>
  <si>
    <t>矢澤　要子</t>
    <rPh sb="0" eb="2">
      <t>ヤザワ</t>
    </rPh>
    <rPh sb="3" eb="4">
      <t>ヨウ</t>
    </rPh>
    <rPh sb="4" eb="5">
      <t>コ</t>
    </rPh>
    <phoneticPr fontId="33"/>
  </si>
  <si>
    <t>鎌田　優子</t>
    <rPh sb="0" eb="2">
      <t>カマタ</t>
    </rPh>
    <rPh sb="3" eb="5">
      <t>ユウコ</t>
    </rPh>
    <phoneticPr fontId="33"/>
  </si>
  <si>
    <t>佐藤　恵美子</t>
    <rPh sb="0" eb="2">
      <t>サトウ</t>
    </rPh>
    <rPh sb="3" eb="6">
      <t>エミコ</t>
    </rPh>
    <phoneticPr fontId="33"/>
  </si>
  <si>
    <t>伊藤　由美子</t>
    <rPh sb="0" eb="2">
      <t>イトウ</t>
    </rPh>
    <rPh sb="3" eb="6">
      <t>ユミコ</t>
    </rPh>
    <phoneticPr fontId="33"/>
  </si>
  <si>
    <t>宇佐美　恵子</t>
    <rPh sb="0" eb="3">
      <t>ウサミ</t>
    </rPh>
    <rPh sb="4" eb="6">
      <t>ケイコ</t>
    </rPh>
    <phoneticPr fontId="33"/>
  </si>
  <si>
    <t>多田　直美</t>
    <rPh sb="0" eb="2">
      <t>タダ</t>
    </rPh>
    <rPh sb="3" eb="5">
      <t>ナオミ</t>
    </rPh>
    <phoneticPr fontId="33"/>
  </si>
  <si>
    <t>小林　希</t>
    <rPh sb="0" eb="2">
      <t>コバヤシ</t>
    </rPh>
    <rPh sb="3" eb="4">
      <t>ノゾミ</t>
    </rPh>
    <phoneticPr fontId="33"/>
  </si>
  <si>
    <t>及川　文子</t>
    <rPh sb="0" eb="1">
      <t>オイカワ　　　アヤコ</t>
    </rPh>
    <phoneticPr fontId="33"/>
  </si>
  <si>
    <t>久光　久美子</t>
    <rPh sb="0" eb="2">
      <t>ヒサミツ</t>
    </rPh>
    <rPh sb="3" eb="6">
      <t>　ク　ミ　　コ</t>
    </rPh>
    <phoneticPr fontId="33"/>
  </si>
  <si>
    <t>佐藤　礼子</t>
    <rPh sb="0" eb="2">
      <t>サトウ</t>
    </rPh>
    <rPh sb="3" eb="5">
      <t>レイコ</t>
    </rPh>
    <phoneticPr fontId="33"/>
  </si>
  <si>
    <t>高橋　真由美・鈴木　めぐみ</t>
    <rPh sb="0" eb="2">
      <t>タカハシ</t>
    </rPh>
    <rPh sb="3" eb="6">
      <t>マユミ</t>
    </rPh>
    <phoneticPr fontId="33"/>
  </si>
  <si>
    <t>川村　隆・川村　真紀</t>
    <rPh sb="0" eb="2">
      <t>カワムラ</t>
    </rPh>
    <rPh sb="3" eb="4">
      <t>タカシ</t>
    </rPh>
    <rPh sb="5" eb="7">
      <t>カワムラ</t>
    </rPh>
    <rPh sb="8" eb="10">
      <t>マキ</t>
    </rPh>
    <phoneticPr fontId="33"/>
  </si>
  <si>
    <t>遊佐　ひろ子・畠山　祐子</t>
    <rPh sb="0" eb="2">
      <t>ユサ</t>
    </rPh>
    <rPh sb="5" eb="6">
      <t>コ</t>
    </rPh>
    <phoneticPr fontId="33"/>
  </si>
  <si>
    <t>岸　麻記子・天間　千栄子</t>
    <rPh sb="0" eb="1">
      <t>キシ</t>
    </rPh>
    <rPh sb="2" eb="5">
      <t>マキコ</t>
    </rPh>
    <rPh sb="6" eb="7">
      <t>テン</t>
    </rPh>
    <rPh sb="7" eb="8">
      <t>マ</t>
    </rPh>
    <rPh sb="9" eb="12">
      <t>チエコ</t>
    </rPh>
    <phoneticPr fontId="33"/>
  </si>
  <si>
    <t>菅野　淳・菅野　美紀</t>
    <rPh sb="0" eb="2">
      <t>カンノ</t>
    </rPh>
    <rPh sb="3" eb="4">
      <t>アツシ</t>
    </rPh>
    <rPh sb="5" eb="7">
      <t>カンノ</t>
    </rPh>
    <rPh sb="8" eb="10">
      <t>ミキ</t>
    </rPh>
    <phoneticPr fontId="33"/>
  </si>
  <si>
    <t>佐藤　弘美</t>
    <rPh sb="0" eb="2">
      <t>サトウ</t>
    </rPh>
    <rPh sb="3" eb="5">
      <t>ヒロミ</t>
    </rPh>
    <phoneticPr fontId="33"/>
  </si>
  <si>
    <t>佐藤　豊子</t>
    <rPh sb="0" eb="2">
      <t>サトウ</t>
    </rPh>
    <rPh sb="3" eb="5">
      <t>トヨコ</t>
    </rPh>
    <phoneticPr fontId="33"/>
  </si>
  <si>
    <t>星野　和枝</t>
    <rPh sb="0" eb="2">
      <t>ホシノ</t>
    </rPh>
    <rPh sb="3" eb="5">
      <t>カズエ</t>
    </rPh>
    <phoneticPr fontId="33"/>
  </si>
  <si>
    <t>佐藤　勇介</t>
    <rPh sb="0" eb="2">
      <t>サトウ</t>
    </rPh>
    <rPh sb="3" eb="5">
      <t>ユウスケ</t>
    </rPh>
    <phoneticPr fontId="33"/>
  </si>
  <si>
    <t>飛内　侑里</t>
    <rPh sb="0" eb="2">
      <t>トビナイ</t>
    </rPh>
    <rPh sb="3" eb="5">
      <t>ユウリ</t>
    </rPh>
    <phoneticPr fontId="33"/>
  </si>
  <si>
    <t>齊藤　あゆみ</t>
    <rPh sb="0" eb="2">
      <t>サイトウ</t>
    </rPh>
    <phoneticPr fontId="33"/>
  </si>
  <si>
    <t>藤垣　祐子</t>
    <rPh sb="0" eb="2">
      <t>フジガキ</t>
    </rPh>
    <rPh sb="3" eb="5">
      <t>ユウコ</t>
    </rPh>
    <phoneticPr fontId="33"/>
  </si>
  <si>
    <t>石山　立身</t>
    <rPh sb="0" eb="2">
      <t>イシヤマ</t>
    </rPh>
    <rPh sb="3" eb="4">
      <t>タ</t>
    </rPh>
    <rPh sb="4" eb="5">
      <t>ミ</t>
    </rPh>
    <phoneticPr fontId="33"/>
  </si>
  <si>
    <t>鈴木　明子</t>
    <rPh sb="0" eb="2">
      <t>スズキ</t>
    </rPh>
    <rPh sb="3" eb="5">
      <t>アキコ</t>
    </rPh>
    <phoneticPr fontId="33"/>
  </si>
  <si>
    <t>志小田　舞子</t>
    <rPh sb="0" eb="3">
      <t>シコダ</t>
    </rPh>
    <rPh sb="4" eb="6">
      <t>マイコ</t>
    </rPh>
    <phoneticPr fontId="33"/>
  </si>
  <si>
    <t>村田　寿恵</t>
    <rPh sb="0" eb="2">
      <t>ムラタ</t>
    </rPh>
    <rPh sb="3" eb="5">
      <t>ヒサエ</t>
    </rPh>
    <phoneticPr fontId="33"/>
  </si>
  <si>
    <t>伊藤　美樹</t>
    <rPh sb="0" eb="2">
      <t>イトウ</t>
    </rPh>
    <rPh sb="3" eb="5">
      <t>ミキ</t>
    </rPh>
    <phoneticPr fontId="33"/>
  </si>
  <si>
    <t>佐藤　かおり</t>
    <rPh sb="0" eb="2">
      <t>サトウ</t>
    </rPh>
    <phoneticPr fontId="33"/>
  </si>
  <si>
    <t>佐藤　久美子</t>
    <rPh sb="0" eb="2">
      <t>サトウ</t>
    </rPh>
    <rPh sb="3" eb="6">
      <t>クミコ</t>
    </rPh>
    <phoneticPr fontId="33"/>
  </si>
  <si>
    <t>小野　敬子・酒井　リエ子</t>
    <rPh sb="0" eb="2">
      <t>オノ</t>
    </rPh>
    <rPh sb="3" eb="5">
      <t>ケイコ</t>
    </rPh>
    <rPh sb="6" eb="8">
      <t>サカイ</t>
    </rPh>
    <rPh sb="11" eb="12">
      <t>コ</t>
    </rPh>
    <phoneticPr fontId="33"/>
  </si>
  <si>
    <t>家庭的保育事業</t>
    <rPh sb="0" eb="7">
      <t>カテイテキホイクジギョウ</t>
    </rPh>
    <phoneticPr fontId="12"/>
  </si>
  <si>
    <t>小規模保育事業Ｃ型</t>
    <rPh sb="0" eb="3">
      <t>ショウキボ</t>
    </rPh>
    <rPh sb="3" eb="5">
      <t>ホイク</t>
    </rPh>
    <rPh sb="5" eb="7">
      <t>ジギョウ</t>
    </rPh>
    <rPh sb="8" eb="9">
      <t>ガタ</t>
    </rPh>
    <phoneticPr fontId="12"/>
  </si>
  <si>
    <t>青葉区・宮城総合支所</t>
    <rPh sb="0" eb="3">
      <t>アオバク</t>
    </rPh>
    <rPh sb="4" eb="6">
      <t>ミヤギ</t>
    </rPh>
    <rPh sb="6" eb="8">
      <t>ソウゴウ</t>
    </rPh>
    <rPh sb="8" eb="10">
      <t>シショ</t>
    </rPh>
    <phoneticPr fontId="1"/>
  </si>
  <si>
    <t>太白区</t>
    <rPh sb="0" eb="2">
      <t>タイハク</t>
    </rPh>
    <rPh sb="2" eb="3">
      <t>ク</t>
    </rPh>
    <phoneticPr fontId="1"/>
  </si>
  <si>
    <t>事業所内保育事業　小規模保育事業Ａ型・Ｂ型・保育所型</t>
    <rPh sb="0" eb="3">
      <t>ジギョウショ</t>
    </rPh>
    <rPh sb="3" eb="4">
      <t>ナイ</t>
    </rPh>
    <rPh sb="4" eb="6">
      <t>ホイク</t>
    </rPh>
    <rPh sb="6" eb="8">
      <t>ジギョウ</t>
    </rPh>
    <rPh sb="9" eb="12">
      <t>ショウキボ</t>
    </rPh>
    <rPh sb="12" eb="14">
      <t>ホイク</t>
    </rPh>
    <rPh sb="14" eb="16">
      <t>ジギョウ</t>
    </rPh>
    <rPh sb="17" eb="18">
      <t>ガタ</t>
    </rPh>
    <rPh sb="20" eb="21">
      <t>ガタ</t>
    </rPh>
    <rPh sb="22" eb="24">
      <t>ホイク</t>
    </rPh>
    <rPh sb="24" eb="25">
      <t>ショ</t>
    </rPh>
    <rPh sb="25" eb="26">
      <t>ガタ</t>
    </rPh>
    <phoneticPr fontId="12"/>
  </si>
  <si>
    <t>Ａ型</t>
    <rPh sb="1" eb="2">
      <t>ガタ</t>
    </rPh>
    <phoneticPr fontId="1"/>
  </si>
  <si>
    <t>Ｂ型</t>
    <rPh sb="1" eb="2">
      <t>ガタ</t>
    </rPh>
    <phoneticPr fontId="1"/>
  </si>
  <si>
    <t>保育所型</t>
    <rPh sb="0" eb="2">
      <t>ホイク</t>
    </rPh>
    <rPh sb="2" eb="3">
      <t>ショ</t>
    </rPh>
    <rPh sb="3" eb="4">
      <t>ガタ</t>
    </rPh>
    <phoneticPr fontId="1"/>
  </si>
  <si>
    <t>ワタキュー保育園北四番丁園</t>
    <rPh sb="5" eb="8">
      <t>ホイクエン</t>
    </rPh>
    <rPh sb="8" eb="12">
      <t>キタヨバンチョウ</t>
    </rPh>
    <rPh sb="12" eb="13">
      <t>エン</t>
    </rPh>
    <phoneticPr fontId="20"/>
  </si>
  <si>
    <t>ビックママランド支倉園</t>
    <rPh sb="8" eb="10">
      <t>ハセクラ</t>
    </rPh>
    <rPh sb="10" eb="11">
      <t>エン</t>
    </rPh>
    <phoneticPr fontId="20"/>
  </si>
  <si>
    <t>あすと長町保育所</t>
    <rPh sb="3" eb="5">
      <t>ナガマチ</t>
    </rPh>
    <rPh sb="5" eb="7">
      <t>ホイク</t>
    </rPh>
    <rPh sb="7" eb="8">
      <t>ショ</t>
    </rPh>
    <phoneticPr fontId="20"/>
  </si>
  <si>
    <t>もりのひろば保育園</t>
    <rPh sb="6" eb="9">
      <t>ホイクエン</t>
    </rPh>
    <phoneticPr fontId="20"/>
  </si>
  <si>
    <t>コープこやぎの保育園</t>
    <rPh sb="7" eb="10">
      <t>ホイクエン</t>
    </rPh>
    <phoneticPr fontId="21"/>
  </si>
  <si>
    <t>南中山すいせん保育園</t>
    <phoneticPr fontId="21"/>
  </si>
  <si>
    <t>施 設 名 ：</t>
    <rPh sb="0" eb="1">
      <t>シ</t>
    </rPh>
    <rPh sb="2" eb="3">
      <t>セツ</t>
    </rPh>
    <rPh sb="4" eb="5">
      <t>メイ</t>
    </rPh>
    <phoneticPr fontId="1"/>
  </si>
  <si>
    <t>認定</t>
    <rPh sb="0" eb="2">
      <t>ニンテイ</t>
    </rPh>
    <phoneticPr fontId="1"/>
  </si>
  <si>
    <t>年齢</t>
    <rPh sb="0" eb="2">
      <t>ネンレイ</t>
    </rPh>
    <phoneticPr fontId="1"/>
  </si>
  <si>
    <t>対象児童名フリガナ</t>
    <rPh sb="0" eb="2">
      <t>タイショウ</t>
    </rPh>
    <rPh sb="2" eb="4">
      <t>ジドウ</t>
    </rPh>
    <rPh sb="4" eb="5">
      <t>メイ</t>
    </rPh>
    <phoneticPr fontId="1"/>
  </si>
  <si>
    <t>←計算用・消さないでください。</t>
    <rPh sb="1" eb="4">
      <t>ケイサンヨウ</t>
    </rPh>
    <rPh sb="5" eb="6">
      <t>ケ</t>
    </rPh>
    <phoneticPr fontId="1"/>
  </si>
  <si>
    <t>支給見込</t>
    <rPh sb="0" eb="2">
      <t>シキュウ</t>
    </rPh>
    <rPh sb="2" eb="4">
      <t>ミコミ</t>
    </rPh>
    <phoneticPr fontId="1"/>
  </si>
  <si>
    <t>教材費・行事費等（給食費以外）</t>
    <phoneticPr fontId="1"/>
  </si>
  <si>
    <t>か所数</t>
    <rPh sb="1" eb="2">
      <t>ショ</t>
    </rPh>
    <rPh sb="2" eb="3">
      <t>スウ</t>
    </rPh>
    <phoneticPr fontId="1"/>
  </si>
  <si>
    <t>支給児童数
（延月数）</t>
    <rPh sb="0" eb="2">
      <t>シキュウ</t>
    </rPh>
    <rPh sb="2" eb="5">
      <t>ジドウスウ</t>
    </rPh>
    <rPh sb="7" eb="8">
      <t>ノ</t>
    </rPh>
    <rPh sb="8" eb="10">
      <t>ツキスウ</t>
    </rPh>
    <phoneticPr fontId="1"/>
  </si>
  <si>
    <t>月数</t>
    <rPh sb="0" eb="2">
      <t>ツキスウ</t>
    </rPh>
    <phoneticPr fontId="1"/>
  </si>
  <si>
    <t>人数</t>
    <rPh sb="0" eb="2">
      <t>ニンズウ</t>
    </rPh>
    <phoneticPr fontId="1"/>
  </si>
  <si>
    <t>計</t>
    <rPh sb="0" eb="1">
      <t>ケイ</t>
    </rPh>
    <phoneticPr fontId="1"/>
  </si>
  <si>
    <t>⑤</t>
    <phoneticPr fontId="1"/>
  </si>
  <si>
    <t>⑥</t>
    <phoneticPr fontId="1"/>
  </si>
  <si>
    <t>⑦</t>
    <phoneticPr fontId="1"/>
  </si>
  <si>
    <t>⑧</t>
    <phoneticPr fontId="1"/>
  </si>
  <si>
    <t>⑨</t>
    <phoneticPr fontId="1"/>
  </si>
  <si>
    <t>１号認定</t>
    <rPh sb="1" eb="2">
      <t>ゴウ</t>
    </rPh>
    <rPh sb="2" eb="4">
      <t>ニンテイ</t>
    </rPh>
    <phoneticPr fontId="1"/>
  </si>
  <si>
    <t>小計</t>
    <rPh sb="0" eb="2">
      <t>ショウケイ</t>
    </rPh>
    <phoneticPr fontId="1"/>
  </si>
  <si>
    <t>２号認定</t>
    <rPh sb="1" eb="2">
      <t>ゴウ</t>
    </rPh>
    <rPh sb="2" eb="4">
      <t>ニンテイ</t>
    </rPh>
    <phoneticPr fontId="1"/>
  </si>
  <si>
    <t>３号認定</t>
    <rPh sb="1" eb="2">
      <t>ゴウ</t>
    </rPh>
    <rPh sb="2" eb="4">
      <t>ニンテイ</t>
    </rPh>
    <phoneticPr fontId="1"/>
  </si>
  <si>
    <t>1号</t>
    <rPh sb="1" eb="2">
      <t>ゴウ</t>
    </rPh>
    <phoneticPr fontId="1"/>
  </si>
  <si>
    <t>2号</t>
    <rPh sb="1" eb="2">
      <t>ゴウ</t>
    </rPh>
    <phoneticPr fontId="1"/>
  </si>
  <si>
    <t>3号</t>
    <rPh sb="1" eb="2">
      <t>ゴウ</t>
    </rPh>
    <phoneticPr fontId="1"/>
  </si>
  <si>
    <t>実費徴収にかかる補足給付事業補助金　仙台市使用集計表</t>
    <phoneticPr fontId="1"/>
  </si>
  <si>
    <t>※自動集計のため入力不要です。</t>
    <phoneticPr fontId="1"/>
  </si>
  <si>
    <t>入力不要です。要提出</t>
    <rPh sb="0" eb="2">
      <t>ニュウリョク</t>
    </rPh>
    <rPh sb="2" eb="4">
      <t>フヨウ</t>
    </rPh>
    <rPh sb="7" eb="8">
      <t>ヨウ</t>
    </rPh>
    <rPh sb="8" eb="10">
      <t>テイシュツ</t>
    </rPh>
    <phoneticPr fontId="1"/>
  </si>
  <si>
    <t>小規模保育事業Ｃ型</t>
    <rPh sb="0" eb="3">
      <t>ショウキボ</t>
    </rPh>
    <rPh sb="3" eb="5">
      <t>ホイク</t>
    </rPh>
    <rPh sb="5" eb="7">
      <t>ジギョウ</t>
    </rPh>
    <rPh sb="8" eb="9">
      <t>ガタ</t>
    </rPh>
    <phoneticPr fontId="1"/>
  </si>
  <si>
    <t>一般社団法人　共同保育所ちろりん村</t>
  </si>
  <si>
    <t>株式会社　Ｆ＆Ｓ</t>
  </si>
  <si>
    <t>東京都豊島区東池袋1-44-3　池袋ISPタマビル</t>
  </si>
  <si>
    <t>南中山すいせん保育園</t>
  </si>
  <si>
    <t>【実費徴収にかかる補足給付事業補助金】交付申請書作成の手引き</t>
    <rPh sb="1" eb="3">
      <t>ジッピ</t>
    </rPh>
    <rPh sb="3" eb="5">
      <t>チョウシュウ</t>
    </rPh>
    <rPh sb="9" eb="11">
      <t>ホソク</t>
    </rPh>
    <rPh sb="11" eb="13">
      <t>キュウフ</t>
    </rPh>
    <rPh sb="13" eb="15">
      <t>ジギョウ</t>
    </rPh>
    <rPh sb="15" eb="18">
      <t>ホジョキン</t>
    </rPh>
    <rPh sb="19" eb="21">
      <t>コウフ</t>
    </rPh>
    <rPh sb="21" eb="24">
      <t>シンセイショ</t>
    </rPh>
    <rPh sb="24" eb="26">
      <t>サクセイ</t>
    </rPh>
    <rPh sb="27" eb="29">
      <t>テビ</t>
    </rPh>
    <phoneticPr fontId="5"/>
  </si>
  <si>
    <t xml:space="preserve">様式第１号                              　　　　　　　　　　　　　  </t>
    <phoneticPr fontId="1"/>
  </si>
  <si>
    <t>【交付申請額】</t>
    <rPh sb="1" eb="3">
      <t>コウフ</t>
    </rPh>
    <rPh sb="3" eb="5">
      <t>シンセイ</t>
    </rPh>
    <rPh sb="5" eb="6">
      <t>ガク</t>
    </rPh>
    <phoneticPr fontId="1"/>
  </si>
  <si>
    <t>金</t>
    <rPh sb="0" eb="1">
      <t>キン</t>
    </rPh>
    <phoneticPr fontId="1"/>
  </si>
  <si>
    <t>円</t>
    <rPh sb="0" eb="1">
      <t>エン</t>
    </rPh>
    <phoneticPr fontId="1"/>
  </si>
  <si>
    <t>■　実費徴収の内容及び金額</t>
    <rPh sb="2" eb="4">
      <t>ジッピ</t>
    </rPh>
    <rPh sb="4" eb="6">
      <t>チョウシュウ</t>
    </rPh>
    <rPh sb="7" eb="9">
      <t>ナイヨウ</t>
    </rPh>
    <rPh sb="9" eb="10">
      <t>オヨ</t>
    </rPh>
    <rPh sb="11" eb="13">
      <t>キンガク</t>
    </rPh>
    <phoneticPr fontId="1"/>
  </si>
  <si>
    <t>年度　実費徴収に係る補足給付事業補助金交付申請調書</t>
    <rPh sb="0" eb="2">
      <t>ネンド</t>
    </rPh>
    <rPh sb="3" eb="7">
      <t>ジッピチョウシュウ</t>
    </rPh>
    <rPh sb="8" eb="9">
      <t>カカ</t>
    </rPh>
    <rPh sb="10" eb="12">
      <t>ホソク</t>
    </rPh>
    <rPh sb="12" eb="14">
      <t>キュウフ</t>
    </rPh>
    <rPh sb="14" eb="16">
      <t>ジギョウ</t>
    </rPh>
    <rPh sb="16" eb="19">
      <t>ホジョキン</t>
    </rPh>
    <rPh sb="19" eb="21">
      <t>コウフ</t>
    </rPh>
    <rPh sb="21" eb="23">
      <t>シンセイ</t>
    </rPh>
    <rPh sb="23" eb="25">
      <t>チョウショ</t>
    </rPh>
    <phoneticPr fontId="1"/>
  </si>
  <si>
    <t>申請年度を入力してください。</t>
    <rPh sb="0" eb="2">
      <t>シンセイ</t>
    </rPh>
    <rPh sb="2" eb="4">
      <t>ネンド</t>
    </rPh>
    <rPh sb="5" eb="7">
      <t>ニュウリョク</t>
    </rPh>
    <phoneticPr fontId="5"/>
  </si>
  <si>
    <t>最後に，様式第１号の申請日，年度，法人名等に間違いがないことを確認して印刷し，押印の上（捨印もお願いします）ご提出ください。</t>
    <rPh sb="0" eb="2">
      <t>サイゴ</t>
    </rPh>
    <rPh sb="10" eb="12">
      <t>シンセイ</t>
    </rPh>
    <rPh sb="12" eb="13">
      <t>ビ</t>
    </rPh>
    <rPh sb="14" eb="16">
      <t>ネンド</t>
    </rPh>
    <rPh sb="17" eb="19">
      <t>ホウジン</t>
    </rPh>
    <rPh sb="19" eb="20">
      <t>メイ</t>
    </rPh>
    <rPh sb="20" eb="21">
      <t>トウ</t>
    </rPh>
    <rPh sb="22" eb="24">
      <t>マチガ</t>
    </rPh>
    <rPh sb="31" eb="33">
      <t>カクニン</t>
    </rPh>
    <rPh sb="35" eb="37">
      <t>インサツ</t>
    </rPh>
    <rPh sb="39" eb="41">
      <t>オウイン</t>
    </rPh>
    <rPh sb="42" eb="43">
      <t>ウエ</t>
    </rPh>
    <rPh sb="44" eb="46">
      <t>ステイン</t>
    </rPh>
    <rPh sb="48" eb="49">
      <t>ネガ</t>
    </rPh>
    <rPh sb="55" eb="57">
      <t>テイシュツ</t>
    </rPh>
    <phoneticPr fontId="5"/>
  </si>
  <si>
    <t>対象経費の　　支出予定額</t>
    <rPh sb="0" eb="2">
      <t>タイショウ</t>
    </rPh>
    <rPh sb="2" eb="4">
      <t>ケイヒ</t>
    </rPh>
    <rPh sb="7" eb="9">
      <t>シシュツ</t>
    </rPh>
    <rPh sb="9" eb="11">
      <t>ヨテイ</t>
    </rPh>
    <rPh sb="11" eb="12">
      <t>ガク</t>
    </rPh>
    <phoneticPr fontId="1"/>
  </si>
  <si>
    <t>（別紙）</t>
    <rPh sb="1" eb="3">
      <t>ベッシ</t>
    </rPh>
    <phoneticPr fontId="1"/>
  </si>
  <si>
    <t>宮城総合支所</t>
    <rPh sb="0" eb="2">
      <t>ミヤギ</t>
    </rPh>
    <rPh sb="2" eb="4">
      <t>ソウゴウ</t>
    </rPh>
    <rPh sb="4" eb="6">
      <t>シショ</t>
    </rPh>
    <phoneticPr fontId="1"/>
  </si>
  <si>
    <t>大阪市北区堂島１－５－３０　堂島プラザビル９Ｆ</t>
  </si>
  <si>
    <t>株式会社たけやま</t>
  </si>
  <si>
    <t>社会福祉法人喬希会</t>
  </si>
  <si>
    <t>03142</t>
  </si>
  <si>
    <t>02143</t>
  </si>
  <si>
    <t>03141</t>
  </si>
  <si>
    <t>05131</t>
  </si>
  <si>
    <t>05132</t>
  </si>
  <si>
    <t>ペンギンナーサリースクールせんだい</t>
  </si>
  <si>
    <t>おひさま保育園　</t>
  </si>
  <si>
    <t>仙台市青葉区上杉4丁目5-5</t>
  </si>
  <si>
    <t>仙台市泉区南光台3丁目17-22</t>
  </si>
  <si>
    <t>有限会社　カール英会話ほいくえん</t>
  </si>
  <si>
    <t>株式会社　佐藤商会</t>
  </si>
  <si>
    <t>一般社団法人　アイルアーク</t>
  </si>
  <si>
    <t>特定非営利活動法人　空飛ぶくぢらの会</t>
  </si>
  <si>
    <t>学校法人　ろりぽっぷ学園</t>
  </si>
  <si>
    <t>学校法人　岩沼学園</t>
  </si>
  <si>
    <t>株式会社　プライムツーワン</t>
  </si>
  <si>
    <t>株式会社　Lateral Kids</t>
  </si>
  <si>
    <t>株式会社　ちゃいるどらんど</t>
  </si>
  <si>
    <t>株式会社　ちびっこひろば保育園</t>
  </si>
  <si>
    <t>一般社団法人　Ｐｌｕｍ</t>
  </si>
  <si>
    <t>一般社団法人　ぽっかぽか</t>
  </si>
  <si>
    <t>特定非営利活動法人　アスイク</t>
  </si>
  <si>
    <t>キッズ・マークトゥエイン</t>
  </si>
  <si>
    <t>宮城中央ヤクルト販売　株式会社</t>
  </si>
  <si>
    <t>キッズ・マークトゥエイン</t>
    <phoneticPr fontId="1"/>
  </si>
  <si>
    <t>幼保連携型認定こども園</t>
  </si>
  <si>
    <t>仙台市宮城野区東仙台６－８－２０　</t>
  </si>
  <si>
    <t>仙台市宮城野区枡江１－２　</t>
  </si>
  <si>
    <t>仙台市宮城野区岩切字高江45</t>
  </si>
  <si>
    <t>幼保連携型認定こども園　荒井マーヤこども園</t>
    <rPh sb="0" eb="2">
      <t>ヨウホ</t>
    </rPh>
    <rPh sb="2" eb="7">
      <t>レンケイガタニンテイ</t>
    </rPh>
    <rPh sb="10" eb="11">
      <t>エン</t>
    </rPh>
    <rPh sb="12" eb="14">
      <t>アライ</t>
    </rPh>
    <rPh sb="20" eb="21">
      <t>エン</t>
    </rPh>
    <phoneticPr fontId="3"/>
  </si>
  <si>
    <t>仙台市太白区西中田6－8－20</t>
  </si>
  <si>
    <t>仙台市太白区中田４－１－３－１　</t>
  </si>
  <si>
    <t>学校法人秀志学園　幼保連携型認定こども園　泉の杜幼稚園</t>
    <rPh sb="0" eb="2">
      <t>ガッコウ</t>
    </rPh>
    <rPh sb="2" eb="4">
      <t>ホウジン</t>
    </rPh>
    <rPh sb="4" eb="6">
      <t>ヒデシ</t>
    </rPh>
    <rPh sb="6" eb="8">
      <t>ガクエン</t>
    </rPh>
    <rPh sb="9" eb="11">
      <t>ヨウホ</t>
    </rPh>
    <rPh sb="11" eb="14">
      <t>レンケイガタ</t>
    </rPh>
    <rPh sb="14" eb="16">
      <t>ニンテイ</t>
    </rPh>
    <rPh sb="19" eb="20">
      <t>エン</t>
    </rPh>
    <rPh sb="21" eb="22">
      <t>イズミ</t>
    </rPh>
    <rPh sb="23" eb="24">
      <t>モリ</t>
    </rPh>
    <rPh sb="24" eb="27">
      <t>ヨウチエン</t>
    </rPh>
    <phoneticPr fontId="3"/>
  </si>
  <si>
    <t>仙台市泉区小角字大満寺22-4</t>
  </si>
  <si>
    <t>仙台市若林区新寺3-8-5　</t>
  </si>
  <si>
    <t>幼稚園型認定こども園</t>
  </si>
  <si>
    <t>仙台市青葉区旭ケ丘二丁目22-21</t>
  </si>
  <si>
    <t>認定こども園　東仙台幼稚園</t>
    <rPh sb="0" eb="2">
      <t>ニンテイ</t>
    </rPh>
    <rPh sb="5" eb="6">
      <t>エン</t>
    </rPh>
    <rPh sb="7" eb="8">
      <t>ヒガシ</t>
    </rPh>
    <rPh sb="8" eb="10">
      <t>センダイ</t>
    </rPh>
    <rPh sb="10" eb="13">
      <t>ヨウチエン</t>
    </rPh>
    <phoneticPr fontId="3"/>
  </si>
  <si>
    <t>仙台市宮城野区燕沢1丁目15-25</t>
  </si>
  <si>
    <t>認定こども園　るり幼稚園</t>
    <rPh sb="0" eb="2">
      <t>ニンテイ</t>
    </rPh>
    <rPh sb="5" eb="6">
      <t>エン</t>
    </rPh>
    <rPh sb="9" eb="12">
      <t>ヨウチエン</t>
    </rPh>
    <phoneticPr fontId="3"/>
  </si>
  <si>
    <t>仙台市若林区六丁の目南町4-38</t>
  </si>
  <si>
    <t>保育所型認定こども園</t>
  </si>
  <si>
    <t>ちゃいるどらんど岩切こども園</t>
    <rPh sb="8" eb="10">
      <t>イワキリ</t>
    </rPh>
    <rPh sb="13" eb="14">
      <t>エン</t>
    </rPh>
    <phoneticPr fontId="3"/>
  </si>
  <si>
    <t>仙台市若林区六丁の目西町３－４１　</t>
  </si>
  <si>
    <t>ちゃいるどらんど荒井こども園</t>
    <rPh sb="8" eb="10">
      <t>アライ</t>
    </rPh>
    <rPh sb="13" eb="14">
      <t>エン</t>
    </rPh>
    <phoneticPr fontId="3"/>
  </si>
  <si>
    <t>（１）教材費・行事等費用の実費徴収</t>
    <rPh sb="3" eb="5">
      <t>キョウザイ</t>
    </rPh>
    <rPh sb="5" eb="6">
      <t>ヒ</t>
    </rPh>
    <rPh sb="7" eb="10">
      <t>ギョウジナド</t>
    </rPh>
    <rPh sb="10" eb="12">
      <t>ヒヨウ</t>
    </rPh>
    <rPh sb="13" eb="15">
      <t>ジッピ</t>
    </rPh>
    <rPh sb="15" eb="17">
      <t>チョウシュウ</t>
    </rPh>
    <phoneticPr fontId="1"/>
  </si>
  <si>
    <t>日</t>
    <rPh sb="0" eb="1">
      <t>ニチ</t>
    </rPh>
    <phoneticPr fontId="1"/>
  </si>
  <si>
    <t>月</t>
    <rPh sb="0" eb="1">
      <t>ツキ</t>
    </rPh>
    <phoneticPr fontId="1"/>
  </si>
  <si>
    <t>年</t>
    <rPh sb="0" eb="1">
      <t>ネン</t>
    </rPh>
    <phoneticPr fontId="1"/>
  </si>
  <si>
    <t>令和</t>
    <rPh sb="0" eb="2">
      <t>レイワ</t>
    </rPh>
    <phoneticPr fontId="1"/>
  </si>
  <si>
    <t>年度 実費徴収に係る補足給付事業補助金交付申請調書（別表１）のとおり</t>
    <rPh sb="0" eb="2">
      <t>ネンド</t>
    </rPh>
    <rPh sb="3" eb="7">
      <t>ジッピチョウシュウ</t>
    </rPh>
    <rPh sb="8" eb="9">
      <t>カカ</t>
    </rPh>
    <rPh sb="10" eb="12">
      <t>ホソク</t>
    </rPh>
    <rPh sb="12" eb="14">
      <t>キュウフ</t>
    </rPh>
    <rPh sb="14" eb="16">
      <t>ジギョウ</t>
    </rPh>
    <rPh sb="16" eb="19">
      <t>ホジョキン</t>
    </rPh>
    <rPh sb="19" eb="21">
      <t>コウフ</t>
    </rPh>
    <rPh sb="21" eb="23">
      <t>シンセイ</t>
    </rPh>
    <rPh sb="23" eb="25">
      <t>チョウショ</t>
    </rPh>
    <rPh sb="26" eb="28">
      <t>ベッピョウ</t>
    </rPh>
    <phoneticPr fontId="1"/>
  </si>
  <si>
    <t>令和</t>
    <rPh sb="0" eb="2">
      <t>レイワ</t>
    </rPh>
    <phoneticPr fontId="1"/>
  </si>
  <si>
    <t>担 当 者 名 ：</t>
    <rPh sb="0" eb="1">
      <t>タン</t>
    </rPh>
    <rPh sb="2" eb="3">
      <t>トウ</t>
    </rPh>
    <rPh sb="4" eb="5">
      <t>シャ</t>
    </rPh>
    <rPh sb="6" eb="7">
      <t>メイ</t>
    </rPh>
    <phoneticPr fontId="1"/>
  </si>
  <si>
    <t>連 絡 先 ：</t>
    <rPh sb="0" eb="1">
      <t>レン</t>
    </rPh>
    <rPh sb="2" eb="3">
      <t>ラク</t>
    </rPh>
    <rPh sb="4" eb="5">
      <t>サキ</t>
    </rPh>
    <phoneticPr fontId="1"/>
  </si>
  <si>
    <t>合計額（Ａ～L）</t>
    <rPh sb="0" eb="2">
      <t>ゴウケイ</t>
    </rPh>
    <rPh sb="2" eb="3">
      <t>ガク</t>
    </rPh>
    <phoneticPr fontId="1"/>
  </si>
  <si>
    <t>　　　※添付書類 ：実費徴収の内容及びその金額が分かる書類（規定・保護者向けのお知らせ等）</t>
    <rPh sb="4" eb="6">
      <t>テンプ</t>
    </rPh>
    <rPh sb="6" eb="8">
      <t>ショルイ</t>
    </rPh>
    <phoneticPr fontId="1"/>
  </si>
  <si>
    <t>E</t>
    <phoneticPr fontId="1"/>
  </si>
  <si>
    <t>F</t>
    <phoneticPr fontId="1"/>
  </si>
  <si>
    <t>G</t>
    <phoneticPr fontId="1"/>
  </si>
  <si>
    <t>H</t>
    <phoneticPr fontId="1"/>
  </si>
  <si>
    <t>I</t>
    <phoneticPr fontId="1"/>
  </si>
  <si>
    <t>J</t>
    <phoneticPr fontId="1"/>
  </si>
  <si>
    <t>K</t>
    <phoneticPr fontId="1"/>
  </si>
  <si>
    <t>L</t>
    <phoneticPr fontId="1"/>
  </si>
  <si>
    <t>岩切たんぽぽ保育園</t>
    <rPh sb="0" eb="2">
      <t>イワキリ</t>
    </rPh>
    <phoneticPr fontId="13"/>
  </si>
  <si>
    <t>鶴ケ谷はぐくみ保育園</t>
    <rPh sb="0" eb="3">
      <t>ツルガヤ</t>
    </rPh>
    <phoneticPr fontId="12"/>
  </si>
  <si>
    <t>上飯田くるみ保育園</t>
    <phoneticPr fontId="3"/>
  </si>
  <si>
    <t>やまとまちあから保育園</t>
    <phoneticPr fontId="3"/>
  </si>
  <si>
    <t>ダーナ保育園</t>
    <phoneticPr fontId="3"/>
  </si>
  <si>
    <t>02143</t>
    <phoneticPr fontId="12"/>
  </si>
  <si>
    <t>あっぷる保育園</t>
    <phoneticPr fontId="3"/>
  </si>
  <si>
    <t>マザーズ・サンピア保育園</t>
    <phoneticPr fontId="3"/>
  </si>
  <si>
    <t>アスクやまとまち保育園</t>
    <phoneticPr fontId="3"/>
  </si>
  <si>
    <t>06112</t>
  </si>
  <si>
    <t>幼保連携型認定こども園</t>
    <rPh sb="0" eb="1">
      <t>ヨウ</t>
    </rPh>
    <rPh sb="1" eb="2">
      <t>ホ</t>
    </rPh>
    <rPh sb="2" eb="5">
      <t>レンケイガタ</t>
    </rPh>
    <rPh sb="5" eb="7">
      <t>ニンテイ</t>
    </rPh>
    <rPh sb="10" eb="11">
      <t>エン</t>
    </rPh>
    <phoneticPr fontId="12"/>
  </si>
  <si>
    <t>幼保連携型認定こども園　泉ヶ丘幼稚園・アルル保育園</t>
    <rPh sb="0" eb="1">
      <t>ヨウ</t>
    </rPh>
    <rPh sb="1" eb="2">
      <t>ホ</t>
    </rPh>
    <rPh sb="2" eb="5">
      <t>レンケイガタ</t>
    </rPh>
    <rPh sb="5" eb="7">
      <t>ニンテイ</t>
    </rPh>
    <rPh sb="10" eb="11">
      <t>エン</t>
    </rPh>
    <rPh sb="12" eb="15">
      <t>イズミガオカ</t>
    </rPh>
    <rPh sb="15" eb="18">
      <t>ヨウチエン</t>
    </rPh>
    <rPh sb="22" eb="25">
      <t>ホイクエン</t>
    </rPh>
    <phoneticPr fontId="3"/>
  </si>
  <si>
    <t>福聚幼稚園</t>
    <rPh sb="0" eb="2">
      <t>フクジュ</t>
    </rPh>
    <rPh sb="2" eb="5">
      <t>ヨウチエン</t>
    </rPh>
    <phoneticPr fontId="3"/>
  </si>
  <si>
    <t>幼保連携型認定こども園みどりの森</t>
    <rPh sb="0" eb="1">
      <t>ヨウ</t>
    </rPh>
    <rPh sb="1" eb="2">
      <t>ホ</t>
    </rPh>
    <rPh sb="2" eb="5">
      <t>レンケイガタ</t>
    </rPh>
    <rPh sb="5" eb="7">
      <t>ニンテイ</t>
    </rPh>
    <rPh sb="10" eb="11">
      <t>エン</t>
    </rPh>
    <rPh sb="15" eb="16">
      <t>モリ</t>
    </rPh>
    <phoneticPr fontId="3"/>
  </si>
  <si>
    <t>幼保連携型認定こども園　はせくらまち杜のこども園</t>
    <rPh sb="0" eb="7">
      <t>ヨウホレンケイガタニンテイ</t>
    </rPh>
    <rPh sb="10" eb="11">
      <t>エン</t>
    </rPh>
    <rPh sb="18" eb="19">
      <t>モリ</t>
    </rPh>
    <rPh sb="23" eb="24">
      <t>エン</t>
    </rPh>
    <phoneticPr fontId="3"/>
  </si>
  <si>
    <t>青葉こども園</t>
    <rPh sb="0" eb="2">
      <t>アオバ</t>
    </rPh>
    <rPh sb="5" eb="6">
      <t>エン</t>
    </rPh>
    <phoneticPr fontId="3"/>
  </si>
  <si>
    <t>立華認定こども園</t>
    <rPh sb="0" eb="2">
      <t>タチバナ</t>
    </rPh>
    <rPh sb="2" eb="4">
      <t>ニンテイ</t>
    </rPh>
    <rPh sb="7" eb="8">
      <t>エン</t>
    </rPh>
    <phoneticPr fontId="3"/>
  </si>
  <si>
    <t>新田すいせんこども園　</t>
    <rPh sb="0" eb="2">
      <t>シンデン</t>
    </rPh>
    <rPh sb="9" eb="10">
      <t>エン</t>
    </rPh>
    <phoneticPr fontId="3"/>
  </si>
  <si>
    <t>原町すいせんこども園　</t>
    <rPh sb="0" eb="2">
      <t>ハラマチ</t>
    </rPh>
    <rPh sb="9" eb="10">
      <t>エン</t>
    </rPh>
    <phoneticPr fontId="3"/>
  </si>
  <si>
    <t>新田東すいせんこども園</t>
    <rPh sb="0" eb="2">
      <t>シンデン</t>
    </rPh>
    <rPh sb="2" eb="3">
      <t>ヒガシ</t>
    </rPh>
    <rPh sb="10" eb="11">
      <t>エン</t>
    </rPh>
    <phoneticPr fontId="3"/>
  </si>
  <si>
    <t>さゆりこども園　</t>
    <rPh sb="6" eb="7">
      <t>エン</t>
    </rPh>
    <phoneticPr fontId="3"/>
  </si>
  <si>
    <t>幼保連携型認定こども園　岩切東光第二幼稚園・ひかり保育園</t>
    <rPh sb="0" eb="1">
      <t>ヨウ</t>
    </rPh>
    <rPh sb="1" eb="2">
      <t>ホ</t>
    </rPh>
    <rPh sb="2" eb="5">
      <t>レンケイガタ</t>
    </rPh>
    <rPh sb="5" eb="7">
      <t>ニンテイ</t>
    </rPh>
    <rPh sb="10" eb="11">
      <t>エン</t>
    </rPh>
    <rPh sb="12" eb="14">
      <t>イワキリ</t>
    </rPh>
    <rPh sb="14" eb="16">
      <t>トウコウ</t>
    </rPh>
    <rPh sb="16" eb="18">
      <t>ダイニ</t>
    </rPh>
    <rPh sb="18" eb="21">
      <t>ヨウチエン</t>
    </rPh>
    <rPh sb="25" eb="28">
      <t>ホイクエン</t>
    </rPh>
    <phoneticPr fontId="3"/>
  </si>
  <si>
    <t>認定こども園　東盛マイトリー幼稚園</t>
    <rPh sb="0" eb="2">
      <t>ニンテイ</t>
    </rPh>
    <rPh sb="5" eb="6">
      <t>エン</t>
    </rPh>
    <rPh sb="7" eb="8">
      <t>ヒガシ</t>
    </rPh>
    <rPh sb="8" eb="9">
      <t>モリ</t>
    </rPh>
    <rPh sb="14" eb="17">
      <t>ヨウチエン</t>
    </rPh>
    <phoneticPr fontId="3"/>
  </si>
  <si>
    <t>ありすの国こども園</t>
    <rPh sb="4" eb="5">
      <t>クニ</t>
    </rPh>
    <rPh sb="8" eb="9">
      <t>エン</t>
    </rPh>
    <phoneticPr fontId="3"/>
  </si>
  <si>
    <t>蒲町こども園</t>
    <rPh sb="0" eb="2">
      <t>カバノマチ</t>
    </rPh>
    <rPh sb="5" eb="6">
      <t>エン</t>
    </rPh>
    <phoneticPr fontId="3"/>
  </si>
  <si>
    <t>河原町すいせんこども園　</t>
    <rPh sb="0" eb="3">
      <t>カワラマチ</t>
    </rPh>
    <rPh sb="10" eb="11">
      <t>エン</t>
    </rPh>
    <phoneticPr fontId="3"/>
  </si>
  <si>
    <t>幼保連携型認定こども園　仙台保育園</t>
    <rPh sb="0" eb="7">
      <t>ヨウホレンケイガタニンテイ</t>
    </rPh>
    <rPh sb="10" eb="11">
      <t>エン</t>
    </rPh>
    <rPh sb="12" eb="14">
      <t>センダイ</t>
    </rPh>
    <rPh sb="14" eb="17">
      <t>ホイクエン</t>
    </rPh>
    <phoneticPr fontId="3"/>
  </si>
  <si>
    <t>認定向山こども園</t>
    <rPh sb="0" eb="2">
      <t>ニンテイ</t>
    </rPh>
    <rPh sb="2" eb="4">
      <t>ムカイヤマ</t>
    </rPh>
    <rPh sb="7" eb="8">
      <t>エン</t>
    </rPh>
    <phoneticPr fontId="3"/>
  </si>
  <si>
    <t>ゆりかご認定こども園</t>
    <rPh sb="4" eb="6">
      <t>ニンテイ</t>
    </rPh>
    <rPh sb="9" eb="10">
      <t>エン</t>
    </rPh>
    <phoneticPr fontId="3"/>
  </si>
  <si>
    <t>西多賀チェリーこども園　</t>
    <rPh sb="0" eb="3">
      <t>ニシタガ</t>
    </rPh>
    <rPh sb="10" eb="11">
      <t>エン</t>
    </rPh>
    <phoneticPr fontId="3"/>
  </si>
  <si>
    <t>太子堂すいせんこども園　</t>
    <rPh sb="0" eb="3">
      <t>タイシドウ</t>
    </rPh>
    <rPh sb="10" eb="11">
      <t>エン</t>
    </rPh>
    <phoneticPr fontId="3"/>
  </si>
  <si>
    <t>太白すぎのここども園　</t>
    <rPh sb="0" eb="2">
      <t>タイハク</t>
    </rPh>
    <rPh sb="9" eb="10">
      <t>エン</t>
    </rPh>
    <phoneticPr fontId="3"/>
  </si>
  <si>
    <t>バンビの森こども園　</t>
    <rPh sb="4" eb="5">
      <t>モリ</t>
    </rPh>
    <rPh sb="8" eb="9">
      <t>エン</t>
    </rPh>
    <phoneticPr fontId="3"/>
  </si>
  <si>
    <t>大野田すぎのここども園</t>
    <rPh sb="0" eb="3">
      <t>オオノダ</t>
    </rPh>
    <rPh sb="10" eb="11">
      <t>エン</t>
    </rPh>
    <phoneticPr fontId="3"/>
  </si>
  <si>
    <t>泉第2チェリーこども園</t>
    <rPh sb="0" eb="1">
      <t>イズミ</t>
    </rPh>
    <rPh sb="1" eb="2">
      <t>ダイ</t>
    </rPh>
    <rPh sb="10" eb="11">
      <t>エン</t>
    </rPh>
    <phoneticPr fontId="3"/>
  </si>
  <si>
    <t>認定こども園　やかまし村　</t>
    <rPh sb="0" eb="2">
      <t>ニンテイ</t>
    </rPh>
    <rPh sb="5" eb="6">
      <t>エン</t>
    </rPh>
    <rPh sb="11" eb="12">
      <t>ムラ</t>
    </rPh>
    <phoneticPr fontId="3"/>
  </si>
  <si>
    <r>
      <t>泉チェリーこども園</t>
    </r>
    <r>
      <rPr>
        <b/>
        <sz val="11"/>
        <rFont val="HGPｺﾞｼｯｸM"/>
        <family val="3"/>
        <charset val="128"/>
      </rPr>
      <t>　</t>
    </r>
    <rPh sb="0" eb="1">
      <t>イズミ</t>
    </rPh>
    <rPh sb="8" eb="9">
      <t>エン</t>
    </rPh>
    <phoneticPr fontId="3"/>
  </si>
  <si>
    <t>寺岡すいせんこども園　</t>
    <rPh sb="0" eb="2">
      <t>テラオカ</t>
    </rPh>
    <rPh sb="9" eb="10">
      <t>エン</t>
    </rPh>
    <phoneticPr fontId="3"/>
  </si>
  <si>
    <t>幼保連携型認定こども園　高森サーラこども園　</t>
    <rPh sb="0" eb="2">
      <t>ヨウホ</t>
    </rPh>
    <rPh sb="2" eb="7">
      <t>レンケイガタニンテイ</t>
    </rPh>
    <rPh sb="10" eb="11">
      <t>エン</t>
    </rPh>
    <rPh sb="12" eb="14">
      <t>タカモリ</t>
    </rPh>
    <rPh sb="20" eb="21">
      <t>エン</t>
    </rPh>
    <phoneticPr fontId="3"/>
  </si>
  <si>
    <t>栗生あおばこども園</t>
    <rPh sb="0" eb="2">
      <t>クリュウ</t>
    </rPh>
    <rPh sb="8" eb="9">
      <t>エン</t>
    </rPh>
    <phoneticPr fontId="3"/>
  </si>
  <si>
    <t>幼稚園型認定こども園</t>
    <rPh sb="0" eb="3">
      <t>ヨウチエン</t>
    </rPh>
    <rPh sb="3" eb="4">
      <t>ガタ</t>
    </rPh>
    <rPh sb="4" eb="6">
      <t>ニンテイ</t>
    </rPh>
    <rPh sb="9" eb="10">
      <t>エン</t>
    </rPh>
    <phoneticPr fontId="12"/>
  </si>
  <si>
    <t>認定こども園　仙台YMCA幼稚園</t>
    <rPh sb="0" eb="2">
      <t>ニンテイ</t>
    </rPh>
    <rPh sb="5" eb="6">
      <t>エン</t>
    </rPh>
    <rPh sb="7" eb="9">
      <t>センダイ</t>
    </rPh>
    <rPh sb="13" eb="16">
      <t>ヨウチエン</t>
    </rPh>
    <phoneticPr fontId="3"/>
  </si>
  <si>
    <t>認定こども園　旭ケ丘幼稚園</t>
    <rPh sb="0" eb="2">
      <t>ニンテイ</t>
    </rPh>
    <rPh sb="5" eb="6">
      <t>エン</t>
    </rPh>
    <rPh sb="7" eb="8">
      <t>アサヒ</t>
    </rPh>
    <rPh sb="9" eb="10">
      <t>オカ</t>
    </rPh>
    <rPh sb="10" eb="13">
      <t>ヨウチエン</t>
    </rPh>
    <phoneticPr fontId="3"/>
  </si>
  <si>
    <t>認定こども園　若竹幼稚園</t>
    <rPh sb="0" eb="2">
      <t>ニンテイ</t>
    </rPh>
    <rPh sb="5" eb="6">
      <t>エン</t>
    </rPh>
    <rPh sb="7" eb="9">
      <t>ワカタケ</t>
    </rPh>
    <rPh sb="9" eb="12">
      <t>ヨウチエン</t>
    </rPh>
    <phoneticPr fontId="3"/>
  </si>
  <si>
    <t>泉第二幼稚園</t>
    <rPh sb="0" eb="1">
      <t>イズミ</t>
    </rPh>
    <rPh sb="1" eb="3">
      <t>ダイニ</t>
    </rPh>
    <rPh sb="3" eb="6">
      <t>ヨウチエン</t>
    </rPh>
    <phoneticPr fontId="3"/>
  </si>
  <si>
    <t>友愛幼稚園</t>
    <rPh sb="0" eb="2">
      <t>ユウアイ</t>
    </rPh>
    <rPh sb="2" eb="5">
      <t>ヨウチエン</t>
    </rPh>
    <phoneticPr fontId="3"/>
  </si>
  <si>
    <t>保育所型認定こども園</t>
    <rPh sb="0" eb="2">
      <t>ホイク</t>
    </rPh>
    <rPh sb="2" eb="3">
      <t>ショ</t>
    </rPh>
    <rPh sb="3" eb="4">
      <t>ガタ</t>
    </rPh>
    <rPh sb="4" eb="6">
      <t>ニンテイ</t>
    </rPh>
    <rPh sb="9" eb="10">
      <t>エン</t>
    </rPh>
    <phoneticPr fontId="12"/>
  </si>
  <si>
    <t>ますえの森どうわこども園　</t>
    <rPh sb="4" eb="5">
      <t>モリ</t>
    </rPh>
    <rPh sb="11" eb="12">
      <t>エン</t>
    </rPh>
    <phoneticPr fontId="3"/>
  </si>
  <si>
    <t>六丁の目マザーグースこども園</t>
    <rPh sb="0" eb="2">
      <t>ロクチョウ</t>
    </rPh>
    <rPh sb="3" eb="4">
      <t>メ</t>
    </rPh>
    <rPh sb="13" eb="14">
      <t>エン</t>
    </rPh>
    <phoneticPr fontId="3"/>
  </si>
  <si>
    <t>髙橋　加奈</t>
    <rPh sb="0" eb="2">
      <t>タカハシ</t>
    </rPh>
    <rPh sb="3" eb="5">
      <t>カナ</t>
    </rPh>
    <phoneticPr fontId="33"/>
  </si>
  <si>
    <t>小規模保育事業ＡＢ型・事業所内保育事業</t>
    <rPh sb="0" eb="3">
      <t>ショウキボ</t>
    </rPh>
    <rPh sb="3" eb="5">
      <t>ホイク</t>
    </rPh>
    <rPh sb="5" eb="7">
      <t>ジギョウ</t>
    </rPh>
    <rPh sb="9" eb="10">
      <t>ガタ</t>
    </rPh>
    <rPh sb="11" eb="15">
      <t>ジギョウショナイ</t>
    </rPh>
    <rPh sb="15" eb="17">
      <t>ホイク</t>
    </rPh>
    <rPh sb="17" eb="19">
      <t>ジギョウ</t>
    </rPh>
    <phoneticPr fontId="12"/>
  </si>
  <si>
    <t>小規模Ａ型　青葉区</t>
    <rPh sb="0" eb="3">
      <t>ショウキボ</t>
    </rPh>
    <rPh sb="4" eb="5">
      <t>ガタ</t>
    </rPh>
    <rPh sb="6" eb="9">
      <t>アオバク</t>
    </rPh>
    <phoneticPr fontId="12"/>
  </si>
  <si>
    <t>小規模Ａ型　宮城野区</t>
    <rPh sb="0" eb="3">
      <t>ショウキボ</t>
    </rPh>
    <rPh sb="4" eb="5">
      <t>ガタ</t>
    </rPh>
    <rPh sb="6" eb="10">
      <t>ミヤギノク</t>
    </rPh>
    <phoneticPr fontId="12"/>
  </si>
  <si>
    <t>小規模Ａ型　太白区</t>
    <rPh sb="0" eb="3">
      <t>ショウキボ</t>
    </rPh>
    <rPh sb="4" eb="5">
      <t>ガタ</t>
    </rPh>
    <rPh sb="6" eb="9">
      <t>タイハクク</t>
    </rPh>
    <phoneticPr fontId="12"/>
  </si>
  <si>
    <t>小規模Ｂ型</t>
    <rPh sb="0" eb="3">
      <t>ショウキボ</t>
    </rPh>
    <rPh sb="4" eb="5">
      <t>ガタ</t>
    </rPh>
    <phoneticPr fontId="12"/>
  </si>
  <si>
    <t>もりのなかま保育園宮城野園</t>
  </si>
  <si>
    <t>ひよこ保育園</t>
  </si>
  <si>
    <t>ＷＡＣまごころ保育園</t>
  </si>
  <si>
    <t>ハニー保育園</t>
  </si>
  <si>
    <t>スクルドエンジェル保育園仙台長町園</t>
  </si>
  <si>
    <t>まんまる保育園</t>
  </si>
  <si>
    <t>スクルドエンジェル保育園仙台宮城野原園</t>
  </si>
  <si>
    <t>星の子保育園</t>
  </si>
  <si>
    <t>ふれあい保育園</t>
  </si>
  <si>
    <t>ちゃいるどらんど岩切駅前保育園</t>
  </si>
  <si>
    <t>バンビのおうち保育園</t>
  </si>
  <si>
    <t>おひさま原っぱ保育園</t>
  </si>
  <si>
    <t>アテナ保育園</t>
  </si>
  <si>
    <t>ぽっかぽか彩保育園</t>
    <phoneticPr fontId="12"/>
  </si>
  <si>
    <t>おうち保育園木町どおり</t>
  </si>
  <si>
    <t>砂押こころ保育園</t>
  </si>
  <si>
    <t>小規模保育事業所ココカラ荒巻</t>
  </si>
  <si>
    <t>時のかけはし保育園</t>
  </si>
  <si>
    <t>かみすぎさくら保育園</t>
  </si>
  <si>
    <t>袋原ちびっこひろば保育園</t>
  </si>
  <si>
    <t>いずみ保育園</t>
  </si>
  <si>
    <t>すまいる立町保育園</t>
  </si>
  <si>
    <t>キッズフィールド新田東園</t>
  </si>
  <si>
    <t>こぶたの城おおのだ保育園</t>
  </si>
  <si>
    <t>ぷりえ～る保育園あらまき</t>
  </si>
  <si>
    <t>つつじがおか保育園</t>
  </si>
  <si>
    <t>杜のぽかぽか保育園</t>
  </si>
  <si>
    <t>泉ヶ丘保育園</t>
  </si>
  <si>
    <t>富沢こころ保育園</t>
  </si>
  <si>
    <t>パパママ保育園</t>
  </si>
  <si>
    <t>大野田こころ保育園</t>
  </si>
  <si>
    <t>愛子つぼみ保育園</t>
  </si>
  <si>
    <t>青葉・杜のみらい保育園</t>
  </si>
  <si>
    <t>ハピネス保育園中野栄</t>
    <rPh sb="4" eb="7">
      <t>ホイクエン</t>
    </rPh>
    <rPh sb="7" eb="10">
      <t>ナカノサカエ</t>
    </rPh>
    <phoneticPr fontId="12"/>
  </si>
  <si>
    <t>恵和町いちにいさん保育園</t>
  </si>
  <si>
    <t>共同保育所ちろりん村</t>
  </si>
  <si>
    <t>苦竹ナーサリー</t>
    <rPh sb="0" eb="2">
      <t>ニガタケ</t>
    </rPh>
    <phoneticPr fontId="12"/>
  </si>
  <si>
    <t>きまちこころ保育園</t>
  </si>
  <si>
    <t>小規模Ａ型　若林区</t>
    <rPh sb="0" eb="3">
      <t>ショウキボ</t>
    </rPh>
    <rPh sb="4" eb="5">
      <t>ガタ</t>
    </rPh>
    <rPh sb="6" eb="9">
      <t>ワカバヤシク</t>
    </rPh>
    <phoneticPr fontId="12"/>
  </si>
  <si>
    <t>キッズフィールド富沢園</t>
  </si>
  <si>
    <t>こどもの家エミール</t>
  </si>
  <si>
    <t>朝市っ子保育園</t>
  </si>
  <si>
    <t>バイリンガル保育園八木山</t>
  </si>
  <si>
    <t>かみすぎさくら第2保育園</t>
  </si>
  <si>
    <t>小規模保育事業所ココカラ五橋</t>
  </si>
  <si>
    <t>小規模Ａ型　泉区・宮総</t>
    <rPh sb="0" eb="3">
      <t>ショウキボ</t>
    </rPh>
    <rPh sb="4" eb="5">
      <t>ガタ</t>
    </rPh>
    <rPh sb="6" eb="7">
      <t>イズミ</t>
    </rPh>
    <rPh sb="7" eb="8">
      <t>ク</t>
    </rPh>
    <rPh sb="9" eb="10">
      <t>ミヤ</t>
    </rPh>
    <rPh sb="10" eb="11">
      <t>ソウ</t>
    </rPh>
    <phoneticPr fontId="12"/>
  </si>
  <si>
    <t>さくらっこ保育園</t>
  </si>
  <si>
    <t>すまいる新寺保育園</t>
  </si>
  <si>
    <t>サン・キッズ保育園</t>
  </si>
  <si>
    <t>たっこの家</t>
  </si>
  <si>
    <t>ろりぽっぷ小規模保育園おほしさま館</t>
  </si>
  <si>
    <t>カール高松ナーサリー</t>
  </si>
  <si>
    <t>バイリンガル保育園なないろの里</t>
  </si>
  <si>
    <t>リコリコ保育園</t>
  </si>
  <si>
    <t>空飛ぶくぢら保育所</t>
  </si>
  <si>
    <t>ハピネス保育園南光台東</t>
  </si>
  <si>
    <t>ろりぽっぷ第2小規模保育園おひさま館</t>
  </si>
  <si>
    <t>グレース保育園</t>
  </si>
  <si>
    <t>泉中央さんさん保育室</t>
  </si>
  <si>
    <t>六丁の目保育園中町園</t>
  </si>
  <si>
    <t>アスイク保育園　薬師堂前</t>
  </si>
  <si>
    <t>第2紫山いちにいさん保育園</t>
    <phoneticPr fontId="12"/>
  </si>
  <si>
    <t>吉田　一美・皆川　舞</t>
    <rPh sb="0" eb="2">
      <t>ヨシダ</t>
    </rPh>
    <rPh sb="3" eb="5">
      <t>ヒトミ</t>
    </rPh>
    <rPh sb="6" eb="8">
      <t>ミナカワ</t>
    </rPh>
    <rPh sb="9" eb="10">
      <t>マイ</t>
    </rPh>
    <phoneticPr fontId="33"/>
  </si>
  <si>
    <t>幼稚園</t>
    <rPh sb="0" eb="3">
      <t>ヨウチエン</t>
    </rPh>
    <phoneticPr fontId="12"/>
  </si>
  <si>
    <t>聖クリストファ幼稚園</t>
    <phoneticPr fontId="1"/>
  </si>
  <si>
    <t>仙台バプテスト教会幼稚園</t>
    <phoneticPr fontId="1"/>
  </si>
  <si>
    <t>しらとり幼稚園</t>
    <phoneticPr fontId="1"/>
  </si>
  <si>
    <t>ふくむろ幼稚園</t>
    <phoneticPr fontId="1"/>
  </si>
  <si>
    <t>上田子幼稚園</t>
    <phoneticPr fontId="1"/>
  </si>
  <si>
    <t>はなぶさ幼稚園</t>
    <phoneticPr fontId="1"/>
  </si>
  <si>
    <t>エコールノワール幼稚園</t>
    <phoneticPr fontId="1"/>
  </si>
  <si>
    <t>やまと幼稚園</t>
    <phoneticPr fontId="1"/>
  </si>
  <si>
    <t>小さき花幼稚園</t>
    <phoneticPr fontId="1"/>
  </si>
  <si>
    <t>七郷幼稚園</t>
    <rPh sb="0" eb="1">
      <t>シチ</t>
    </rPh>
    <rPh sb="1" eb="2">
      <t>ゴウ</t>
    </rPh>
    <rPh sb="2" eb="5">
      <t>ヨウチエン</t>
    </rPh>
    <phoneticPr fontId="1"/>
  </si>
  <si>
    <t>若林幼稚園</t>
    <rPh sb="0" eb="2">
      <t>ワカバヤシ</t>
    </rPh>
    <rPh sb="2" eb="5">
      <t>ヨウチエン</t>
    </rPh>
    <phoneticPr fontId="1"/>
  </si>
  <si>
    <t>古城幼稚園</t>
    <rPh sb="0" eb="2">
      <t>フルジロ</t>
    </rPh>
    <rPh sb="2" eb="5">
      <t>ヨウチエン</t>
    </rPh>
    <phoneticPr fontId="1"/>
  </si>
  <si>
    <t>聖ルカ幼稚園</t>
    <phoneticPr fontId="1"/>
  </si>
  <si>
    <t>太陽幼稚園</t>
    <phoneticPr fontId="1"/>
  </si>
  <si>
    <t>中田幼稚園</t>
    <phoneticPr fontId="1"/>
  </si>
  <si>
    <t>八木山カトリック幼稚園</t>
    <phoneticPr fontId="1"/>
  </si>
  <si>
    <t>施設類型</t>
    <rPh sb="0" eb="2">
      <t>シセツ</t>
    </rPh>
    <rPh sb="2" eb="4">
      <t>ルイケイ</t>
    </rPh>
    <phoneticPr fontId="5"/>
  </si>
  <si>
    <t>定員数</t>
    <rPh sb="0" eb="2">
      <t>テイイン</t>
    </rPh>
    <rPh sb="2" eb="3">
      <t>スウ</t>
    </rPh>
    <phoneticPr fontId="3"/>
  </si>
  <si>
    <t>東京都中央区日本橋浜町２－４４－４</t>
  </si>
  <si>
    <t>仙台市青葉区中山２－１７－１　</t>
  </si>
  <si>
    <t>仙台市青葉区通町一丁目４－１</t>
  </si>
  <si>
    <t>株式会社マザーズえりあサービス　マザーズ・エスパル保育園</t>
  </si>
  <si>
    <t>綾君株式会社</t>
  </si>
  <si>
    <t>愛知県名古屋市東区葵３－１５－３１</t>
  </si>
  <si>
    <t>株式会社タスク・フォースミテラ</t>
  </si>
  <si>
    <t>仙台市太白区茂庭台２－１５－２５</t>
  </si>
  <si>
    <t>社会福祉法人あおば厚生福祉会</t>
  </si>
  <si>
    <t>宮城県名取市愛の杜１－２－１０</t>
  </si>
  <si>
    <t>埼玉県飯能市永田５２７－２</t>
  </si>
  <si>
    <t>社会福祉法人埼玉現成会</t>
  </si>
  <si>
    <t>仙台市宮城野区扇町５－３－３８</t>
  </si>
  <si>
    <t>株式会社JCIきっず</t>
  </si>
  <si>
    <t>02155</t>
  </si>
  <si>
    <t>宮城県石巻市大街道西２－７－４７</t>
  </si>
  <si>
    <t>03145</t>
  </si>
  <si>
    <t>仙台市若林区東八番丁１８３</t>
  </si>
  <si>
    <t>株式会社ビック・ママ</t>
  </si>
  <si>
    <t>株式会社いちにいさん</t>
  </si>
  <si>
    <t>仙台市泉区上谷刈字向原３－３０</t>
  </si>
  <si>
    <t>社会福祉法人やまとみらい福祉会</t>
  </si>
  <si>
    <t>06114</t>
  </si>
  <si>
    <t>聖クリストファ幼稚園</t>
  </si>
  <si>
    <t>仙台バプテスト教会幼稚園</t>
  </si>
  <si>
    <t>しらとり幼稚園</t>
  </si>
  <si>
    <t>ふくむろ幼稚園</t>
  </si>
  <si>
    <t>上田子幼稚園</t>
  </si>
  <si>
    <t>はなぶさ幼稚園</t>
  </si>
  <si>
    <t>エコールノワール幼稚園</t>
  </si>
  <si>
    <t>やまと幼稚園</t>
  </si>
  <si>
    <t>小さき花幼稚園</t>
  </si>
  <si>
    <t>若林区若林4丁目1番24号</t>
  </si>
  <si>
    <t>若林区河原町2丁目2-7</t>
  </si>
  <si>
    <t>聖ルカ幼稚園</t>
  </si>
  <si>
    <t>太陽幼稚園</t>
  </si>
  <si>
    <t>中田幼稚園</t>
  </si>
  <si>
    <t>八木山カトリック幼稚園</t>
  </si>
  <si>
    <t>仙台市青葉区二日町17-17BRAVI北四番丁2F</t>
  </si>
  <si>
    <t xml:space="preserve">東京都渋谷区道玄坂1－12－1渋谷マークシティウェスト17階 </t>
  </si>
  <si>
    <t>事業所内保育事業Ａ型</t>
  </si>
  <si>
    <t>事業所内保育事業Ｂ型</t>
  </si>
  <si>
    <t>事業所内保育事業保育所型</t>
  </si>
  <si>
    <t>宮城県石巻市大街道西二丁目7-47</t>
  </si>
  <si>
    <t>私立保育所</t>
    <rPh sb="0" eb="4">
      <t>シリツホイク</t>
    </rPh>
    <rPh sb="4" eb="5">
      <t>ショ</t>
    </rPh>
    <phoneticPr fontId="1"/>
  </si>
  <si>
    <t>給付のおうち保育園</t>
    <rPh sb="0" eb="2">
      <t>キュウフ</t>
    </rPh>
    <rPh sb="6" eb="9">
      <t>ホイクエン</t>
    </rPh>
    <phoneticPr fontId="1"/>
  </si>
  <si>
    <t>仙台市青葉区上杉１丁目10-100</t>
    <rPh sb="0" eb="3">
      <t>センダイシ</t>
    </rPh>
    <rPh sb="3" eb="6">
      <t>アオバク</t>
    </rPh>
    <rPh sb="6" eb="8">
      <t>カミスギ</t>
    </rPh>
    <rPh sb="9" eb="11">
      <t>チョウメ</t>
    </rPh>
    <phoneticPr fontId="1"/>
  </si>
  <si>
    <t>株式会社　かみすぎ</t>
    <rPh sb="0" eb="4">
      <t>カブシキガイシャ</t>
    </rPh>
    <phoneticPr fontId="54"/>
  </si>
  <si>
    <t>（施 設 名：</t>
    <rPh sb="1" eb="2">
      <t>シ</t>
    </rPh>
    <rPh sb="3" eb="4">
      <t>セツ</t>
    </rPh>
    <rPh sb="5" eb="6">
      <t>メイ</t>
    </rPh>
    <phoneticPr fontId="5"/>
  </si>
  <si>
    <t>幼保連携型認定こども園　折立幼稚園・ナーサリールーム</t>
    <rPh sb="0" eb="7">
      <t>ヨウホレンケイガタニンテイ</t>
    </rPh>
    <rPh sb="10" eb="11">
      <t>エン</t>
    </rPh>
    <rPh sb="12" eb="14">
      <t>オリタテ</t>
    </rPh>
    <rPh sb="14" eb="17">
      <t>ヨウチエン</t>
    </rPh>
    <phoneticPr fontId="3"/>
  </si>
  <si>
    <t>認定こども園ナザレト愛児園</t>
    <rPh sb="0" eb="2">
      <t>ニンテイ</t>
    </rPh>
    <rPh sb="5" eb="6">
      <t>エン</t>
    </rPh>
    <rPh sb="10" eb="11">
      <t>アイ</t>
    </rPh>
    <rPh sb="11" eb="12">
      <t>ジ</t>
    </rPh>
    <rPh sb="12" eb="13">
      <t>エン</t>
    </rPh>
    <phoneticPr fontId="3"/>
  </si>
  <si>
    <t>幼保連携型認定こども園　認定ろりぽっぷこども園</t>
    <rPh sb="0" eb="2">
      <t>ヨウホ</t>
    </rPh>
    <rPh sb="2" eb="5">
      <t>レンケイガタ</t>
    </rPh>
    <rPh sb="5" eb="7">
      <t>ニンテイ</t>
    </rPh>
    <rPh sb="10" eb="11">
      <t>エン</t>
    </rPh>
    <rPh sb="12" eb="14">
      <t>ニンテイ</t>
    </rPh>
    <rPh sb="22" eb="23">
      <t>エン</t>
    </rPh>
    <phoneticPr fontId="3"/>
  </si>
  <si>
    <t>社会福祉法人一寿会　住吉台こども園</t>
    <rPh sb="0" eb="4">
      <t>シャカイフクシ</t>
    </rPh>
    <rPh sb="4" eb="6">
      <t>ホウジン</t>
    </rPh>
    <rPh sb="6" eb="7">
      <t>イチ</t>
    </rPh>
    <rPh sb="7" eb="8">
      <t>ジュ</t>
    </rPh>
    <rPh sb="8" eb="9">
      <t>カイ</t>
    </rPh>
    <rPh sb="10" eb="11">
      <t>スミ</t>
    </rPh>
    <rPh sb="11" eb="12">
      <t>ヨシ</t>
    </rPh>
    <rPh sb="12" eb="13">
      <t>ダイ</t>
    </rPh>
    <rPh sb="16" eb="17">
      <t>エン</t>
    </rPh>
    <phoneticPr fontId="3"/>
  </si>
  <si>
    <t>社会福祉法人一寿会　長命ヶ丘つくしこども園</t>
    <rPh sb="0" eb="2">
      <t>シャカイ</t>
    </rPh>
    <rPh sb="2" eb="4">
      <t>フクシ</t>
    </rPh>
    <rPh sb="4" eb="6">
      <t>ホウジン</t>
    </rPh>
    <rPh sb="6" eb="7">
      <t>イチ</t>
    </rPh>
    <rPh sb="7" eb="8">
      <t>ジュ</t>
    </rPh>
    <rPh sb="8" eb="9">
      <t>カイ</t>
    </rPh>
    <rPh sb="10" eb="14">
      <t>チョウメイガオカ</t>
    </rPh>
    <rPh sb="20" eb="21">
      <t>エン</t>
    </rPh>
    <phoneticPr fontId="3"/>
  </si>
  <si>
    <t>ねのしろいし幼稚園</t>
    <rPh sb="6" eb="9">
      <t>ヨウチエン</t>
    </rPh>
    <phoneticPr fontId="3"/>
  </si>
  <si>
    <t>鶴が丘マミーこども園</t>
    <rPh sb="0" eb="1">
      <t>ツル</t>
    </rPh>
    <rPh sb="2" eb="3">
      <t>オカ</t>
    </rPh>
    <rPh sb="9" eb="10">
      <t>エン</t>
    </rPh>
    <phoneticPr fontId="3"/>
  </si>
  <si>
    <t>様式第１号，別表１の塗りつぶされたセルに必要事項を記載してください。</t>
    <rPh sb="6" eb="8">
      <t>ベッピョウ</t>
    </rPh>
    <rPh sb="7" eb="8">
      <t>ケツベツ</t>
    </rPh>
    <rPh sb="10" eb="11">
      <t>ヌ</t>
    </rPh>
    <rPh sb="20" eb="22">
      <t>ヒツヨウ</t>
    </rPh>
    <rPh sb="22" eb="24">
      <t>ジコウ</t>
    </rPh>
    <rPh sb="25" eb="27">
      <t>キサイ</t>
    </rPh>
    <phoneticPr fontId="5"/>
  </si>
  <si>
    <t>【提出書類】
　様式第１号，別表１，別紙（集計表），添付資料の順に並べ，提出してください。
　印刷する際は，ファイル＞印刷&gt;設定：ブック全体を印刷＞ページ指定　4　から　8　ページ</t>
    <rPh sb="1" eb="3">
      <t>テイシュツ</t>
    </rPh>
    <rPh sb="3" eb="5">
      <t>ショルイ</t>
    </rPh>
    <rPh sb="8" eb="10">
      <t>ヨウシキ</t>
    </rPh>
    <rPh sb="10" eb="11">
      <t>ダイ</t>
    </rPh>
    <rPh sb="12" eb="13">
      <t>ゴウ</t>
    </rPh>
    <rPh sb="14" eb="16">
      <t>ベッピョウ</t>
    </rPh>
    <rPh sb="18" eb="20">
      <t>ベッシ</t>
    </rPh>
    <rPh sb="21" eb="23">
      <t>シュウケイ</t>
    </rPh>
    <rPh sb="23" eb="24">
      <t>ヒョウ</t>
    </rPh>
    <rPh sb="26" eb="28">
      <t>テンプ</t>
    </rPh>
    <rPh sb="28" eb="30">
      <t>シリョウ</t>
    </rPh>
    <rPh sb="31" eb="32">
      <t>ジュン</t>
    </rPh>
    <rPh sb="33" eb="34">
      <t>ナラ</t>
    </rPh>
    <rPh sb="36" eb="38">
      <t>テイシュツ</t>
    </rPh>
    <phoneticPr fontId="1"/>
  </si>
  <si>
    <t>標記について，実費徴収に係る補足給付事業補助金交付要綱第４条の規定に基づき，関係書類を添えて申請します。</t>
    <rPh sb="0" eb="2">
      <t>ヒョウキ</t>
    </rPh>
    <rPh sb="7" eb="9">
      <t>ジッピ</t>
    </rPh>
    <rPh sb="9" eb="11">
      <t>チョウシュウ</t>
    </rPh>
    <rPh sb="12" eb="13">
      <t>カカ</t>
    </rPh>
    <rPh sb="14" eb="16">
      <t>ホソク</t>
    </rPh>
    <rPh sb="16" eb="18">
      <t>キュウフ</t>
    </rPh>
    <rPh sb="18" eb="20">
      <t>ジギョウ</t>
    </rPh>
    <rPh sb="20" eb="23">
      <t>ホジョキン</t>
    </rPh>
    <rPh sb="23" eb="25">
      <t>コウフ</t>
    </rPh>
    <rPh sb="25" eb="27">
      <t>ヨウコウ</t>
    </rPh>
    <rPh sb="27" eb="28">
      <t>ダイ</t>
    </rPh>
    <rPh sb="29" eb="30">
      <t>ジョウ</t>
    </rPh>
    <rPh sb="31" eb="33">
      <t>キテイ</t>
    </rPh>
    <rPh sb="34" eb="35">
      <t>モト</t>
    </rPh>
    <rPh sb="38" eb="42">
      <t>カンケイショルイ</t>
    </rPh>
    <rPh sb="43" eb="44">
      <t>ソ</t>
    </rPh>
    <rPh sb="46" eb="48">
      <t>シンセイ</t>
    </rPh>
    <phoneticPr fontId="1"/>
  </si>
  <si>
    <r>
      <t>●補助対象経費：</t>
    </r>
    <r>
      <rPr>
        <u/>
        <sz val="12"/>
        <color theme="1"/>
        <rFont val="HGSｺﾞｼｯｸM"/>
        <family val="3"/>
        <charset val="128"/>
      </rPr>
      <t>食材料費以外の実費徴収額</t>
    </r>
    <r>
      <rPr>
        <sz val="12"/>
        <color theme="1"/>
        <rFont val="HGSｺﾞｼｯｸM"/>
        <family val="3"/>
        <charset val="128"/>
      </rPr>
      <t>。（日用品，文房具等の購入及び施設等で開催する行事へ参加する際に要する費用（保護者分参加費を除く）等。）
　　　　　　　　※上記のほかに保護者から実費徴収しているもので，当該補助対象になるか不明な場合はご相談ください。</t>
    </r>
    <phoneticPr fontId="1"/>
  </si>
  <si>
    <t>年度　実費徴収に係る補足給付事業補助金交付申請書</t>
    <rPh sb="0" eb="2">
      <t>ネンド</t>
    </rPh>
    <rPh sb="3" eb="7">
      <t>ジッピチョウシュウ</t>
    </rPh>
    <rPh sb="8" eb="9">
      <t>カカ</t>
    </rPh>
    <rPh sb="10" eb="14">
      <t>ホソクキュウフ</t>
    </rPh>
    <rPh sb="14" eb="16">
      <t>ジギョウ</t>
    </rPh>
    <rPh sb="16" eb="19">
      <t>ホジョキン</t>
    </rPh>
    <rPh sb="19" eb="24">
      <t>コウフシンセイショ</t>
    </rPh>
    <phoneticPr fontId="1"/>
  </si>
  <si>
    <t>　　　※上限額（2,500円）を超える場合は，2,500円が採用額となります。</t>
    <phoneticPr fontId="1"/>
  </si>
  <si>
    <t>ふれあい保育園</t>
    <rPh sb="4" eb="7">
      <t>ホイクエン</t>
    </rPh>
    <phoneticPr fontId="5"/>
  </si>
  <si>
    <t>71109</t>
    <phoneticPr fontId="55"/>
  </si>
  <si>
    <t>71110</t>
    <phoneticPr fontId="55"/>
  </si>
  <si>
    <t>71210</t>
    <phoneticPr fontId="55"/>
  </si>
  <si>
    <t>71211</t>
    <phoneticPr fontId="55"/>
  </si>
  <si>
    <t>71306</t>
    <phoneticPr fontId="55"/>
  </si>
  <si>
    <t>71509</t>
    <phoneticPr fontId="55"/>
  </si>
  <si>
    <t>71510</t>
    <phoneticPr fontId="55"/>
  </si>
  <si>
    <t>71511</t>
    <phoneticPr fontId="3"/>
  </si>
  <si>
    <t>71512</t>
    <phoneticPr fontId="55"/>
  </si>
  <si>
    <t>71513</t>
    <phoneticPr fontId="55"/>
  </si>
  <si>
    <t>71615</t>
    <phoneticPr fontId="55"/>
  </si>
  <si>
    <t>71616</t>
    <phoneticPr fontId="55"/>
  </si>
  <si>
    <t>72507</t>
    <phoneticPr fontId="3"/>
  </si>
  <si>
    <t>72503</t>
    <phoneticPr fontId="3"/>
  </si>
  <si>
    <t>72504</t>
  </si>
  <si>
    <t>72505</t>
  </si>
  <si>
    <t>72506</t>
  </si>
  <si>
    <t>73101</t>
    <phoneticPr fontId="55"/>
  </si>
  <si>
    <t>73203</t>
    <phoneticPr fontId="55"/>
  </si>
  <si>
    <t>73204</t>
    <phoneticPr fontId="55"/>
  </si>
  <si>
    <t>73205</t>
    <phoneticPr fontId="55"/>
  </si>
  <si>
    <t>73303</t>
    <phoneticPr fontId="55"/>
  </si>
  <si>
    <t>73304</t>
  </si>
  <si>
    <t>73305</t>
  </si>
  <si>
    <t>73306</t>
  </si>
  <si>
    <t>73307</t>
  </si>
  <si>
    <t>73402</t>
    <phoneticPr fontId="55"/>
  </si>
  <si>
    <t>73403</t>
  </si>
  <si>
    <t>73404</t>
  </si>
  <si>
    <t>73502</t>
    <phoneticPr fontId="3"/>
  </si>
  <si>
    <t>73503</t>
    <phoneticPr fontId="3"/>
  </si>
  <si>
    <t>73601</t>
    <phoneticPr fontId="55"/>
  </si>
  <si>
    <t>食と森のこども園小松島</t>
    <rPh sb="0" eb="1">
      <t>ショク</t>
    </rPh>
    <rPh sb="2" eb="3">
      <t>モリ</t>
    </rPh>
    <rPh sb="7" eb="8">
      <t>エン</t>
    </rPh>
    <rPh sb="8" eb="11">
      <t>コマツシマ</t>
    </rPh>
    <phoneticPr fontId="3"/>
  </si>
  <si>
    <t>ミッキー北仙台こども園</t>
    <rPh sb="4" eb="5">
      <t>キタ</t>
    </rPh>
    <rPh sb="5" eb="7">
      <t>センダイ</t>
    </rPh>
    <rPh sb="10" eb="11">
      <t>エン</t>
    </rPh>
    <phoneticPr fontId="3"/>
  </si>
  <si>
    <t>幼保連携型認定こども園　中野栄あしぐろこども園</t>
    <rPh sb="0" eb="7">
      <t>ヨウホレンケイガタニンテイ</t>
    </rPh>
    <rPh sb="10" eb="11">
      <t>エン</t>
    </rPh>
    <rPh sb="12" eb="14">
      <t>ナカノ</t>
    </rPh>
    <rPh sb="14" eb="15">
      <t>サカエ</t>
    </rPh>
    <rPh sb="22" eb="23">
      <t>エン</t>
    </rPh>
    <phoneticPr fontId="3"/>
  </si>
  <si>
    <t>幼保連携型認定こども園　ろりぽっぷ出花園</t>
    <rPh sb="0" eb="7">
      <t>ヨウホレンケイガタニンテイ</t>
    </rPh>
    <rPh sb="10" eb="11">
      <t>エン</t>
    </rPh>
    <rPh sb="17" eb="19">
      <t>イデカ</t>
    </rPh>
    <rPh sb="19" eb="20">
      <t>エン</t>
    </rPh>
    <phoneticPr fontId="3"/>
  </si>
  <si>
    <t>幼保連携型認定こども園　ろりぽっぷ保育園</t>
    <rPh sb="0" eb="7">
      <t>ヨウホレンケイガタニンテイ</t>
    </rPh>
    <rPh sb="10" eb="11">
      <t>エン</t>
    </rPh>
    <rPh sb="17" eb="20">
      <t>ホイクエン</t>
    </rPh>
    <phoneticPr fontId="3"/>
  </si>
  <si>
    <t>認定こども園　くり幼稚園・くりっこ保育園</t>
    <rPh sb="0" eb="2">
      <t>ニンテイ</t>
    </rPh>
    <rPh sb="5" eb="6">
      <t>エン</t>
    </rPh>
    <rPh sb="9" eb="12">
      <t>ヨウチエン</t>
    </rPh>
    <rPh sb="17" eb="20">
      <t>ホイクエン</t>
    </rPh>
    <phoneticPr fontId="3"/>
  </si>
  <si>
    <t>幼保連携型認定こども園　明石南こどもの城</t>
    <rPh sb="0" eb="7">
      <t>ヨウホレンケイガタニンテイ</t>
    </rPh>
    <rPh sb="10" eb="11">
      <t>エン</t>
    </rPh>
    <rPh sb="12" eb="15">
      <t>アカイシミナミ</t>
    </rPh>
    <rPh sb="19" eb="20">
      <t>シロ</t>
    </rPh>
    <phoneticPr fontId="3"/>
  </si>
  <si>
    <t>幼保連携型認定こども園　桂こどもの城</t>
    <rPh sb="0" eb="7">
      <t>ヨウホレンケイガタニンテイ</t>
    </rPh>
    <rPh sb="10" eb="11">
      <t>エン</t>
    </rPh>
    <rPh sb="12" eb="13">
      <t>カツラ</t>
    </rPh>
    <rPh sb="17" eb="18">
      <t>シロ</t>
    </rPh>
    <phoneticPr fontId="3"/>
  </si>
  <si>
    <t>ミッキー八乙女こども園</t>
    <rPh sb="4" eb="7">
      <t>ヤオトメ</t>
    </rPh>
    <rPh sb="10" eb="11">
      <t>エン</t>
    </rPh>
    <phoneticPr fontId="3"/>
  </si>
  <si>
    <t>幼保連携型認定こども園　ろりぽっぷ泉中央南園</t>
    <rPh sb="0" eb="7">
      <t>ヨウホレンケイガタニンテイ</t>
    </rPh>
    <rPh sb="10" eb="11">
      <t>エン</t>
    </rPh>
    <rPh sb="17" eb="22">
      <t>イズミチュウオウミナミエン</t>
    </rPh>
    <phoneticPr fontId="3"/>
  </si>
  <si>
    <t>幼保連携型認定こども園　ろりぽっぷ赤い屋根の保育園</t>
    <rPh sb="0" eb="7">
      <t>ヨウホレンケイガタニンテイ</t>
    </rPh>
    <rPh sb="10" eb="11">
      <t>エン</t>
    </rPh>
    <rPh sb="17" eb="18">
      <t>アカ</t>
    </rPh>
    <rPh sb="19" eb="21">
      <t>ヤネ</t>
    </rPh>
    <rPh sb="22" eb="25">
      <t>ホイクエン</t>
    </rPh>
    <phoneticPr fontId="3"/>
  </si>
  <si>
    <t>落合はぐくみこども園</t>
    <rPh sb="0" eb="2">
      <t>オチアイ</t>
    </rPh>
    <rPh sb="9" eb="10">
      <t>エン</t>
    </rPh>
    <phoneticPr fontId="3"/>
  </si>
  <si>
    <t>愛子すぎのここども園</t>
    <rPh sb="0" eb="2">
      <t>アヤシ</t>
    </rPh>
    <rPh sb="9" eb="10">
      <t>エン</t>
    </rPh>
    <phoneticPr fontId="3"/>
  </si>
  <si>
    <t>幼稚園型認定こども園　南光紫陽幼稚園</t>
    <rPh sb="0" eb="3">
      <t>ヨウチエン</t>
    </rPh>
    <rPh sb="3" eb="4">
      <t>カタ</t>
    </rPh>
    <rPh sb="4" eb="6">
      <t>ニンテイ</t>
    </rPh>
    <rPh sb="9" eb="10">
      <t>エン</t>
    </rPh>
    <rPh sb="11" eb="13">
      <t>ナンコウ</t>
    </rPh>
    <rPh sb="13" eb="15">
      <t>シヨウ</t>
    </rPh>
    <rPh sb="15" eb="18">
      <t>ヨウチエン</t>
    </rPh>
    <phoneticPr fontId="3"/>
  </si>
  <si>
    <t>幼稚園型認定こども園　いずみ松陵幼稚園</t>
    <rPh sb="0" eb="6">
      <t>ヨウチエンカタニンテイ</t>
    </rPh>
    <rPh sb="9" eb="10">
      <t>エン</t>
    </rPh>
    <rPh sb="14" eb="16">
      <t>ショウリョウ</t>
    </rPh>
    <rPh sb="16" eb="19">
      <t>ヨウチエン</t>
    </rPh>
    <phoneticPr fontId="3"/>
  </si>
  <si>
    <t>幼稚園型認定こども園　南光幼稚園</t>
    <rPh sb="0" eb="6">
      <t>ヨウチエンカタニンテイ</t>
    </rPh>
    <rPh sb="9" eb="10">
      <t>エン</t>
    </rPh>
    <rPh sb="11" eb="13">
      <t>ナンコウ</t>
    </rPh>
    <rPh sb="13" eb="16">
      <t>ヨウチエン</t>
    </rPh>
    <phoneticPr fontId="3"/>
  </si>
  <si>
    <t>幼稚園型認定こども園　南光第二幼稚園</t>
    <rPh sb="0" eb="6">
      <t>ヨウチエンカタニンテイ</t>
    </rPh>
    <rPh sb="9" eb="10">
      <t>エン</t>
    </rPh>
    <rPh sb="11" eb="13">
      <t>ナンコウ</t>
    </rPh>
    <rPh sb="13" eb="15">
      <t>ダイニ</t>
    </rPh>
    <rPh sb="15" eb="18">
      <t>ヨウチエン</t>
    </rPh>
    <phoneticPr fontId="3"/>
  </si>
  <si>
    <t>幼稚園型認定こども園　南光シオン幼稚園</t>
    <rPh sb="0" eb="6">
      <t>ヨウチエンカタニンテイ</t>
    </rPh>
    <rPh sb="9" eb="10">
      <t>エン</t>
    </rPh>
    <rPh sb="11" eb="13">
      <t>ナンコウ</t>
    </rPh>
    <rPh sb="16" eb="19">
      <t>ヨウチエン</t>
    </rPh>
    <phoneticPr fontId="3"/>
  </si>
  <si>
    <t>カール英会話プリスクール</t>
    <rPh sb="3" eb="6">
      <t>エイカイワ</t>
    </rPh>
    <phoneticPr fontId="3"/>
  </si>
  <si>
    <t>ピースフル保育園</t>
    <rPh sb="5" eb="8">
      <t>ホイクエン</t>
    </rPh>
    <phoneticPr fontId="3"/>
  </si>
  <si>
    <t>保育園れいんぼーなーさりー原ノ町館</t>
    <rPh sb="0" eb="3">
      <t>ホイクエン</t>
    </rPh>
    <rPh sb="13" eb="14">
      <t>ハラ</t>
    </rPh>
    <rPh sb="15" eb="16">
      <t>マチ</t>
    </rPh>
    <rPh sb="16" eb="17">
      <t>カン</t>
    </rPh>
    <phoneticPr fontId="3"/>
  </si>
  <si>
    <t>蒲町おもちゃばここども園</t>
    <rPh sb="0" eb="2">
      <t>カバノマチ</t>
    </rPh>
    <rPh sb="11" eb="12">
      <t>エン</t>
    </rPh>
    <phoneticPr fontId="3"/>
  </si>
  <si>
    <t>六丁の目こども園</t>
    <rPh sb="0" eb="2">
      <t>ロクチョウ</t>
    </rPh>
    <rPh sb="3" eb="4">
      <t>メ</t>
    </rPh>
    <rPh sb="7" eb="8">
      <t>エン</t>
    </rPh>
    <phoneticPr fontId="3"/>
  </si>
  <si>
    <t>カール英会話ほいくえん</t>
    <rPh sb="3" eb="6">
      <t>エイカイワ</t>
    </rPh>
    <phoneticPr fontId="3"/>
  </si>
  <si>
    <t>カール英会話こども園</t>
    <rPh sb="3" eb="6">
      <t>エイカイワ</t>
    </rPh>
    <rPh sb="9" eb="10">
      <t>エン</t>
    </rPh>
    <phoneticPr fontId="3"/>
  </si>
  <si>
    <t>ちゃいるどらんどなないろの里こども園</t>
    <rPh sb="13" eb="14">
      <t>サト</t>
    </rPh>
    <rPh sb="17" eb="18">
      <t>エン</t>
    </rPh>
    <phoneticPr fontId="3"/>
  </si>
  <si>
    <t>ひまわりこども園</t>
    <rPh sb="7" eb="8">
      <t>エン</t>
    </rPh>
    <phoneticPr fontId="3"/>
  </si>
  <si>
    <t>あすと長町こぶたの城こども園</t>
    <rPh sb="3" eb="5">
      <t>ナガマチ</t>
    </rPh>
    <rPh sb="9" eb="10">
      <t>シロ</t>
    </rPh>
    <rPh sb="13" eb="14">
      <t>エン</t>
    </rPh>
    <phoneticPr fontId="3"/>
  </si>
  <si>
    <t>仙台ちびっこひろばこども園</t>
    <rPh sb="0" eb="2">
      <t>センダイ</t>
    </rPh>
    <rPh sb="12" eb="13">
      <t>エン</t>
    </rPh>
    <phoneticPr fontId="3"/>
  </si>
  <si>
    <t>ミッキー泉中央こども園</t>
    <rPh sb="4" eb="7">
      <t>イズミチュウオウ</t>
    </rPh>
    <rPh sb="10" eb="11">
      <t>エン</t>
    </rPh>
    <phoneticPr fontId="3"/>
  </si>
  <si>
    <t>ぷりえーる南中山こども園</t>
    <rPh sb="5" eb="6">
      <t>ミナミ</t>
    </rPh>
    <rPh sb="6" eb="8">
      <t>ナカヤマ</t>
    </rPh>
    <rPh sb="11" eb="12">
      <t>エン</t>
    </rPh>
    <phoneticPr fontId="3"/>
  </si>
  <si>
    <t>カール英会話チルドレン</t>
    <rPh sb="3" eb="6">
      <t>エイカイワ</t>
    </rPh>
    <phoneticPr fontId="3"/>
  </si>
  <si>
    <r>
      <rPr>
        <sz val="11"/>
        <rFont val="HGPｺﾞｼｯｸM"/>
        <family val="3"/>
        <charset val="128"/>
      </rPr>
      <t>宮城学院女子大学附属認定こども園　森のこども園　</t>
    </r>
    <rPh sb="0" eb="2">
      <t>ミヤギ</t>
    </rPh>
    <rPh sb="2" eb="4">
      <t>ガクイン</t>
    </rPh>
    <rPh sb="4" eb="6">
      <t>ジョシ</t>
    </rPh>
    <rPh sb="6" eb="8">
      <t>ダイガク</t>
    </rPh>
    <rPh sb="8" eb="10">
      <t>フゾク</t>
    </rPh>
    <rPh sb="10" eb="12">
      <t>ニンテイ</t>
    </rPh>
    <rPh sb="15" eb="16">
      <t>エン</t>
    </rPh>
    <rPh sb="17" eb="18">
      <t>モリ</t>
    </rPh>
    <rPh sb="22" eb="23">
      <t>エン</t>
    </rPh>
    <phoneticPr fontId="3"/>
  </si>
  <si>
    <t>五十嵐　綾芳</t>
    <rPh sb="0" eb="3">
      <t>イガラシ</t>
    </rPh>
    <rPh sb="4" eb="5">
      <t>アヤ</t>
    </rPh>
    <rPh sb="5" eb="6">
      <t>ホウ</t>
    </rPh>
    <phoneticPr fontId="5"/>
  </si>
  <si>
    <t>パリス榴岡保育園</t>
  </si>
  <si>
    <t>りありのきっず仙台郡山</t>
    <rPh sb="9" eb="11">
      <t>コオリヤマ</t>
    </rPh>
    <phoneticPr fontId="5"/>
  </si>
  <si>
    <t>31422</t>
  </si>
  <si>
    <t>ビックママランドあすと長町園</t>
  </si>
  <si>
    <t>31423</t>
  </si>
  <si>
    <t>長町南こころ保育園</t>
  </si>
  <si>
    <t>31424</t>
  </si>
  <si>
    <t>太陽と大地の長町南保育園</t>
  </si>
  <si>
    <t>りありのきっず仙台錦町公園</t>
    <rPh sb="7" eb="9">
      <t>センダイ</t>
    </rPh>
    <rPh sb="9" eb="11">
      <t>ニシキマチ</t>
    </rPh>
    <rPh sb="11" eb="13">
      <t>コウエン</t>
    </rPh>
    <phoneticPr fontId="20"/>
  </si>
  <si>
    <t>東北大学川内けやき保育園</t>
    <rPh sb="0" eb="2">
      <t>トウホク</t>
    </rPh>
    <rPh sb="2" eb="4">
      <t>ダイガク</t>
    </rPh>
    <rPh sb="4" eb="6">
      <t>カワウチ</t>
    </rPh>
    <rPh sb="9" eb="12">
      <t>ホイクエン</t>
    </rPh>
    <phoneticPr fontId="21"/>
  </si>
  <si>
    <t>りっきーぱーく保育園あすと長町</t>
    <rPh sb="7" eb="10">
      <t>ホイクエン</t>
    </rPh>
    <rPh sb="13" eb="15">
      <t>ナガマチ</t>
    </rPh>
    <phoneticPr fontId="20"/>
  </si>
  <si>
    <t>株式会社マザーズえりあサービス　マザーズ・ばんすい保育園</t>
  </si>
  <si>
    <t>コスモス大手町保育園</t>
  </si>
  <si>
    <t>メリーポピンズエスパル仙台ルーム</t>
  </si>
  <si>
    <t>パリス錦町保育園</t>
  </si>
  <si>
    <t>仙台らぴあ保育園</t>
  </si>
  <si>
    <t>ファニーハート保育園</t>
  </si>
  <si>
    <t>01146</t>
  </si>
  <si>
    <t>一般社団法人ふれあいファミリーパートナー</t>
  </si>
  <si>
    <t>東京都文京区小石川１－１－１　</t>
  </si>
  <si>
    <t>クリムスポーツ保育園</t>
  </si>
  <si>
    <t>八木山あおば保育園</t>
  </si>
  <si>
    <t>アスク山田かぎとり保育園</t>
  </si>
  <si>
    <t>広島市西区庚午中１－７－２４　</t>
  </si>
  <si>
    <t>富沢アリス保育園</t>
  </si>
  <si>
    <t>株式会社アリスカンパニー</t>
  </si>
  <si>
    <t>ロリポップクラブマザリーズ柳生</t>
  </si>
  <si>
    <t>あすと長町めぐみ保育園</t>
  </si>
  <si>
    <t>諏訪ぱれっと保育園</t>
  </si>
  <si>
    <t>YMCA長町保育園</t>
  </si>
  <si>
    <t>仙台市若林区土樋１０４</t>
  </si>
  <si>
    <t>NOVAインターナショナルスクール仙台八木山校</t>
  </si>
  <si>
    <t>愛知県名古屋市中区大須４－１－２１　NOVAビル４階・９階</t>
  </si>
  <si>
    <t>株式会社NOVA</t>
  </si>
  <si>
    <t>02156</t>
  </si>
  <si>
    <t>アスイク保育園中田町</t>
  </si>
  <si>
    <t>社会福祉法人明日育福祉会</t>
  </si>
  <si>
    <t>02157</t>
  </si>
  <si>
    <t>NOVAバイリンガル仙台富沢保育園</t>
  </si>
  <si>
    <t>02158</t>
  </si>
  <si>
    <t>もりのなかま保育園四郎丸園もぐもぐ＋</t>
  </si>
  <si>
    <t>岩切どろんこ保育園</t>
  </si>
  <si>
    <t>榴岡はるかぜ保育園</t>
  </si>
  <si>
    <t>岩切たんぽぽ保育園</t>
  </si>
  <si>
    <t>つばめ保育園</t>
  </si>
  <si>
    <t>榴岡なないろ保育園</t>
  </si>
  <si>
    <t>鶴ケ谷はぐくみ保育園</t>
  </si>
  <si>
    <t>株式会社NOZOMI</t>
  </si>
  <si>
    <t>仙台こども保育園</t>
  </si>
  <si>
    <t>04135</t>
  </si>
  <si>
    <t>六郷ぱれっと保育園</t>
  </si>
  <si>
    <t>コスモス将監保育園</t>
  </si>
  <si>
    <t>やまとみらい南光台東保育園</t>
  </si>
  <si>
    <t>向陽台はるかぜ保育園</t>
  </si>
  <si>
    <t>05134</t>
  </si>
  <si>
    <t>株式会社いずみ保育園</t>
  </si>
  <si>
    <t>川前ぱれっと保育園</t>
  </si>
  <si>
    <t>南吉成すぎのこ保育園</t>
  </si>
  <si>
    <t>11117</t>
  </si>
  <si>
    <t>幼稚園</t>
  </si>
  <si>
    <t>仙台市青葉区小松島三丁目1-77</t>
  </si>
  <si>
    <t>学校法人　聖公会青葉学園</t>
  </si>
  <si>
    <t>11122</t>
  </si>
  <si>
    <t>仙台市青葉区木町通二丁目1-5</t>
  </si>
  <si>
    <t>宗教法人　日本バプテスト仙台基督教会</t>
  </si>
  <si>
    <t>11209</t>
  </si>
  <si>
    <t>仙台市宮城野区白鳥二丁目11-24</t>
  </si>
  <si>
    <t>学校法人　蒲生学園</t>
  </si>
  <si>
    <t>11222</t>
  </si>
  <si>
    <t>仙台市宮城野区福室五丁目11-30</t>
  </si>
  <si>
    <t>学校法人　西光寺学園</t>
  </si>
  <si>
    <t>11224</t>
  </si>
  <si>
    <t>仙台市宮城野区田子3-13-36</t>
  </si>
  <si>
    <t>学校法人　庄司学園</t>
  </si>
  <si>
    <t>11225</t>
  </si>
  <si>
    <t>仙台市宮城野区小鶴1-9-20</t>
  </si>
  <si>
    <t>宗教法人　雲山寺</t>
  </si>
  <si>
    <t>11301</t>
  </si>
  <si>
    <t>仙台市若林区大和町1-17-25</t>
  </si>
  <si>
    <t>11311</t>
  </si>
  <si>
    <t>仙台市若林区大和町三丁目15-28</t>
  </si>
  <si>
    <t>11316</t>
  </si>
  <si>
    <t>仙台市若林区畳屋丁31</t>
  </si>
  <si>
    <t>学校法人　東北カトリック学園</t>
  </si>
  <si>
    <t>11317</t>
  </si>
  <si>
    <t>七郷幼稚園</t>
  </si>
  <si>
    <t>若林区荒井3丁目15番地の9</t>
  </si>
  <si>
    <t>学校法人　七郷学園</t>
  </si>
  <si>
    <t>11318</t>
  </si>
  <si>
    <t>若林幼稚園</t>
  </si>
  <si>
    <t>学校法人　仙台佛教学園</t>
  </si>
  <si>
    <t>11319</t>
  </si>
  <si>
    <t>古城幼稚園</t>
  </si>
  <si>
    <t>11406</t>
  </si>
  <si>
    <t>仙台市太白区八木山南3-3-4</t>
  </si>
  <si>
    <t>学校法人　聖ルカ学園</t>
  </si>
  <si>
    <t>11408</t>
  </si>
  <si>
    <t>仙台市太白区砂押南町1-10</t>
  </si>
  <si>
    <t>11412</t>
  </si>
  <si>
    <t>仙台市太白区中田一丁目8-17</t>
  </si>
  <si>
    <t>宗教法人　宝泉寺</t>
  </si>
  <si>
    <t>11424</t>
  </si>
  <si>
    <t>仙台市太白区松が丘44-1</t>
  </si>
  <si>
    <t>31102</t>
  </si>
  <si>
    <t>31103</t>
  </si>
  <si>
    <t>31104</t>
  </si>
  <si>
    <t>31105</t>
  </si>
  <si>
    <t>31106</t>
  </si>
  <si>
    <t>31108</t>
  </si>
  <si>
    <t>31109</t>
  </si>
  <si>
    <t>31110</t>
  </si>
  <si>
    <t>31112</t>
  </si>
  <si>
    <t>31113</t>
  </si>
  <si>
    <t>31114</t>
  </si>
  <si>
    <t>31115</t>
  </si>
  <si>
    <t>ぶんぶん保育園二日町園</t>
  </si>
  <si>
    <t>31116</t>
  </si>
  <si>
    <t>31117</t>
  </si>
  <si>
    <t>31118</t>
  </si>
  <si>
    <t>31119</t>
  </si>
  <si>
    <t>31120</t>
  </si>
  <si>
    <t>31121</t>
  </si>
  <si>
    <t>31122</t>
  </si>
  <si>
    <t>31123</t>
  </si>
  <si>
    <t>31124</t>
  </si>
  <si>
    <t>31125</t>
  </si>
  <si>
    <t>31126</t>
  </si>
  <si>
    <t>31127</t>
  </si>
  <si>
    <t>31128</t>
  </si>
  <si>
    <t>31129</t>
  </si>
  <si>
    <t>ぶんぶん保育園小田原園</t>
  </si>
  <si>
    <t>31202</t>
  </si>
  <si>
    <t>31203</t>
  </si>
  <si>
    <t>31204</t>
  </si>
  <si>
    <t>31205</t>
  </si>
  <si>
    <t>31206</t>
  </si>
  <si>
    <t>31207</t>
  </si>
  <si>
    <t>31210</t>
  </si>
  <si>
    <t>31212</t>
  </si>
  <si>
    <t>31214</t>
  </si>
  <si>
    <t>31215</t>
  </si>
  <si>
    <t>31216</t>
  </si>
  <si>
    <t>31220</t>
  </si>
  <si>
    <t>ハピネス保育園中野栄</t>
  </si>
  <si>
    <t>31221</t>
  </si>
  <si>
    <t>苦竹ナーサリー</t>
  </si>
  <si>
    <t>仙台市宮城野区新田東1-8-4　クリアフォレスト1階</t>
  </si>
  <si>
    <t>仙台ナーサリー　株式会社</t>
  </si>
  <si>
    <t>31222</t>
  </si>
  <si>
    <t>社会福祉法人　みらい</t>
  </si>
  <si>
    <t>31223</t>
  </si>
  <si>
    <t>31224</t>
  </si>
  <si>
    <t>仙台市青葉区花京院2-1-65-6F</t>
  </si>
  <si>
    <t>31301</t>
  </si>
  <si>
    <t>31302</t>
  </si>
  <si>
    <t>31303</t>
  </si>
  <si>
    <t>31305</t>
  </si>
  <si>
    <t>31306</t>
  </si>
  <si>
    <t>31307</t>
  </si>
  <si>
    <t>31308</t>
  </si>
  <si>
    <t>31309</t>
  </si>
  <si>
    <t>31310</t>
  </si>
  <si>
    <t>31311</t>
  </si>
  <si>
    <t>31312</t>
  </si>
  <si>
    <t>31313</t>
  </si>
  <si>
    <t>31314</t>
  </si>
  <si>
    <t>31316</t>
  </si>
  <si>
    <t>31401</t>
  </si>
  <si>
    <t>31402</t>
  </si>
  <si>
    <t>31403</t>
  </si>
  <si>
    <t>31404</t>
  </si>
  <si>
    <t>31405</t>
  </si>
  <si>
    <t>31407</t>
  </si>
  <si>
    <t>31408</t>
  </si>
  <si>
    <t>31409</t>
  </si>
  <si>
    <t>31410</t>
  </si>
  <si>
    <t>31411</t>
  </si>
  <si>
    <t>31412</t>
  </si>
  <si>
    <t>31413</t>
  </si>
  <si>
    <t>31414</t>
  </si>
  <si>
    <t>31415</t>
  </si>
  <si>
    <t>31416</t>
  </si>
  <si>
    <t>31417</t>
  </si>
  <si>
    <t>31418</t>
  </si>
  <si>
    <t>31419</t>
  </si>
  <si>
    <t>31420</t>
  </si>
  <si>
    <t>31421</t>
  </si>
  <si>
    <t>宮城県大崎市古川穂波3-8-50</t>
  </si>
  <si>
    <t>カラマンディ　株式会社</t>
  </si>
  <si>
    <t>仙台市若林区東八番丁183BM本社ビル２階</t>
  </si>
  <si>
    <t>株式会社　ビック・ママ</t>
  </si>
  <si>
    <t>31503</t>
  </si>
  <si>
    <t>31505</t>
  </si>
  <si>
    <t>31506</t>
  </si>
  <si>
    <t>31507</t>
  </si>
  <si>
    <t>31508</t>
  </si>
  <si>
    <t>31510</t>
  </si>
  <si>
    <t>31511</t>
  </si>
  <si>
    <t>31512</t>
  </si>
  <si>
    <t>31516</t>
  </si>
  <si>
    <t>第2紫山いちにいさん保育園</t>
  </si>
  <si>
    <t>仙台市泉区紫山4-20-2</t>
  </si>
  <si>
    <t>株式会社　いちにいさん</t>
  </si>
  <si>
    <t>31603</t>
  </si>
  <si>
    <t>31604</t>
  </si>
  <si>
    <t>32103</t>
  </si>
  <si>
    <t>32105</t>
  </si>
  <si>
    <t>32109</t>
  </si>
  <si>
    <t>32112</t>
  </si>
  <si>
    <t>32203</t>
  </si>
  <si>
    <t>32205</t>
  </si>
  <si>
    <t>32306</t>
  </si>
  <si>
    <t>仙台市若林区木ノ下1-20-21</t>
  </si>
  <si>
    <t>株式会社　きっずかん</t>
  </si>
  <si>
    <t>32402</t>
  </si>
  <si>
    <t>32505</t>
  </si>
  <si>
    <t>32507</t>
  </si>
  <si>
    <t>32603</t>
  </si>
  <si>
    <t>33101</t>
  </si>
  <si>
    <t>吉田　一美・皆川　舞</t>
  </si>
  <si>
    <t>吉田　一美</t>
  </si>
  <si>
    <t>33102</t>
  </si>
  <si>
    <t>高橋　真由美・鈴木　めぐみ</t>
    <rPh sb="0" eb="2">
      <t>タカハシ</t>
    </rPh>
    <rPh sb="3" eb="6">
      <t>マユミ</t>
    </rPh>
    <phoneticPr fontId="39"/>
  </si>
  <si>
    <t>高橋　真由美</t>
  </si>
  <si>
    <t>33103</t>
  </si>
  <si>
    <t>川村　隆・川村　真紀</t>
  </si>
  <si>
    <t>川村　隆</t>
  </si>
  <si>
    <t>33202</t>
  </si>
  <si>
    <t>遊佐　ひろ子・畠山　祐子</t>
  </si>
  <si>
    <t>仙台市家庭保育室ちゅうりっぷ　代表　遊佐　ひろ子</t>
  </si>
  <si>
    <t>33301</t>
  </si>
  <si>
    <t>岸　麻記子・天間　千栄子</t>
  </si>
  <si>
    <t>岸　麻記子</t>
  </si>
  <si>
    <t>33302</t>
  </si>
  <si>
    <t>菅野　淳・菅野　美紀</t>
  </si>
  <si>
    <t>菅野　淳</t>
  </si>
  <si>
    <t>33401</t>
  </si>
  <si>
    <t>小野　敬子・酒井　リエ子</t>
  </si>
  <si>
    <t>小野　敬子</t>
  </si>
  <si>
    <t>41102</t>
  </si>
  <si>
    <t>家庭的保育事業</t>
  </si>
  <si>
    <t>石川　信子</t>
  </si>
  <si>
    <t>41103</t>
  </si>
  <si>
    <t>東海林　美代子</t>
  </si>
  <si>
    <t>41107</t>
  </si>
  <si>
    <t>木村　和子</t>
  </si>
  <si>
    <t>和家庭保育室　木村　和子</t>
  </si>
  <si>
    <t>41109</t>
  </si>
  <si>
    <t>濱中　明美</t>
  </si>
  <si>
    <t>41110</t>
  </si>
  <si>
    <t>佐藤　弘美</t>
  </si>
  <si>
    <t>41112</t>
  </si>
  <si>
    <t>野村　薫</t>
  </si>
  <si>
    <t>小出　美知子</t>
  </si>
  <si>
    <t>41204</t>
  </si>
  <si>
    <t>鈴木　史子</t>
  </si>
  <si>
    <t>41205</t>
  </si>
  <si>
    <t>仲　　恵美</t>
    <rPh sb="0" eb="1">
      <t>ナカ</t>
    </rPh>
    <rPh sb="3" eb="5">
      <t>エミ</t>
    </rPh>
    <phoneticPr fontId="39"/>
  </si>
  <si>
    <t>仲　　恵美</t>
  </si>
  <si>
    <t>41302</t>
  </si>
  <si>
    <t>齋藤　眞弓</t>
  </si>
  <si>
    <t>41303</t>
  </si>
  <si>
    <t>菊地　恵子</t>
  </si>
  <si>
    <t>41307</t>
  </si>
  <si>
    <t>佐藤　豊子</t>
  </si>
  <si>
    <t>41403</t>
  </si>
  <si>
    <t>菊地　美夏</t>
  </si>
  <si>
    <t>41405</t>
  </si>
  <si>
    <t>戸田　由美</t>
  </si>
  <si>
    <t>41407</t>
  </si>
  <si>
    <t>矢澤　要子</t>
  </si>
  <si>
    <t>41408</t>
  </si>
  <si>
    <t>星野　和枝</t>
  </si>
  <si>
    <t>41409</t>
  </si>
  <si>
    <t>鎌田　優子</t>
  </si>
  <si>
    <t>41410</t>
  </si>
  <si>
    <t>佐藤　勇介</t>
  </si>
  <si>
    <t>41411</t>
  </si>
  <si>
    <t>飛内　侑里</t>
  </si>
  <si>
    <t>41412</t>
  </si>
  <si>
    <t>齊藤　あゆみ</t>
  </si>
  <si>
    <t>41413</t>
  </si>
  <si>
    <t>藤垣　祐子</t>
  </si>
  <si>
    <t>41414</t>
  </si>
  <si>
    <t>石山　立身</t>
  </si>
  <si>
    <t>41415</t>
  </si>
  <si>
    <t>髙橋　加奈</t>
  </si>
  <si>
    <t>家庭的保育事業　髙橋　加奈</t>
  </si>
  <si>
    <t>41502</t>
  </si>
  <si>
    <t>佐藤　恵美子</t>
  </si>
  <si>
    <t>41503</t>
  </si>
  <si>
    <t>伊藤　由美子</t>
  </si>
  <si>
    <t>41505</t>
  </si>
  <si>
    <t>宇佐美　恵子</t>
  </si>
  <si>
    <t>41506</t>
  </si>
  <si>
    <t>多田　直美</t>
  </si>
  <si>
    <t>41512</t>
  </si>
  <si>
    <t>小林　希</t>
  </si>
  <si>
    <t>子育てサポート　ばんそうこう　小林　希</t>
  </si>
  <si>
    <t>41514</t>
  </si>
  <si>
    <t>及川　文子</t>
  </si>
  <si>
    <t>41517</t>
  </si>
  <si>
    <t>鈴木　明子</t>
  </si>
  <si>
    <t>41518</t>
  </si>
  <si>
    <t>志小田　舞子</t>
  </si>
  <si>
    <t>41519</t>
  </si>
  <si>
    <t>村田　寿恵</t>
  </si>
  <si>
    <t>41520</t>
  </si>
  <si>
    <t>伊藤　美樹</t>
  </si>
  <si>
    <t>久光　久美子</t>
    <rPh sb="0" eb="2">
      <t>ヒサミツ</t>
    </rPh>
    <rPh sb="3" eb="6">
      <t>　ク　ミ　　コ</t>
    </rPh>
    <phoneticPr fontId="39"/>
  </si>
  <si>
    <t>久光　久美子</t>
  </si>
  <si>
    <t>佐藤　礼子</t>
  </si>
  <si>
    <t>佐藤　かおり</t>
  </si>
  <si>
    <t>佐藤　久美子</t>
  </si>
  <si>
    <t>41607</t>
  </si>
  <si>
    <t>五十嵐　綾芳</t>
  </si>
  <si>
    <t>61103</t>
  </si>
  <si>
    <t>61104</t>
  </si>
  <si>
    <t>61105</t>
  </si>
  <si>
    <t>61107</t>
  </si>
  <si>
    <t>大阪府大阪市北区天神橋7-12-6グレーシィ天神橋ビル2号館1Ｆ</t>
  </si>
  <si>
    <t>株式会社　リアリノ</t>
  </si>
  <si>
    <t>61401</t>
  </si>
  <si>
    <t>61402</t>
  </si>
  <si>
    <t>61501</t>
  </si>
  <si>
    <t>62101</t>
  </si>
  <si>
    <t>62501</t>
  </si>
  <si>
    <t>62601</t>
  </si>
  <si>
    <t>63102</t>
  </si>
  <si>
    <t>63103</t>
  </si>
  <si>
    <t>63201</t>
  </si>
  <si>
    <t>63501</t>
  </si>
  <si>
    <t>63502</t>
  </si>
  <si>
    <t>63603</t>
  </si>
  <si>
    <t>71101</t>
  </si>
  <si>
    <t>71102</t>
  </si>
  <si>
    <t>71103</t>
  </si>
  <si>
    <t>71104</t>
  </si>
  <si>
    <t>71105</t>
  </si>
  <si>
    <t>71107</t>
  </si>
  <si>
    <t>71108</t>
  </si>
  <si>
    <t>71109</t>
  </si>
  <si>
    <t>食と森のこども園小松島</t>
  </si>
  <si>
    <t>71110</t>
  </si>
  <si>
    <t>ミッキー北仙台こども園</t>
  </si>
  <si>
    <t>71201</t>
  </si>
  <si>
    <t>71202</t>
  </si>
  <si>
    <t>71203</t>
  </si>
  <si>
    <t>71204</t>
  </si>
  <si>
    <t>71205</t>
  </si>
  <si>
    <t>71206</t>
  </si>
  <si>
    <t>71207</t>
  </si>
  <si>
    <t>71208</t>
  </si>
  <si>
    <t>71210</t>
  </si>
  <si>
    <t>幼保連携型認定こども園　中野栄あしぐろこども園</t>
  </si>
  <si>
    <t>仙台市宮城野区出花1－279　</t>
  </si>
  <si>
    <t>71211</t>
  </si>
  <si>
    <t>幼保連携型認定こども園　ろりぽっぷ出花園</t>
  </si>
  <si>
    <t>71301</t>
  </si>
  <si>
    <t>71302</t>
  </si>
  <si>
    <t>71303</t>
  </si>
  <si>
    <t>71304</t>
  </si>
  <si>
    <t>71305</t>
  </si>
  <si>
    <t>71306</t>
  </si>
  <si>
    <t>幼保連携型認定こども園　ろりぽっぷ保育園</t>
  </si>
  <si>
    <t>71401</t>
  </si>
  <si>
    <t>71402</t>
  </si>
  <si>
    <t>71403</t>
  </si>
  <si>
    <t>71404</t>
  </si>
  <si>
    <t>仙台市太白区西多賀三丁目1-20</t>
  </si>
  <si>
    <t>71405</t>
  </si>
  <si>
    <t>71406</t>
  </si>
  <si>
    <t>71407</t>
  </si>
  <si>
    <t>71408</t>
  </si>
  <si>
    <t>71501</t>
  </si>
  <si>
    <t>71502</t>
  </si>
  <si>
    <t>71503</t>
  </si>
  <si>
    <t>71504</t>
  </si>
  <si>
    <t>71505</t>
  </si>
  <si>
    <t>71506</t>
  </si>
  <si>
    <t>71507</t>
  </si>
  <si>
    <t>71508</t>
  </si>
  <si>
    <t>71509</t>
  </si>
  <si>
    <t>幼保連携型認定こども園　明石南こどもの城</t>
  </si>
  <si>
    <t>仙台市泉区桂3－19－6　</t>
  </si>
  <si>
    <t>71510</t>
  </si>
  <si>
    <t>幼保連携型認定こども園　桂こどもの城</t>
  </si>
  <si>
    <t>71511</t>
  </si>
  <si>
    <t>ミッキー八乙女こども園</t>
  </si>
  <si>
    <t>仙台市青葉区昭和町3－15　</t>
  </si>
  <si>
    <t>71512</t>
  </si>
  <si>
    <t>幼保連携型認定こども園　ろりぽっぷ泉中央南園</t>
  </si>
  <si>
    <t>71513</t>
  </si>
  <si>
    <t>幼保連携型認定こども園　ろりぽっぷ赤い屋根の保育園</t>
  </si>
  <si>
    <t>71614</t>
  </si>
  <si>
    <t>71615</t>
  </si>
  <si>
    <t>落合はぐくみこども園</t>
  </si>
  <si>
    <t>角田市島田字御蔵林59　</t>
  </si>
  <si>
    <t>71616</t>
  </si>
  <si>
    <t>愛子すぎのここども園</t>
  </si>
  <si>
    <t>72101</t>
  </si>
  <si>
    <t>72104</t>
  </si>
  <si>
    <t>72201</t>
  </si>
  <si>
    <t>72301</t>
  </si>
  <si>
    <t>72401</t>
  </si>
  <si>
    <t>72501</t>
  </si>
  <si>
    <t>72502</t>
  </si>
  <si>
    <t>72503</t>
  </si>
  <si>
    <t>幼稚園型認定こども園　いずみ松陵幼稚園</t>
  </si>
  <si>
    <t>幼稚園型認定こども園　南光幼稚園</t>
  </si>
  <si>
    <t>幼稚園型認定こども園　南光第二幼稚園</t>
  </si>
  <si>
    <t>幼稚園型認定こども園　南光シオン幼稚園</t>
  </si>
  <si>
    <t>72507</t>
  </si>
  <si>
    <t>幼稚園型認定こども園　南光紫陽幼稚園</t>
  </si>
  <si>
    <t>72605</t>
  </si>
  <si>
    <t>73101</t>
  </si>
  <si>
    <t>73201</t>
  </si>
  <si>
    <t>73202</t>
  </si>
  <si>
    <t>73203</t>
  </si>
  <si>
    <t>ニューフィールド保育園</t>
  </si>
  <si>
    <t>73204</t>
  </si>
  <si>
    <t>73205</t>
  </si>
  <si>
    <t>仙台市宮城野区田子2－10－2</t>
  </si>
  <si>
    <t>73301</t>
  </si>
  <si>
    <t>73302</t>
  </si>
  <si>
    <t>73303</t>
  </si>
  <si>
    <t>蒲町おもちゃばここども園</t>
  </si>
  <si>
    <t>仙台市若林区蒲町7－8　</t>
  </si>
  <si>
    <t>六丁の目こども園</t>
  </si>
  <si>
    <t>仙台市若林区六丁の目東町3－17</t>
  </si>
  <si>
    <t>ちゃいるどらんどなないろの里こども園</t>
  </si>
  <si>
    <t>仙台市若林区六丁の目西町3－41</t>
  </si>
  <si>
    <t>73402</t>
  </si>
  <si>
    <t>ひまわりこども園</t>
  </si>
  <si>
    <t>仙台市太白区鹿野三丁目14－15</t>
  </si>
  <si>
    <t>あすと長町こぶたの城こども園</t>
  </si>
  <si>
    <t>仙台市太白区あすと長町3－2－23　</t>
  </si>
  <si>
    <t>仙台ちびっこひろばこども園</t>
  </si>
  <si>
    <t>73501</t>
  </si>
  <si>
    <t>73502</t>
  </si>
  <si>
    <t>ミッキー泉中央こども園</t>
  </si>
  <si>
    <t>73503</t>
  </si>
  <si>
    <t>仙台市泉区南中山4－27－16</t>
  </si>
  <si>
    <t>73601</t>
  </si>
  <si>
    <t>カール英会話チルドレン</t>
  </si>
  <si>
    <t>99999</t>
  </si>
  <si>
    <t>仙台市青葉区川平1－7－16</t>
    <rPh sb="6" eb="7">
      <t>カワ</t>
    </rPh>
    <rPh sb="7" eb="8">
      <t>ダイラ</t>
    </rPh>
    <phoneticPr fontId="1"/>
  </si>
  <si>
    <t>仙台市青葉区国見4－5－1</t>
    <rPh sb="6" eb="8">
      <t>クニミ</t>
    </rPh>
    <phoneticPr fontId="1"/>
  </si>
  <si>
    <t>仙台市青葉区柏木1－7－45</t>
    <rPh sb="6" eb="8">
      <t>カシワギ</t>
    </rPh>
    <phoneticPr fontId="1"/>
  </si>
  <si>
    <t>仙台市青葉区桜ヶ丘9－1－1</t>
    <rPh sb="6" eb="9">
      <t>サクラガオカ</t>
    </rPh>
    <phoneticPr fontId="1"/>
  </si>
  <si>
    <t>仙台市青葉区支倉町2-55</t>
    <rPh sb="6" eb="8">
      <t>ハセクラ</t>
    </rPh>
    <rPh sb="8" eb="9">
      <t>マチ</t>
    </rPh>
    <phoneticPr fontId="1"/>
  </si>
  <si>
    <t>仙台市青葉区宮町一丁目4-47</t>
    <rPh sb="0" eb="3">
      <t>センダイシ</t>
    </rPh>
    <rPh sb="3" eb="6">
      <t>アオバク</t>
    </rPh>
    <rPh sb="6" eb="8">
      <t>ミヤマチ</t>
    </rPh>
    <rPh sb="8" eb="9">
      <t>イチ</t>
    </rPh>
    <rPh sb="9" eb="11">
      <t>チョウメ</t>
    </rPh>
    <phoneticPr fontId="2"/>
  </si>
  <si>
    <t>仙台市青葉区芋沢字平36-2</t>
    <rPh sb="0" eb="3">
      <t>センダイシ</t>
    </rPh>
    <phoneticPr fontId="2"/>
  </si>
  <si>
    <t>仙台市宮城野区中野字大貝沼20－17</t>
    <rPh sb="7" eb="9">
      <t>ナカノ</t>
    </rPh>
    <rPh sb="9" eb="10">
      <t>アザ</t>
    </rPh>
    <rPh sb="10" eb="11">
      <t>ダイ</t>
    </rPh>
    <rPh sb="11" eb="12">
      <t>カイ</t>
    </rPh>
    <rPh sb="12" eb="13">
      <t>ヌマ</t>
    </rPh>
    <phoneticPr fontId="1"/>
  </si>
  <si>
    <t>仙台市青葉区栗生１-25-1</t>
    <rPh sb="6" eb="8">
      <t>クリウ</t>
    </rPh>
    <phoneticPr fontId="1"/>
  </si>
  <si>
    <t>仙台市若林区沖野字高野南１９７－１　</t>
    <rPh sb="3" eb="6">
      <t>ワカバヤシク</t>
    </rPh>
    <rPh sb="6" eb="7">
      <t>オキ</t>
    </rPh>
    <rPh sb="7" eb="8">
      <t>ノ</t>
    </rPh>
    <rPh sb="8" eb="9">
      <t>アザ</t>
    </rPh>
    <phoneticPr fontId="6"/>
  </si>
  <si>
    <t>仙台市若林区荒井3-15-9</t>
    <rPh sb="6" eb="8">
      <t>アライ</t>
    </rPh>
    <phoneticPr fontId="1"/>
  </si>
  <si>
    <t>仙台市青葉区葉山町8-1</t>
    <rPh sb="0" eb="3">
      <t>センダイシ</t>
    </rPh>
    <phoneticPr fontId="1"/>
  </si>
  <si>
    <t>仙台市若林区沖野字高野南197-1</t>
    <rPh sb="0" eb="3">
      <t>センダイシ</t>
    </rPh>
    <rPh sb="3" eb="6">
      <t>ワカバヤシク</t>
    </rPh>
    <rPh sb="6" eb="8">
      <t>オキノ</t>
    </rPh>
    <rPh sb="8" eb="9">
      <t>アザ</t>
    </rPh>
    <rPh sb="9" eb="12">
      <t>コウヤミナミ</t>
    </rPh>
    <phoneticPr fontId="2"/>
  </si>
  <si>
    <t>仙台市太白区八木山緑町21－10</t>
    <rPh sb="6" eb="8">
      <t>ヤギ</t>
    </rPh>
    <rPh sb="8" eb="9">
      <t>ヤマ</t>
    </rPh>
    <rPh sb="9" eb="11">
      <t>ミドリマチ</t>
    </rPh>
    <phoneticPr fontId="1"/>
  </si>
  <si>
    <t>仙台市太白区袋原6-6-10</t>
    <rPh sb="6" eb="7">
      <t>フクロ</t>
    </rPh>
    <rPh sb="7" eb="8">
      <t>ハラ</t>
    </rPh>
    <phoneticPr fontId="1"/>
  </si>
  <si>
    <t>柴田郡村田町大字足立字上ヶ戸１７－５　</t>
    <rPh sb="6" eb="8">
      <t>オオアザ</t>
    </rPh>
    <phoneticPr fontId="1"/>
  </si>
  <si>
    <t>仙台市泉区住吉台西二丁目7-6</t>
    <rPh sb="0" eb="3">
      <t>センダイシ</t>
    </rPh>
    <rPh sb="3" eb="5">
      <t>イズミク</t>
    </rPh>
    <rPh sb="5" eb="7">
      <t>スミヨシ</t>
    </rPh>
    <rPh sb="7" eb="8">
      <t>ダイ</t>
    </rPh>
    <rPh sb="8" eb="9">
      <t>ニシ</t>
    </rPh>
    <rPh sb="9" eb="12">
      <t>ニチョウメ</t>
    </rPh>
    <phoneticPr fontId="2"/>
  </si>
  <si>
    <t>仙台市青葉区立町9－7</t>
    <rPh sb="6" eb="8">
      <t>タチマチ</t>
    </rPh>
    <phoneticPr fontId="1"/>
  </si>
  <si>
    <t>仙台市太白区四郎丸字吹上23</t>
    <rPh sb="6" eb="9">
      <t>シロウマル</t>
    </rPh>
    <rPh sb="9" eb="10">
      <t>アザ</t>
    </rPh>
    <rPh sb="10" eb="12">
      <t>フキアゲ</t>
    </rPh>
    <phoneticPr fontId="1"/>
  </si>
  <si>
    <t>仙台市泉区将監十三丁目1-1</t>
    <rPh sb="0" eb="3">
      <t>センダイシ</t>
    </rPh>
    <rPh sb="5" eb="7">
      <t>ショウゲン</t>
    </rPh>
    <rPh sb="7" eb="8">
      <t>ツナシ</t>
    </rPh>
    <rPh sb="8" eb="9">
      <t>サン</t>
    </rPh>
    <rPh sb="9" eb="11">
      <t>チョウメ</t>
    </rPh>
    <phoneticPr fontId="2"/>
  </si>
  <si>
    <t>仙台市泉区南光台東1-51-1</t>
    <rPh sb="0" eb="3">
      <t>センダイシ</t>
    </rPh>
    <rPh sb="3" eb="5">
      <t>イズミク</t>
    </rPh>
    <rPh sb="5" eb="8">
      <t>ナンコウダイ</t>
    </rPh>
    <rPh sb="8" eb="9">
      <t>ヒガシ</t>
    </rPh>
    <phoneticPr fontId="1"/>
  </si>
  <si>
    <t>仙台市青葉区国見6-45-1</t>
    <rPh sb="6" eb="8">
      <t>クニミ</t>
    </rPh>
    <phoneticPr fontId="1"/>
  </si>
  <si>
    <t>仙台市若林区卸町3－1－4　</t>
    <rPh sb="6" eb="7">
      <t>オロシ</t>
    </rPh>
    <phoneticPr fontId="6"/>
  </si>
  <si>
    <t>仙台市宮城野区枡江8-10</t>
    <rPh sb="7" eb="9">
      <t>マスエ</t>
    </rPh>
    <phoneticPr fontId="1"/>
  </si>
  <si>
    <t>仙台市若林区六丁の目中町1-38</t>
    <rPh sb="0" eb="3">
      <t>センダイシ</t>
    </rPh>
    <rPh sb="3" eb="6">
      <t>ワカバヤシク</t>
    </rPh>
    <rPh sb="6" eb="8">
      <t>ロクチョウ</t>
    </rPh>
    <rPh sb="9" eb="10">
      <t>メ</t>
    </rPh>
    <rPh sb="10" eb="12">
      <t>ナカマチ</t>
    </rPh>
    <phoneticPr fontId="2"/>
  </si>
  <si>
    <t>仙台市若林区若林1丁目6-17</t>
    <rPh sb="0" eb="3">
      <t>センダイシ</t>
    </rPh>
    <rPh sb="3" eb="6">
      <t>ワカバヤシク</t>
    </rPh>
    <rPh sb="6" eb="8">
      <t>ワカバヤシ</t>
    </rPh>
    <rPh sb="9" eb="11">
      <t>チョウメ</t>
    </rPh>
    <phoneticPr fontId="1"/>
  </si>
  <si>
    <t>仙台市泉区鶴が丘三丁目24-7</t>
    <rPh sb="0" eb="3">
      <t>センダイシ</t>
    </rPh>
    <rPh sb="3" eb="5">
      <t>イズミク</t>
    </rPh>
    <rPh sb="5" eb="6">
      <t>ツル</t>
    </rPh>
    <rPh sb="7" eb="8">
      <t>オカ</t>
    </rPh>
    <rPh sb="8" eb="11">
      <t>サンチョウメ</t>
    </rPh>
    <phoneticPr fontId="2"/>
  </si>
  <si>
    <t>仙台市若林区卸町3丁目1-4</t>
    <rPh sb="6" eb="8">
      <t>オロシマチ</t>
    </rPh>
    <rPh sb="9" eb="11">
      <t>チョウメ</t>
    </rPh>
    <phoneticPr fontId="5"/>
  </si>
  <si>
    <t>アイグラン保育園長町南</t>
  </si>
  <si>
    <t>仙台市宮城野区鉄砲町中３－１４　テラス仙台駅東口２階</t>
  </si>
  <si>
    <t>株式会社Lateral Kids</t>
  </si>
  <si>
    <t>社会福祉法人仙台ぱれっと福祉会</t>
  </si>
  <si>
    <t>仙台市泉区泉中央３－２８－１１　</t>
  </si>
  <si>
    <t>国見ケ丘せんだんの杜保育園</t>
  </si>
  <si>
    <t>コスモス錦保育所</t>
  </si>
  <si>
    <t>4</t>
    <phoneticPr fontId="1"/>
  </si>
  <si>
    <t>理事長　認給　太郎</t>
    <phoneticPr fontId="1"/>
  </si>
  <si>
    <t>タカハシ　アイ</t>
  </si>
  <si>
    <t>高橋　愛</t>
    <rPh sb="0" eb="2">
      <t>タカハシ</t>
    </rPh>
    <rPh sb="3" eb="4">
      <t>アイ</t>
    </rPh>
    <phoneticPr fontId="1"/>
  </si>
  <si>
    <t>１号</t>
  </si>
  <si>
    <t>布団リース代</t>
    <rPh sb="0" eb="2">
      <t>フトン</t>
    </rPh>
    <rPh sb="5" eb="6">
      <t>ダイ</t>
    </rPh>
    <phoneticPr fontId="1"/>
  </si>
  <si>
    <t>行事参加費</t>
    <rPh sb="0" eb="2">
      <t>ギョウジ</t>
    </rPh>
    <rPh sb="2" eb="4">
      <t>サンカ</t>
    </rPh>
    <rPh sb="4" eb="5">
      <t>ヒ</t>
    </rPh>
    <phoneticPr fontId="1"/>
  </si>
  <si>
    <t>事務局長　青葉　花子</t>
    <rPh sb="5" eb="7">
      <t>アオバ</t>
    </rPh>
    <rPh sb="8" eb="10">
      <t>ハナコ</t>
    </rPh>
    <phoneticPr fontId="1"/>
  </si>
  <si>
    <t>022-○○-○○</t>
    <phoneticPr fontId="1"/>
  </si>
  <si>
    <t>２号</t>
  </si>
  <si>
    <t>イトウ　ハルヒ</t>
    <phoneticPr fontId="1"/>
  </si>
  <si>
    <t>伊藤　春陽</t>
    <rPh sb="0" eb="2">
      <t>イトウ</t>
    </rPh>
    <rPh sb="3" eb="5">
      <t>ハルヒ</t>
    </rPh>
    <phoneticPr fontId="1"/>
  </si>
  <si>
    <t>３号</t>
  </si>
  <si>
    <t>オムツ処理代</t>
    <rPh sb="3" eb="5">
      <t>ショリ</t>
    </rPh>
    <rPh sb="5" eb="6">
      <t>ダイ</t>
    </rPh>
    <phoneticPr fontId="1"/>
  </si>
  <si>
    <t>タナカ　レイ</t>
    <phoneticPr fontId="1"/>
  </si>
  <si>
    <t>田中　麗</t>
    <rPh sb="0" eb="2">
      <t>タナカ</t>
    </rPh>
    <rPh sb="3" eb="4">
      <t>レイ</t>
    </rPh>
    <phoneticPr fontId="1"/>
  </si>
  <si>
    <t>オムツ処理代</t>
    <rPh sb="3" eb="6">
      <t>ショリダイ</t>
    </rPh>
    <phoneticPr fontId="1"/>
  </si>
  <si>
    <r>
      <t xml:space="preserve">●対象児童： </t>
    </r>
    <r>
      <rPr>
        <sz val="12"/>
        <color theme="1"/>
        <rFont val="HGSｺﾞｼｯｸM"/>
        <family val="3"/>
        <charset val="128"/>
      </rPr>
      <t>①</t>
    </r>
    <r>
      <rPr>
        <u/>
        <sz val="12"/>
        <color theme="1"/>
        <rFont val="HGSｺﾞｼｯｸM"/>
        <family val="3"/>
        <charset val="128"/>
      </rPr>
      <t>生活保護法による被保護世帯の保護者の児童</t>
    </r>
    <r>
      <rPr>
        <u/>
        <sz val="12"/>
        <color rgb="FFFF0000"/>
        <rFont val="HGSｺﾞｼｯｸM"/>
        <family val="3"/>
        <charset val="128"/>
      </rPr>
      <t>（※里親世帯はこれに該当しないため対象外）</t>
    </r>
    <r>
      <rPr>
        <sz val="12"/>
        <color theme="1"/>
        <rFont val="HGSｺﾞｼｯｸM"/>
        <family val="3"/>
        <charset val="128"/>
      </rPr>
      <t xml:space="preserve">
　　　　　　 ②中国残留邦人等の円滑な帰国の促進並びに永住帰国した中国残留邦人等及び特定配偶者の自立の支援に関する法律による支援給付受給世帯である
                     教育・保育給付認定保護者又は収入その他状況を勘案し，これに準ずると認める教育・保育給付認定保護者の児童</t>
    </r>
    <rPh sb="1" eb="3">
      <t>タイショウ</t>
    </rPh>
    <rPh sb="3" eb="5">
      <t>ジドウ</t>
    </rPh>
    <rPh sb="194" eb="196">
      <t>ジドウ</t>
    </rPh>
    <phoneticPr fontId="1"/>
  </si>
  <si>
    <t>六郷ぱれっと保育園</t>
    <phoneticPr fontId="5"/>
  </si>
  <si>
    <t>アイグラン保育園長町南</t>
    <phoneticPr fontId="5"/>
  </si>
  <si>
    <t>02132</t>
    <phoneticPr fontId="5"/>
  </si>
  <si>
    <t>富沢アリス保育園</t>
    <rPh sb="0" eb="2">
      <t>トミザワ</t>
    </rPh>
    <phoneticPr fontId="5"/>
  </si>
  <si>
    <t>いずみ保育園</t>
    <phoneticPr fontId="5"/>
  </si>
  <si>
    <t>02155</t>
    <phoneticPr fontId="12"/>
  </si>
  <si>
    <t>NOVAインターナショナルスクール仙台八木山校</t>
    <rPh sb="17" eb="19">
      <t>センダイ</t>
    </rPh>
    <rPh sb="19" eb="22">
      <t>ヤギヤマ</t>
    </rPh>
    <rPh sb="22" eb="23">
      <t>コウ</t>
    </rPh>
    <phoneticPr fontId="3"/>
  </si>
  <si>
    <t>アスイク保育園中田町</t>
    <phoneticPr fontId="5"/>
  </si>
  <si>
    <t>NOVAバイリンガル仙台富沢保育園</t>
    <phoneticPr fontId="5"/>
  </si>
  <si>
    <t>もりのなかま保育園四郎丸園もぐもぐ＋</t>
    <phoneticPr fontId="5"/>
  </si>
  <si>
    <t>５</t>
    <phoneticPr fontId="1"/>
  </si>
  <si>
    <t>99999</t>
    <phoneticPr fontId="1"/>
  </si>
  <si>
    <t>幼保連携型認定こども園　泉ヶ丘幼稚園・アルル保育園</t>
    <rPh sb="0" eb="1">
      <t>ヨウ</t>
    </rPh>
    <rPh sb="1" eb="2">
      <t>ホ</t>
    </rPh>
    <rPh sb="2" eb="5">
      <t>レンケイガタ</t>
    </rPh>
    <rPh sb="5" eb="7">
      <t>ニンテイ</t>
    </rPh>
    <rPh sb="10" eb="11">
      <t>エン</t>
    </rPh>
    <rPh sb="12" eb="15">
      <t>イズミガオカ</t>
    </rPh>
    <rPh sb="15" eb="18">
      <t>ヨウチエン</t>
    </rPh>
    <rPh sb="22" eb="25">
      <t>ホイクエン</t>
    </rPh>
    <phoneticPr fontId="1"/>
  </si>
  <si>
    <t>学校法人　東都学園</t>
    <rPh sb="0" eb="2">
      <t>ガッコウ</t>
    </rPh>
    <rPh sb="2" eb="4">
      <t>ホウジン</t>
    </rPh>
    <rPh sb="5" eb="7">
      <t>トウト</t>
    </rPh>
    <rPh sb="7" eb="9">
      <t>ガクエン</t>
    </rPh>
    <phoneticPr fontId="1"/>
  </si>
  <si>
    <t>福聚幼稚園</t>
    <rPh sb="0" eb="2">
      <t>フクジュ</t>
    </rPh>
    <rPh sb="2" eb="5">
      <t>ヨウチエン</t>
    </rPh>
    <phoneticPr fontId="1"/>
  </si>
  <si>
    <t>学校法人　福聚幼稚園</t>
    <rPh sb="0" eb="2">
      <t>ガッコウ</t>
    </rPh>
    <rPh sb="2" eb="4">
      <t>ホウジン</t>
    </rPh>
    <rPh sb="5" eb="7">
      <t>フクジュ</t>
    </rPh>
    <rPh sb="7" eb="10">
      <t>ヨウチエン</t>
    </rPh>
    <phoneticPr fontId="1"/>
  </si>
  <si>
    <t>幼保連携型認定こども園みどりの森</t>
    <rPh sb="0" eb="1">
      <t>ヨウ</t>
    </rPh>
    <rPh sb="1" eb="2">
      <t>ホ</t>
    </rPh>
    <rPh sb="2" eb="5">
      <t>レンケイガタ</t>
    </rPh>
    <rPh sb="5" eb="7">
      <t>ニンテイ</t>
    </rPh>
    <rPh sb="10" eb="11">
      <t>エン</t>
    </rPh>
    <rPh sb="15" eb="16">
      <t>モリ</t>
    </rPh>
    <phoneticPr fontId="1"/>
  </si>
  <si>
    <t>学校法人　仙台みどり学園</t>
    <rPh sb="0" eb="2">
      <t>ガッコウ</t>
    </rPh>
    <rPh sb="2" eb="4">
      <t>ホウジン</t>
    </rPh>
    <rPh sb="5" eb="7">
      <t>センダイ</t>
    </rPh>
    <rPh sb="10" eb="12">
      <t>ガクエン</t>
    </rPh>
    <phoneticPr fontId="1"/>
  </si>
  <si>
    <r>
      <rPr>
        <sz val="10"/>
        <rFont val="HGPｺﾞｼｯｸM"/>
        <family val="3"/>
        <charset val="128"/>
      </rPr>
      <t>宮城学院女子大学附属認定こども園　</t>
    </r>
    <r>
      <rPr>
        <sz val="11"/>
        <rFont val="HGPｺﾞｼｯｸM"/>
        <family val="3"/>
        <charset val="128"/>
      </rPr>
      <t>森のこども園　</t>
    </r>
    <rPh sb="0" eb="2">
      <t>ミヤギ</t>
    </rPh>
    <rPh sb="2" eb="4">
      <t>ガクイン</t>
    </rPh>
    <rPh sb="4" eb="6">
      <t>ジョシ</t>
    </rPh>
    <rPh sb="6" eb="8">
      <t>ダイガク</t>
    </rPh>
    <rPh sb="8" eb="10">
      <t>フゾク</t>
    </rPh>
    <rPh sb="10" eb="12">
      <t>ニンテイ</t>
    </rPh>
    <rPh sb="15" eb="16">
      <t>エン</t>
    </rPh>
    <rPh sb="17" eb="18">
      <t>モリ</t>
    </rPh>
    <rPh sb="22" eb="23">
      <t>エン</t>
    </rPh>
    <phoneticPr fontId="1"/>
  </si>
  <si>
    <t>学校法人　宮城学院</t>
    <rPh sb="0" eb="2">
      <t>ガッコウ</t>
    </rPh>
    <rPh sb="2" eb="4">
      <t>ホウジン</t>
    </rPh>
    <rPh sb="5" eb="7">
      <t>ミヤギ</t>
    </rPh>
    <rPh sb="7" eb="9">
      <t>ガクイン</t>
    </rPh>
    <phoneticPr fontId="1"/>
  </si>
  <si>
    <t>幼保連携型認定こども園　はせくらまち杜のこども園</t>
    <rPh sb="0" eb="7">
      <t>ヨウホレンケイガタニンテイ</t>
    </rPh>
    <rPh sb="10" eb="11">
      <t>エン</t>
    </rPh>
    <rPh sb="18" eb="19">
      <t>モリ</t>
    </rPh>
    <rPh sb="23" eb="24">
      <t>エン</t>
    </rPh>
    <phoneticPr fontId="1"/>
  </si>
  <si>
    <t>学校法人　長谷柳絮学園</t>
    <rPh sb="0" eb="2">
      <t>ガッコウ</t>
    </rPh>
    <rPh sb="2" eb="4">
      <t>ホウジン</t>
    </rPh>
    <rPh sb="5" eb="7">
      <t>ハセ</t>
    </rPh>
    <rPh sb="7" eb="9">
      <t>リュウジョ</t>
    </rPh>
    <rPh sb="9" eb="11">
      <t>ガクエン</t>
    </rPh>
    <phoneticPr fontId="1"/>
  </si>
  <si>
    <t>青葉こども園</t>
    <rPh sb="0" eb="2">
      <t>アオバ</t>
    </rPh>
    <rPh sb="5" eb="6">
      <t>エン</t>
    </rPh>
    <phoneticPr fontId="1"/>
  </si>
  <si>
    <t>社会福祉法人　青葉福祉会</t>
    <rPh sb="0" eb="2">
      <t>シャカイ</t>
    </rPh>
    <rPh sb="2" eb="4">
      <t>フクシ</t>
    </rPh>
    <rPh sb="4" eb="6">
      <t>ホウジン</t>
    </rPh>
    <rPh sb="7" eb="9">
      <t>アオバ</t>
    </rPh>
    <rPh sb="9" eb="11">
      <t>フクシ</t>
    </rPh>
    <rPh sb="11" eb="12">
      <t>カイ</t>
    </rPh>
    <phoneticPr fontId="1"/>
  </si>
  <si>
    <t>幼保連携型認定こども園　折立幼稚園・ナーサリールーム</t>
    <rPh sb="0" eb="7">
      <t>ヨウホレンケイガタニンテイ</t>
    </rPh>
    <rPh sb="10" eb="11">
      <t>エン</t>
    </rPh>
    <rPh sb="12" eb="14">
      <t>オリタテ</t>
    </rPh>
    <rPh sb="14" eb="17">
      <t>ヨウチエン</t>
    </rPh>
    <phoneticPr fontId="1"/>
  </si>
  <si>
    <t>学校法人　愛子学園</t>
    <rPh sb="0" eb="2">
      <t>ガッコウ</t>
    </rPh>
    <rPh sb="2" eb="4">
      <t>ホウジン</t>
    </rPh>
    <rPh sb="5" eb="7">
      <t>アヤシ</t>
    </rPh>
    <rPh sb="7" eb="9">
      <t>ガクエン</t>
    </rPh>
    <phoneticPr fontId="1"/>
  </si>
  <si>
    <t>社会福祉法人　想伝舎</t>
    <rPh sb="0" eb="2">
      <t>シャカイ</t>
    </rPh>
    <rPh sb="2" eb="4">
      <t>フクシ</t>
    </rPh>
    <rPh sb="4" eb="6">
      <t>ホウジン</t>
    </rPh>
    <rPh sb="7" eb="8">
      <t>オモ</t>
    </rPh>
    <rPh sb="8" eb="9">
      <t>デン</t>
    </rPh>
    <rPh sb="9" eb="10">
      <t>シャ</t>
    </rPh>
    <phoneticPr fontId="1"/>
  </si>
  <si>
    <t>仙台市青葉区昭和町4-11</t>
  </si>
  <si>
    <t>社会福祉法人　未来福祉会</t>
    <rPh sb="0" eb="2">
      <t>シャカイ</t>
    </rPh>
    <rPh sb="2" eb="4">
      <t>フクシ</t>
    </rPh>
    <rPh sb="4" eb="6">
      <t>ホウジン</t>
    </rPh>
    <rPh sb="7" eb="9">
      <t>ミライ</t>
    </rPh>
    <rPh sb="9" eb="11">
      <t>フクシ</t>
    </rPh>
    <rPh sb="11" eb="12">
      <t>カイ</t>
    </rPh>
    <phoneticPr fontId="1"/>
  </si>
  <si>
    <t>71111</t>
  </si>
  <si>
    <t>幼保連携型認定こども園　中山保育園</t>
  </si>
  <si>
    <t>社会福祉法人　仙台市社会事業協会</t>
    <rPh sb="0" eb="6">
      <t>シャカイフクシホウジン</t>
    </rPh>
    <rPh sb="7" eb="10">
      <t>センダイシ</t>
    </rPh>
    <rPh sb="10" eb="12">
      <t>シャカイ</t>
    </rPh>
    <rPh sb="12" eb="14">
      <t>ジギョウ</t>
    </rPh>
    <rPh sb="14" eb="16">
      <t>キョウカイ</t>
    </rPh>
    <phoneticPr fontId="1"/>
  </si>
  <si>
    <t>立華認定こども園</t>
    <rPh sb="0" eb="2">
      <t>タチバナ</t>
    </rPh>
    <rPh sb="2" eb="4">
      <t>ニンテイ</t>
    </rPh>
    <rPh sb="7" eb="8">
      <t>エン</t>
    </rPh>
    <phoneticPr fontId="1"/>
  </si>
  <si>
    <t>学校法人　立華学園</t>
    <rPh sb="0" eb="2">
      <t>ガッコウ</t>
    </rPh>
    <rPh sb="2" eb="4">
      <t>ホウジン</t>
    </rPh>
    <rPh sb="5" eb="7">
      <t>タチバナ</t>
    </rPh>
    <rPh sb="7" eb="9">
      <t>ガクエン</t>
    </rPh>
    <phoneticPr fontId="1"/>
  </si>
  <si>
    <t>新田すいせんこども園　</t>
    <rPh sb="0" eb="2">
      <t>シンデン</t>
    </rPh>
    <rPh sb="9" eb="10">
      <t>エン</t>
    </rPh>
    <phoneticPr fontId="1"/>
  </si>
  <si>
    <t>社会福祉法人　幸生会</t>
    <rPh sb="0" eb="2">
      <t>シャカイ</t>
    </rPh>
    <rPh sb="2" eb="4">
      <t>フクシ</t>
    </rPh>
    <rPh sb="4" eb="6">
      <t>ホウジン</t>
    </rPh>
    <rPh sb="7" eb="8">
      <t>シアワ</t>
    </rPh>
    <rPh sb="8" eb="9">
      <t>イ</t>
    </rPh>
    <rPh sb="9" eb="10">
      <t>カイ</t>
    </rPh>
    <phoneticPr fontId="1"/>
  </si>
  <si>
    <t>原町すいせんこども園　</t>
    <rPh sb="0" eb="2">
      <t>ハラマチ</t>
    </rPh>
    <rPh sb="9" eb="10">
      <t>エン</t>
    </rPh>
    <phoneticPr fontId="1"/>
  </si>
  <si>
    <t>新田東すいせんこども園</t>
    <rPh sb="0" eb="2">
      <t>シンデン</t>
    </rPh>
    <rPh sb="2" eb="3">
      <t>ヒガシ</t>
    </rPh>
    <rPh sb="10" eb="11">
      <t>エン</t>
    </rPh>
    <phoneticPr fontId="1"/>
  </si>
  <si>
    <t>認定こども園ナザレト愛児園</t>
    <rPh sb="0" eb="2">
      <t>ニンテイ</t>
    </rPh>
    <rPh sb="5" eb="6">
      <t>エン</t>
    </rPh>
    <rPh sb="10" eb="11">
      <t>アイ</t>
    </rPh>
    <rPh sb="11" eb="12">
      <t>ジ</t>
    </rPh>
    <rPh sb="12" eb="13">
      <t>エン</t>
    </rPh>
    <phoneticPr fontId="2"/>
  </si>
  <si>
    <t>学校法人　仙台百合学院</t>
    <rPh sb="0" eb="2">
      <t>ガッコウ</t>
    </rPh>
    <rPh sb="2" eb="4">
      <t>ホウジン</t>
    </rPh>
    <rPh sb="5" eb="7">
      <t>センダイ</t>
    </rPh>
    <rPh sb="7" eb="9">
      <t>ユリ</t>
    </rPh>
    <rPh sb="9" eb="11">
      <t>ガクイン</t>
    </rPh>
    <phoneticPr fontId="1"/>
  </si>
  <si>
    <t>さゆりこども園　</t>
    <rPh sb="6" eb="7">
      <t>エン</t>
    </rPh>
    <phoneticPr fontId="2"/>
  </si>
  <si>
    <t>社会福祉法人　善き牧者会</t>
    <rPh sb="0" eb="2">
      <t>シャカイ</t>
    </rPh>
    <rPh sb="2" eb="4">
      <t>フクシ</t>
    </rPh>
    <rPh sb="4" eb="6">
      <t>ホウジン</t>
    </rPh>
    <rPh sb="7" eb="8">
      <t>ヨ</t>
    </rPh>
    <rPh sb="9" eb="11">
      <t>ボクシャ</t>
    </rPh>
    <rPh sb="11" eb="12">
      <t>カイ</t>
    </rPh>
    <phoneticPr fontId="1"/>
  </si>
  <si>
    <t>幼保連携型認定こども園　
岩切東光第二幼稚園・ひかり保育園</t>
    <rPh sb="0" eb="1">
      <t>ヨウ</t>
    </rPh>
    <rPh sb="1" eb="2">
      <t>ホ</t>
    </rPh>
    <rPh sb="2" eb="5">
      <t>レンケイガタ</t>
    </rPh>
    <rPh sb="5" eb="7">
      <t>ニンテイ</t>
    </rPh>
    <rPh sb="10" eb="11">
      <t>エン</t>
    </rPh>
    <rPh sb="13" eb="15">
      <t>イワキリ</t>
    </rPh>
    <rPh sb="15" eb="17">
      <t>トウコウ</t>
    </rPh>
    <rPh sb="17" eb="19">
      <t>ダイニ</t>
    </rPh>
    <rPh sb="19" eb="22">
      <t>ヨウチエン</t>
    </rPh>
    <rPh sb="26" eb="29">
      <t>ホイクエン</t>
    </rPh>
    <phoneticPr fontId="3"/>
  </si>
  <si>
    <t>学校法人　本松学園</t>
    <rPh sb="0" eb="2">
      <t>ガッコウ</t>
    </rPh>
    <rPh sb="2" eb="4">
      <t>ホウジン</t>
    </rPh>
    <rPh sb="5" eb="6">
      <t>ホン</t>
    </rPh>
    <rPh sb="6" eb="7">
      <t>マツ</t>
    </rPh>
    <rPh sb="7" eb="9">
      <t>ガクエン</t>
    </rPh>
    <phoneticPr fontId="1"/>
  </si>
  <si>
    <t>認定こども園　東盛マイトリー幼稚園</t>
    <rPh sb="0" eb="2">
      <t>ニンテイ</t>
    </rPh>
    <rPh sb="5" eb="6">
      <t>エン</t>
    </rPh>
    <rPh sb="7" eb="8">
      <t>ヒガシ</t>
    </rPh>
    <rPh sb="8" eb="9">
      <t>モリ</t>
    </rPh>
    <rPh sb="14" eb="17">
      <t>ヨウチエン</t>
    </rPh>
    <phoneticPr fontId="2"/>
  </si>
  <si>
    <t>学校法人　清野学園</t>
    <rPh sb="0" eb="2">
      <t>ガッコウ</t>
    </rPh>
    <rPh sb="2" eb="4">
      <t>ホウジン</t>
    </rPh>
    <rPh sb="5" eb="7">
      <t>セイノ</t>
    </rPh>
    <rPh sb="7" eb="9">
      <t>ガクエン</t>
    </rPh>
    <phoneticPr fontId="1"/>
  </si>
  <si>
    <t>社会福祉法人　円周福祉会</t>
    <rPh sb="0" eb="2">
      <t>シャカイ</t>
    </rPh>
    <rPh sb="2" eb="4">
      <t>フクシ</t>
    </rPh>
    <rPh sb="4" eb="6">
      <t>ホウジン</t>
    </rPh>
    <rPh sb="7" eb="9">
      <t>エンシュウ</t>
    </rPh>
    <rPh sb="9" eb="11">
      <t>フクシ</t>
    </rPh>
    <rPh sb="11" eb="12">
      <t>カイ</t>
    </rPh>
    <phoneticPr fontId="1"/>
  </si>
  <si>
    <t>学校法人　ろりぽっぷ学園</t>
    <rPh sb="0" eb="2">
      <t>ガッコウ</t>
    </rPh>
    <rPh sb="2" eb="4">
      <t>ホウジン</t>
    </rPh>
    <rPh sb="10" eb="12">
      <t>ガクエン</t>
    </rPh>
    <phoneticPr fontId="1"/>
  </si>
  <si>
    <t>蒲町こども園</t>
    <rPh sb="0" eb="2">
      <t>カバノマチ</t>
    </rPh>
    <rPh sb="5" eb="6">
      <t>エン</t>
    </rPh>
    <phoneticPr fontId="1"/>
  </si>
  <si>
    <t>学校法人　七郷学園</t>
    <rPh sb="0" eb="2">
      <t>ガッコウ</t>
    </rPh>
    <rPh sb="2" eb="4">
      <t>ホウジン</t>
    </rPh>
    <rPh sb="5" eb="7">
      <t>シチゴウ</t>
    </rPh>
    <rPh sb="7" eb="9">
      <t>ガクエン</t>
    </rPh>
    <phoneticPr fontId="1"/>
  </si>
  <si>
    <t>河原町すいせんこども園　</t>
    <rPh sb="0" eb="3">
      <t>カワラマチ</t>
    </rPh>
    <rPh sb="10" eb="11">
      <t>エン</t>
    </rPh>
    <phoneticPr fontId="1"/>
  </si>
  <si>
    <t>幼保連携型認定こども園　荒井マーヤこども園</t>
    <rPh sb="0" eb="2">
      <t>ヨウホ</t>
    </rPh>
    <rPh sb="2" eb="7">
      <t>レンケイガタニンテイ</t>
    </rPh>
    <rPh sb="10" eb="11">
      <t>エン</t>
    </rPh>
    <rPh sb="12" eb="14">
      <t>アライ</t>
    </rPh>
    <rPh sb="20" eb="21">
      <t>エン</t>
    </rPh>
    <phoneticPr fontId="2"/>
  </si>
  <si>
    <t>社会福祉法人　仙慈会</t>
    <rPh sb="0" eb="2">
      <t>シャカイ</t>
    </rPh>
    <rPh sb="2" eb="4">
      <t>フクシ</t>
    </rPh>
    <rPh sb="4" eb="6">
      <t>ホウジン</t>
    </rPh>
    <rPh sb="7" eb="8">
      <t>セン</t>
    </rPh>
    <rPh sb="8" eb="9">
      <t>ジ</t>
    </rPh>
    <rPh sb="9" eb="10">
      <t>カイ</t>
    </rPh>
    <phoneticPr fontId="1"/>
  </si>
  <si>
    <t>幼保連携型認定こども園　仙台保育園</t>
    <rPh sb="0" eb="7">
      <t>ヨウホレンケイガタニンテイ</t>
    </rPh>
    <rPh sb="10" eb="11">
      <t>エン</t>
    </rPh>
    <rPh sb="12" eb="14">
      <t>センダイ</t>
    </rPh>
    <rPh sb="14" eb="17">
      <t>ホイクエン</t>
    </rPh>
    <phoneticPr fontId="1"/>
  </si>
  <si>
    <t>幼保連携型認定こども園　認定ろりぽっぷこども園</t>
    <rPh sb="0" eb="2">
      <t>ヨウホ</t>
    </rPh>
    <rPh sb="2" eb="5">
      <t>レンケイガタ</t>
    </rPh>
    <rPh sb="5" eb="7">
      <t>ニンテイ</t>
    </rPh>
    <rPh sb="10" eb="11">
      <t>エン</t>
    </rPh>
    <rPh sb="12" eb="14">
      <t>ニンテイ</t>
    </rPh>
    <rPh sb="22" eb="23">
      <t>エン</t>
    </rPh>
    <phoneticPr fontId="1"/>
  </si>
  <si>
    <t>71307</t>
  </si>
  <si>
    <t>荒井あおばこども園</t>
  </si>
  <si>
    <t>青葉区宮町一丁目4-47</t>
    <rPh sb="0" eb="3">
      <t>アオバク</t>
    </rPh>
    <rPh sb="3" eb="5">
      <t>ミヤマチ</t>
    </rPh>
    <rPh sb="5" eb="8">
      <t>１チョウメ</t>
    </rPh>
    <phoneticPr fontId="4"/>
  </si>
  <si>
    <t>社会福祉法人　青葉福祉会</t>
    <rPh sb="0" eb="2">
      <t>シャカイ</t>
    </rPh>
    <rPh sb="2" eb="4">
      <t>フクシ</t>
    </rPh>
    <rPh sb="4" eb="6">
      <t>ホウジン</t>
    </rPh>
    <phoneticPr fontId="1"/>
  </si>
  <si>
    <t>71308</t>
  </si>
  <si>
    <t>幼保連携型認定こども園　光の子</t>
  </si>
  <si>
    <t>社会福祉法人　光の子福祉会</t>
    <rPh sb="0" eb="2">
      <t>シャカイ</t>
    </rPh>
    <rPh sb="2" eb="4">
      <t>フクシ</t>
    </rPh>
    <rPh sb="4" eb="6">
      <t>ホウジン</t>
    </rPh>
    <phoneticPr fontId="1"/>
  </si>
  <si>
    <t>認定こども園くり幼稚園・くりっこ保育園</t>
    <rPh sb="0" eb="2">
      <t>ニンテイ</t>
    </rPh>
    <rPh sb="5" eb="6">
      <t>エン</t>
    </rPh>
    <rPh sb="8" eb="11">
      <t>ヨウチエン</t>
    </rPh>
    <rPh sb="16" eb="19">
      <t>ホイクエン</t>
    </rPh>
    <phoneticPr fontId="1"/>
  </si>
  <si>
    <t>学校法人　前田学園</t>
    <rPh sb="0" eb="2">
      <t>ガッコウ</t>
    </rPh>
    <rPh sb="2" eb="4">
      <t>ホウジン</t>
    </rPh>
    <rPh sb="5" eb="7">
      <t>マエダ</t>
    </rPh>
    <rPh sb="7" eb="9">
      <t>ガクエン</t>
    </rPh>
    <phoneticPr fontId="1"/>
  </si>
  <si>
    <t>認定向山こども園</t>
    <rPh sb="0" eb="2">
      <t>ニンテイ</t>
    </rPh>
    <rPh sb="2" eb="4">
      <t>ムカイヤマ</t>
    </rPh>
    <rPh sb="7" eb="8">
      <t>エン</t>
    </rPh>
    <phoneticPr fontId="1"/>
  </si>
  <si>
    <t>学校法人　仙台こひつじ学園</t>
    <rPh sb="0" eb="2">
      <t>ガッコウ</t>
    </rPh>
    <rPh sb="2" eb="4">
      <t>ホウジン</t>
    </rPh>
    <rPh sb="5" eb="7">
      <t>センダイ</t>
    </rPh>
    <rPh sb="11" eb="13">
      <t>ガクエン</t>
    </rPh>
    <phoneticPr fontId="1"/>
  </si>
  <si>
    <t>ゆりかご認定こども園</t>
    <rPh sb="4" eb="6">
      <t>ニンテイ</t>
    </rPh>
    <rPh sb="9" eb="10">
      <t>エン</t>
    </rPh>
    <phoneticPr fontId="1"/>
  </si>
  <si>
    <t>学校法人　清泉学園</t>
    <rPh sb="0" eb="2">
      <t>ガッコウ</t>
    </rPh>
    <rPh sb="2" eb="4">
      <t>ホウジン</t>
    </rPh>
    <rPh sb="5" eb="6">
      <t>キヨ</t>
    </rPh>
    <rPh sb="6" eb="7">
      <t>イズミ</t>
    </rPh>
    <rPh sb="7" eb="9">
      <t>ガクエン</t>
    </rPh>
    <phoneticPr fontId="1"/>
  </si>
  <si>
    <t>西多賀チェリーこども園　</t>
    <rPh sb="0" eb="3">
      <t>ニシタガ</t>
    </rPh>
    <rPh sb="10" eb="11">
      <t>エン</t>
    </rPh>
    <phoneticPr fontId="1"/>
  </si>
  <si>
    <t>社会福祉法人　北杜福祉会</t>
    <rPh sb="0" eb="2">
      <t>シャカイ</t>
    </rPh>
    <rPh sb="2" eb="4">
      <t>フクシ</t>
    </rPh>
    <rPh sb="4" eb="6">
      <t>ホウジン</t>
    </rPh>
    <rPh sb="7" eb="9">
      <t>ホクト</t>
    </rPh>
    <rPh sb="9" eb="11">
      <t>フクシ</t>
    </rPh>
    <rPh sb="11" eb="12">
      <t>カイ</t>
    </rPh>
    <phoneticPr fontId="1"/>
  </si>
  <si>
    <t>太子堂すいせんこども園　</t>
    <rPh sb="0" eb="3">
      <t>タイシドウ</t>
    </rPh>
    <rPh sb="10" eb="11">
      <t>エン</t>
    </rPh>
    <phoneticPr fontId="1"/>
  </si>
  <si>
    <t>太白すぎのここども園　</t>
    <rPh sb="0" eb="2">
      <t>タイハク</t>
    </rPh>
    <rPh sb="9" eb="10">
      <t>エン</t>
    </rPh>
    <phoneticPr fontId="2"/>
  </si>
  <si>
    <t>社会福祉法人　柏松会</t>
    <rPh sb="0" eb="6">
      <t>シャカイフクシホウジン</t>
    </rPh>
    <rPh sb="7" eb="8">
      <t>カシワ</t>
    </rPh>
    <rPh sb="8" eb="9">
      <t>マツ</t>
    </rPh>
    <rPh sb="9" eb="10">
      <t>カイ</t>
    </rPh>
    <phoneticPr fontId="1"/>
  </si>
  <si>
    <t>バンビの森こども園　</t>
    <rPh sb="4" eb="5">
      <t>モリ</t>
    </rPh>
    <rPh sb="8" eb="9">
      <t>エン</t>
    </rPh>
    <phoneticPr fontId="2"/>
  </si>
  <si>
    <t>社会福祉法人　銀杏の会</t>
    <rPh sb="0" eb="6">
      <t>シャカイフクシホウジン</t>
    </rPh>
    <rPh sb="7" eb="9">
      <t>ギンナン</t>
    </rPh>
    <rPh sb="10" eb="11">
      <t>カイ</t>
    </rPh>
    <phoneticPr fontId="1"/>
  </si>
  <si>
    <t>大野田すぎのここども園</t>
    <rPh sb="0" eb="3">
      <t>オオノダ</t>
    </rPh>
    <rPh sb="10" eb="11">
      <t>エン</t>
    </rPh>
    <phoneticPr fontId="1"/>
  </si>
  <si>
    <t>71409</t>
  </si>
  <si>
    <t>YMCA西中田こども園</t>
  </si>
  <si>
    <t>社会福祉法人　仙台YMCA福祉会</t>
    <rPh sb="0" eb="2">
      <t>シャカイ</t>
    </rPh>
    <rPh sb="2" eb="4">
      <t>フクシ</t>
    </rPh>
    <rPh sb="4" eb="6">
      <t>ホウジン</t>
    </rPh>
    <phoneticPr fontId="1"/>
  </si>
  <si>
    <t>71410</t>
  </si>
  <si>
    <t>YMCA南大野田こども園</t>
  </si>
  <si>
    <t>泉第2チェリーこども園</t>
    <rPh sb="0" eb="1">
      <t>イズミ</t>
    </rPh>
    <rPh sb="1" eb="2">
      <t>ダイ</t>
    </rPh>
    <rPh sb="10" eb="11">
      <t>エン</t>
    </rPh>
    <phoneticPr fontId="1"/>
  </si>
  <si>
    <t>認定こども園　やかまし村　</t>
    <rPh sb="0" eb="2">
      <t>ニンテイ</t>
    </rPh>
    <rPh sb="5" eb="6">
      <t>エン</t>
    </rPh>
    <rPh sb="11" eb="12">
      <t>ムラ</t>
    </rPh>
    <phoneticPr fontId="1"/>
  </si>
  <si>
    <r>
      <t>泉チェリーこども園</t>
    </r>
    <r>
      <rPr>
        <b/>
        <sz val="11"/>
        <rFont val="HGPｺﾞｼｯｸM"/>
        <family val="3"/>
        <charset val="128"/>
      </rPr>
      <t>　</t>
    </r>
    <rPh sb="0" eb="1">
      <t>イズミ</t>
    </rPh>
    <rPh sb="8" eb="9">
      <t>エン</t>
    </rPh>
    <phoneticPr fontId="1"/>
  </si>
  <si>
    <t>寺岡すいせんこども園　</t>
    <rPh sb="0" eb="2">
      <t>テラオカ</t>
    </rPh>
    <rPh sb="9" eb="10">
      <t>エン</t>
    </rPh>
    <phoneticPr fontId="1"/>
  </si>
  <si>
    <t>学校法人秀志学園　幼保連携型認定こども園　泉の杜幼稚園</t>
    <rPh sb="0" eb="2">
      <t>ガッコウ</t>
    </rPh>
    <rPh sb="2" eb="4">
      <t>ホウジン</t>
    </rPh>
    <rPh sb="4" eb="6">
      <t>ヒデシ</t>
    </rPh>
    <rPh sb="6" eb="8">
      <t>ガクエン</t>
    </rPh>
    <rPh sb="9" eb="11">
      <t>ヨウホ</t>
    </rPh>
    <rPh sb="11" eb="14">
      <t>レンケイガタ</t>
    </rPh>
    <rPh sb="14" eb="16">
      <t>ニンテイ</t>
    </rPh>
    <rPh sb="19" eb="20">
      <t>エン</t>
    </rPh>
    <rPh sb="21" eb="22">
      <t>イズミ</t>
    </rPh>
    <rPh sb="23" eb="24">
      <t>モリ</t>
    </rPh>
    <rPh sb="24" eb="27">
      <t>ヨウチエン</t>
    </rPh>
    <phoneticPr fontId="2"/>
  </si>
  <si>
    <t>学校法人　秀志学園</t>
    <rPh sb="0" eb="2">
      <t>ガッコウ</t>
    </rPh>
    <rPh sb="2" eb="4">
      <t>ホウジン</t>
    </rPh>
    <rPh sb="5" eb="6">
      <t>シュウ</t>
    </rPh>
    <rPh sb="6" eb="7">
      <t>シ</t>
    </rPh>
    <rPh sb="7" eb="9">
      <t>ガクエン</t>
    </rPh>
    <phoneticPr fontId="1"/>
  </si>
  <si>
    <t>幼保連携型認定こども園　高森サーラこども園　</t>
    <rPh sb="0" eb="2">
      <t>ヨウホ</t>
    </rPh>
    <rPh sb="2" eb="7">
      <t>レンケイガタニンテイ</t>
    </rPh>
    <rPh sb="10" eb="11">
      <t>エン</t>
    </rPh>
    <rPh sb="12" eb="14">
      <t>タカモリ</t>
    </rPh>
    <rPh sb="20" eb="21">
      <t>エン</t>
    </rPh>
    <phoneticPr fontId="2"/>
  </si>
  <si>
    <t>社会福祉法人一寿会　住吉台こども園</t>
    <rPh sb="0" eb="4">
      <t>シャカイフクシ</t>
    </rPh>
    <rPh sb="4" eb="6">
      <t>ホウジン</t>
    </rPh>
    <rPh sb="6" eb="7">
      <t>イチ</t>
    </rPh>
    <rPh sb="7" eb="8">
      <t>ジュ</t>
    </rPh>
    <rPh sb="8" eb="9">
      <t>カイ</t>
    </rPh>
    <rPh sb="10" eb="11">
      <t>スミ</t>
    </rPh>
    <rPh sb="11" eb="12">
      <t>ヨシ</t>
    </rPh>
    <rPh sb="12" eb="13">
      <t>ダイ</t>
    </rPh>
    <rPh sb="16" eb="17">
      <t>エン</t>
    </rPh>
    <phoneticPr fontId="1"/>
  </si>
  <si>
    <t>社会福祉法人　一寿会</t>
    <rPh sb="0" eb="2">
      <t>シャカイ</t>
    </rPh>
    <rPh sb="2" eb="4">
      <t>フクシ</t>
    </rPh>
    <rPh sb="4" eb="6">
      <t>ホウジン</t>
    </rPh>
    <rPh sb="7" eb="8">
      <t>イチ</t>
    </rPh>
    <rPh sb="8" eb="9">
      <t>ジュ</t>
    </rPh>
    <rPh sb="9" eb="10">
      <t>カイ</t>
    </rPh>
    <phoneticPr fontId="1"/>
  </si>
  <si>
    <t>社会福祉法人一寿会　長命ヶ丘つくしこども園</t>
    <rPh sb="0" eb="2">
      <t>シャカイ</t>
    </rPh>
    <rPh sb="2" eb="4">
      <t>フクシ</t>
    </rPh>
    <rPh sb="4" eb="6">
      <t>ホウジン</t>
    </rPh>
    <rPh sb="6" eb="7">
      <t>イチ</t>
    </rPh>
    <rPh sb="7" eb="8">
      <t>ジュ</t>
    </rPh>
    <rPh sb="8" eb="9">
      <t>カイ</t>
    </rPh>
    <rPh sb="10" eb="14">
      <t>チョウメイガオカ</t>
    </rPh>
    <rPh sb="20" eb="21">
      <t>エン</t>
    </rPh>
    <phoneticPr fontId="1"/>
  </si>
  <si>
    <t>社会福祉法人　一寿会</t>
    <rPh sb="0" eb="6">
      <t>シャカイフクシホウジン</t>
    </rPh>
    <rPh sb="7" eb="8">
      <t>イチ</t>
    </rPh>
    <rPh sb="8" eb="9">
      <t>ジュ</t>
    </rPh>
    <rPh sb="9" eb="10">
      <t>カイ</t>
    </rPh>
    <phoneticPr fontId="1"/>
  </si>
  <si>
    <t>社会福祉法人　鼎会</t>
    <rPh sb="0" eb="6">
      <t>シャカイフクシホウジン</t>
    </rPh>
    <rPh sb="7" eb="8">
      <t>カナエ</t>
    </rPh>
    <rPh sb="8" eb="9">
      <t>カイ</t>
    </rPh>
    <phoneticPr fontId="1"/>
  </si>
  <si>
    <t>仙台市青葉区昭和町4-11</t>
    <rPh sb="0" eb="3">
      <t>センダイシ</t>
    </rPh>
    <rPh sb="3" eb="6">
      <t>アオバク</t>
    </rPh>
    <rPh sb="6" eb="9">
      <t>ショウワチョウ</t>
    </rPh>
    <phoneticPr fontId="1"/>
  </si>
  <si>
    <t>社会福祉法人　未来福祉会</t>
    <rPh sb="0" eb="6">
      <t>シャカイフクシホウジン</t>
    </rPh>
    <rPh sb="7" eb="9">
      <t>ミライ</t>
    </rPh>
    <rPh sb="9" eb="11">
      <t>フクシ</t>
    </rPh>
    <rPh sb="11" eb="12">
      <t>カイ</t>
    </rPh>
    <phoneticPr fontId="1"/>
  </si>
  <si>
    <t>学校法人　ろりぽっぷ学園</t>
    <rPh sb="0" eb="4">
      <t>ガッコウホウジン</t>
    </rPh>
    <rPh sb="10" eb="12">
      <t>ガクエン</t>
    </rPh>
    <phoneticPr fontId="1"/>
  </si>
  <si>
    <t>71514</t>
  </si>
  <si>
    <t>YMCA加茂こども園</t>
  </si>
  <si>
    <t>71515</t>
  </si>
  <si>
    <t>南光台すいせんこども園</t>
  </si>
  <si>
    <t>栗生あおばこども園</t>
    <rPh sb="0" eb="2">
      <t>クリュウ</t>
    </rPh>
    <rPh sb="8" eb="9">
      <t>エン</t>
    </rPh>
    <phoneticPr fontId="1"/>
  </si>
  <si>
    <t>社会福祉法人　青葉福祉会</t>
    <rPh sb="0" eb="6">
      <t>シャカイフクシホウジン</t>
    </rPh>
    <rPh sb="7" eb="9">
      <t>アオバ</t>
    </rPh>
    <rPh sb="9" eb="11">
      <t>フクシ</t>
    </rPh>
    <rPh sb="11" eb="12">
      <t>カイ</t>
    </rPh>
    <phoneticPr fontId="1"/>
  </si>
  <si>
    <t>社会福祉法人　恵萩会</t>
    <rPh sb="0" eb="6">
      <t>シャカイフクシホウジン</t>
    </rPh>
    <rPh sb="7" eb="8">
      <t>メグミ</t>
    </rPh>
    <rPh sb="8" eb="9">
      <t>ハギ</t>
    </rPh>
    <rPh sb="9" eb="10">
      <t>カイ</t>
    </rPh>
    <phoneticPr fontId="1"/>
  </si>
  <si>
    <t>社会福祉法人　柏松会</t>
    <rPh sb="0" eb="6">
      <t>シャカイフクシホウジン</t>
    </rPh>
    <rPh sb="7" eb="8">
      <t>ハク</t>
    </rPh>
    <rPh sb="8" eb="9">
      <t>マツ</t>
    </rPh>
    <rPh sb="9" eb="10">
      <t>カイ</t>
    </rPh>
    <phoneticPr fontId="1"/>
  </si>
  <si>
    <t>認定こども園　仙台YMCA幼稚園</t>
    <rPh sb="0" eb="2">
      <t>ニンテイ</t>
    </rPh>
    <rPh sb="5" eb="6">
      <t>エン</t>
    </rPh>
    <rPh sb="7" eb="9">
      <t>センダイ</t>
    </rPh>
    <rPh sb="13" eb="16">
      <t>ヨウチエン</t>
    </rPh>
    <phoneticPr fontId="1"/>
  </si>
  <si>
    <t>学校法人　仙台YMCA学園</t>
    <rPh sb="0" eb="2">
      <t>ガッコウ</t>
    </rPh>
    <rPh sb="2" eb="4">
      <t>ホウジン</t>
    </rPh>
    <rPh sb="5" eb="7">
      <t>センダイ</t>
    </rPh>
    <rPh sb="11" eb="13">
      <t>ガクエン</t>
    </rPh>
    <phoneticPr fontId="1"/>
  </si>
  <si>
    <t>認定こども園　旭ケ丘幼稚園</t>
    <rPh sb="0" eb="2">
      <t>ニンテイ</t>
    </rPh>
    <rPh sb="5" eb="6">
      <t>エン</t>
    </rPh>
    <rPh sb="7" eb="8">
      <t>アサヒ</t>
    </rPh>
    <rPh sb="9" eb="10">
      <t>オカ</t>
    </rPh>
    <rPh sb="10" eb="13">
      <t>ヨウチエン</t>
    </rPh>
    <phoneticPr fontId="1"/>
  </si>
  <si>
    <t>学校法人　旭ヶ丘学園</t>
    <rPh sb="0" eb="2">
      <t>ガッコウ</t>
    </rPh>
    <rPh sb="2" eb="4">
      <t>ホウジン</t>
    </rPh>
    <rPh sb="5" eb="8">
      <t>アサヒガオカ</t>
    </rPh>
    <rPh sb="8" eb="10">
      <t>ガクエン</t>
    </rPh>
    <phoneticPr fontId="1"/>
  </si>
  <si>
    <t>認定こども園　東仙台幼稚園</t>
    <rPh sb="0" eb="2">
      <t>ニンテイ</t>
    </rPh>
    <rPh sb="5" eb="6">
      <t>エン</t>
    </rPh>
    <rPh sb="7" eb="8">
      <t>ヒガシ</t>
    </rPh>
    <rPh sb="8" eb="10">
      <t>センダイ</t>
    </rPh>
    <rPh sb="10" eb="13">
      <t>ヨウチエン</t>
    </rPh>
    <phoneticPr fontId="2"/>
  </si>
  <si>
    <t>学校法人　清野学園</t>
    <rPh sb="0" eb="4">
      <t>ガッコウホウジン</t>
    </rPh>
    <rPh sb="5" eb="7">
      <t>セイノ</t>
    </rPh>
    <rPh sb="7" eb="9">
      <t>ガクエン</t>
    </rPh>
    <phoneticPr fontId="1"/>
  </si>
  <si>
    <t>認定こども園　るり幼稚園</t>
    <rPh sb="0" eb="2">
      <t>ニンテイ</t>
    </rPh>
    <rPh sb="5" eb="6">
      <t>エン</t>
    </rPh>
    <rPh sb="9" eb="12">
      <t>ヨウチエン</t>
    </rPh>
    <phoneticPr fontId="2"/>
  </si>
  <si>
    <t>学校法人　陸奥国分寺学園</t>
    <rPh sb="0" eb="4">
      <t>ガッコウホウジン</t>
    </rPh>
    <rPh sb="5" eb="7">
      <t>ムツ</t>
    </rPh>
    <rPh sb="7" eb="10">
      <t>コクブンジ</t>
    </rPh>
    <rPh sb="10" eb="12">
      <t>ガクエン</t>
    </rPh>
    <phoneticPr fontId="1"/>
  </si>
  <si>
    <t>72302</t>
  </si>
  <si>
    <t xml:space="preserve">認定こども園 聖ウルスラ学院英智幼稚園 </t>
  </si>
  <si>
    <t>若林区木ノ下一丁目25-25</t>
  </si>
  <si>
    <t>学校法人　聖ウルスラ学院</t>
    <rPh sb="0" eb="2">
      <t>ガッコウ</t>
    </rPh>
    <rPh sb="2" eb="4">
      <t>ホウジン</t>
    </rPh>
    <phoneticPr fontId="1"/>
  </si>
  <si>
    <t>認定こども園　若竹幼稚園</t>
    <rPh sb="0" eb="2">
      <t>ニンテイ</t>
    </rPh>
    <rPh sb="5" eb="6">
      <t>エン</t>
    </rPh>
    <rPh sb="7" eb="9">
      <t>ワカタケ</t>
    </rPh>
    <rPh sb="9" eb="12">
      <t>ヨウチエン</t>
    </rPh>
    <phoneticPr fontId="1"/>
  </si>
  <si>
    <t>宗教法人　真宗大谷派宝林寺</t>
    <rPh sb="0" eb="2">
      <t>シュウキョウ</t>
    </rPh>
    <rPh sb="2" eb="4">
      <t>ホウジン</t>
    </rPh>
    <rPh sb="5" eb="7">
      <t>シンシュウ</t>
    </rPh>
    <rPh sb="7" eb="9">
      <t>オオタニ</t>
    </rPh>
    <rPh sb="9" eb="10">
      <t>ハ</t>
    </rPh>
    <rPh sb="10" eb="11">
      <t>タカラ</t>
    </rPh>
    <rPh sb="11" eb="12">
      <t>ハヤシ</t>
    </rPh>
    <rPh sb="12" eb="13">
      <t>テラ</t>
    </rPh>
    <phoneticPr fontId="1"/>
  </si>
  <si>
    <t>泉第二幼稚園</t>
    <rPh sb="0" eb="1">
      <t>イズミ</t>
    </rPh>
    <rPh sb="1" eb="3">
      <t>ダイニ</t>
    </rPh>
    <rPh sb="3" eb="6">
      <t>ヨウチエン</t>
    </rPh>
    <phoneticPr fontId="1"/>
  </si>
  <si>
    <t>学校法人　庄司学園</t>
    <rPh sb="0" eb="2">
      <t>ガッコウ</t>
    </rPh>
    <rPh sb="2" eb="4">
      <t>ホウジン</t>
    </rPh>
    <rPh sb="5" eb="7">
      <t>ショウジ</t>
    </rPh>
    <rPh sb="7" eb="9">
      <t>ガクエン</t>
    </rPh>
    <phoneticPr fontId="1"/>
  </si>
  <si>
    <t>ねのしろいし幼稚園</t>
    <rPh sb="6" eb="9">
      <t>ヨウチエン</t>
    </rPh>
    <phoneticPr fontId="1"/>
  </si>
  <si>
    <t>学校法人　長谷柳絮学園</t>
    <rPh sb="0" eb="4">
      <t>ガッコウホウジン</t>
    </rPh>
    <rPh sb="5" eb="7">
      <t>ハセ</t>
    </rPh>
    <rPh sb="7" eb="9">
      <t>リュウジョ</t>
    </rPh>
    <rPh sb="9" eb="11">
      <t>ガクエン</t>
    </rPh>
    <phoneticPr fontId="1"/>
  </si>
  <si>
    <t>学校法人　村山学園</t>
    <rPh sb="0" eb="4">
      <t>ガッコウホウジン</t>
    </rPh>
    <rPh sb="5" eb="7">
      <t>ムラヤマ</t>
    </rPh>
    <rPh sb="7" eb="9">
      <t>ガクエン</t>
    </rPh>
    <phoneticPr fontId="1"/>
  </si>
  <si>
    <t>学校法人　おおとり学園</t>
    <rPh sb="0" eb="4">
      <t>ガッコウホウジン</t>
    </rPh>
    <rPh sb="9" eb="11">
      <t>ガクエン</t>
    </rPh>
    <phoneticPr fontId="1"/>
  </si>
  <si>
    <t>友愛幼稚園</t>
    <rPh sb="0" eb="2">
      <t>ユウアイ</t>
    </rPh>
    <rPh sb="2" eb="5">
      <t>ヨウチエン</t>
    </rPh>
    <phoneticPr fontId="1"/>
  </si>
  <si>
    <t>学校法人　東北文化学園大学</t>
    <rPh sb="0" eb="2">
      <t>ガッコウ</t>
    </rPh>
    <rPh sb="2" eb="4">
      <t>ホウジン</t>
    </rPh>
    <rPh sb="5" eb="7">
      <t>トウホク</t>
    </rPh>
    <rPh sb="7" eb="9">
      <t>ブンカ</t>
    </rPh>
    <rPh sb="9" eb="11">
      <t>ガクエン</t>
    </rPh>
    <rPh sb="11" eb="13">
      <t>ダイガク</t>
    </rPh>
    <phoneticPr fontId="1"/>
  </si>
  <si>
    <t>有限会社　カール英会話ほいくえん</t>
    <rPh sb="0" eb="4">
      <t>ユウゲンガイシャ</t>
    </rPh>
    <rPh sb="8" eb="11">
      <t>エイカイワ</t>
    </rPh>
    <phoneticPr fontId="1"/>
  </si>
  <si>
    <t>73102</t>
  </si>
  <si>
    <t>みのりこども園</t>
    <rPh sb="6" eb="7">
      <t>エン</t>
    </rPh>
    <phoneticPr fontId="1"/>
  </si>
  <si>
    <t>仙台市青葉区木町通2-3-39</t>
  </si>
  <si>
    <t>学校法人　曽根学園</t>
    <rPh sb="0" eb="2">
      <t>ガッコウ</t>
    </rPh>
    <rPh sb="2" eb="4">
      <t>ホウジン</t>
    </rPh>
    <phoneticPr fontId="1"/>
  </si>
  <si>
    <t>73103</t>
  </si>
  <si>
    <t>とびのこ認定こども園</t>
    <rPh sb="4" eb="6">
      <t>ニンテイ</t>
    </rPh>
    <rPh sb="9" eb="10">
      <t>エン</t>
    </rPh>
    <phoneticPr fontId="1"/>
  </si>
  <si>
    <t>社会福祉法人　中山福祉会</t>
    <rPh sb="0" eb="6">
      <t>シャカイフクシホウジン</t>
    </rPh>
    <phoneticPr fontId="1"/>
  </si>
  <si>
    <t>ますえの森どうわこども園　</t>
    <rPh sb="4" eb="5">
      <t>モリ</t>
    </rPh>
    <rPh sb="11" eb="12">
      <t>エン</t>
    </rPh>
    <phoneticPr fontId="1"/>
  </si>
  <si>
    <t>童和保育サービス株式会社</t>
    <rPh sb="0" eb="1">
      <t>ワラベ</t>
    </rPh>
    <rPh sb="1" eb="2">
      <t>ワ</t>
    </rPh>
    <rPh sb="2" eb="4">
      <t>ホイク</t>
    </rPh>
    <rPh sb="8" eb="10">
      <t>カブシキ</t>
    </rPh>
    <rPh sb="10" eb="12">
      <t>カイシャ</t>
    </rPh>
    <phoneticPr fontId="1"/>
  </si>
  <si>
    <t>ちゃいるどらんど岩切こども園</t>
    <rPh sb="8" eb="10">
      <t>イワキリ</t>
    </rPh>
    <rPh sb="13" eb="14">
      <t>エン</t>
    </rPh>
    <phoneticPr fontId="2"/>
  </si>
  <si>
    <t>株式会社　ちゃいるどらんど</t>
    <rPh sb="0" eb="4">
      <t>カブシキガイシャ</t>
    </rPh>
    <phoneticPr fontId="1"/>
  </si>
  <si>
    <t>仙台ナーサリー株式会社</t>
    <rPh sb="0" eb="2">
      <t>センダイ</t>
    </rPh>
    <rPh sb="7" eb="11">
      <t>カブシキガイシャ</t>
    </rPh>
    <phoneticPr fontId="1"/>
  </si>
  <si>
    <t>認定こども園れいんぼーなーさりー原ノ町館</t>
    <rPh sb="0" eb="2">
      <t>ニンテイ</t>
    </rPh>
    <rPh sb="5" eb="6">
      <t>エン</t>
    </rPh>
    <phoneticPr fontId="1"/>
  </si>
  <si>
    <t>株式会社　エコエネルギー普及協会</t>
    <rPh sb="0" eb="4">
      <t>カブシキガイシャ</t>
    </rPh>
    <rPh sb="12" eb="14">
      <t>フキュウ</t>
    </rPh>
    <rPh sb="14" eb="16">
      <t>キョウカイ</t>
    </rPh>
    <phoneticPr fontId="1"/>
  </si>
  <si>
    <t>73206</t>
  </si>
  <si>
    <t>ミッキー榴岡公園こども園</t>
  </si>
  <si>
    <t>青葉区昭和町4-11</t>
    <rPh sb="0" eb="3">
      <t>アオバク</t>
    </rPh>
    <rPh sb="3" eb="5">
      <t>ショウワ</t>
    </rPh>
    <rPh sb="5" eb="6">
      <t>マチ</t>
    </rPh>
    <phoneticPr fontId="4"/>
  </si>
  <si>
    <t>社会福祉法人 未来福祉会</t>
    <rPh sb="0" eb="6">
      <t>シャカイフクシホウジン</t>
    </rPh>
    <phoneticPr fontId="1"/>
  </si>
  <si>
    <t>73207</t>
  </si>
  <si>
    <t>つつじがおかもりのいえこども園</t>
  </si>
  <si>
    <t>社会福祉法人 太陽の丘福祉会</t>
    <rPh sb="0" eb="2">
      <t>シャカイ</t>
    </rPh>
    <rPh sb="2" eb="4">
      <t>フクシ</t>
    </rPh>
    <rPh sb="4" eb="6">
      <t>ホウジン</t>
    </rPh>
    <phoneticPr fontId="1"/>
  </si>
  <si>
    <t>73208</t>
  </si>
  <si>
    <t>幸町すいせんこども園</t>
  </si>
  <si>
    <t>社会福祉法人　幸生会</t>
    <rPh sb="0" eb="6">
      <t>シャカイフクシホウジン</t>
    </rPh>
    <phoneticPr fontId="1"/>
  </si>
  <si>
    <t>73209</t>
  </si>
  <si>
    <t>ちいさなこどもえん</t>
  </si>
  <si>
    <t>仙台ナーサリー株式会社</t>
    <rPh sb="7" eb="11">
      <t>カブシキガイシャ</t>
    </rPh>
    <phoneticPr fontId="1"/>
  </si>
  <si>
    <t>73210</t>
  </si>
  <si>
    <t>れいんぼーなーさりー田子館</t>
  </si>
  <si>
    <t>株式会社エコエネルギー普及協会</t>
    <rPh sb="0" eb="4">
      <t>カブシキガイシャ</t>
    </rPh>
    <phoneticPr fontId="1"/>
  </si>
  <si>
    <t>73211</t>
  </si>
  <si>
    <t>小田原ことりのうた認定こども園</t>
  </si>
  <si>
    <t>トータルアート株式会社</t>
    <rPh sb="7" eb="11">
      <t>カブシキガイシャ</t>
    </rPh>
    <phoneticPr fontId="1"/>
  </si>
  <si>
    <t>73214</t>
  </si>
  <si>
    <t>ありすの国こども園</t>
    <rPh sb="4" eb="5">
      <t>クニ</t>
    </rPh>
    <rPh sb="8" eb="9">
      <t>エン</t>
    </rPh>
    <phoneticPr fontId="1"/>
  </si>
  <si>
    <t>社会福祉法人　喬希会</t>
    <rPh sb="0" eb="6">
      <t>シャカイフクシホウジン</t>
    </rPh>
    <rPh sb="9" eb="10">
      <t>カイ</t>
    </rPh>
    <phoneticPr fontId="1"/>
  </si>
  <si>
    <t>ちゃいるどらんど荒井こども園</t>
    <rPh sb="8" eb="10">
      <t>アライ</t>
    </rPh>
    <rPh sb="13" eb="14">
      <t>エン</t>
    </rPh>
    <phoneticPr fontId="2"/>
  </si>
  <si>
    <t>六丁の目マザーグースこども園</t>
    <rPh sb="0" eb="2">
      <t>ロクチョウ</t>
    </rPh>
    <rPh sb="3" eb="4">
      <t>メ</t>
    </rPh>
    <rPh sb="13" eb="14">
      <t>エン</t>
    </rPh>
    <phoneticPr fontId="1"/>
  </si>
  <si>
    <t>株式会社　マザーグース</t>
    <rPh sb="0" eb="4">
      <t>カブシキカイシャ</t>
    </rPh>
    <phoneticPr fontId="1"/>
  </si>
  <si>
    <t>株式会社　おもちゃばこ保育園</t>
    <rPh sb="0" eb="4">
      <t>カブシキガイシャ</t>
    </rPh>
    <rPh sb="11" eb="14">
      <t>ホイクエン</t>
    </rPh>
    <phoneticPr fontId="1"/>
  </si>
  <si>
    <t>一般社団法人　六丁の目保育園</t>
    <rPh sb="0" eb="2">
      <t>イッパン</t>
    </rPh>
    <rPh sb="2" eb="4">
      <t>シャダン</t>
    </rPh>
    <rPh sb="4" eb="6">
      <t>ホウジン</t>
    </rPh>
    <rPh sb="7" eb="9">
      <t>ロクチョウ</t>
    </rPh>
    <rPh sb="10" eb="11">
      <t>メ</t>
    </rPh>
    <rPh sb="11" eb="14">
      <t>ホイクエン</t>
    </rPh>
    <phoneticPr fontId="1"/>
  </si>
  <si>
    <t>73309</t>
  </si>
  <si>
    <t>あそびまショーこども園</t>
  </si>
  <si>
    <t>社会福祉法人　にじいろ会</t>
    <rPh sb="0" eb="6">
      <t>シャカイフクシホウジン</t>
    </rPh>
    <phoneticPr fontId="1"/>
  </si>
  <si>
    <t>株式会社　lumiereひまわり</t>
    <rPh sb="0" eb="4">
      <t>カブシキガイシャ</t>
    </rPh>
    <phoneticPr fontId="1"/>
  </si>
  <si>
    <t>株式会社　ラヴィエール</t>
    <rPh sb="0" eb="4">
      <t>カブシキガイシャ</t>
    </rPh>
    <phoneticPr fontId="1"/>
  </si>
  <si>
    <t>株式会社　ちびっこひろば保育園</t>
    <rPh sb="0" eb="4">
      <t>カブシキガイシャ</t>
    </rPh>
    <rPh sb="12" eb="15">
      <t>ホイクエン</t>
    </rPh>
    <phoneticPr fontId="1"/>
  </si>
  <si>
    <t>73405</t>
  </si>
  <si>
    <t>ぷらざこども園長町</t>
  </si>
  <si>
    <t>株式会社 仙台進学プラザ</t>
    <rPh sb="0" eb="4">
      <t>カブシキガイシャ</t>
    </rPh>
    <phoneticPr fontId="1"/>
  </si>
  <si>
    <t>鶴が丘マミーこども園</t>
    <rPh sb="0" eb="1">
      <t>ツル</t>
    </rPh>
    <rPh sb="2" eb="3">
      <t>オカ</t>
    </rPh>
    <rPh sb="9" eb="10">
      <t>エン</t>
    </rPh>
    <phoneticPr fontId="1"/>
  </si>
  <si>
    <t>株式会社　マミー保育園</t>
    <rPh sb="0" eb="4">
      <t>カブシキカイシャ</t>
    </rPh>
    <rPh sb="8" eb="11">
      <t>ホイクエン</t>
    </rPh>
    <phoneticPr fontId="1"/>
  </si>
  <si>
    <t>株式会社　ウェルフェア</t>
    <rPh sb="0" eb="4">
      <t>カブシキガイシャ</t>
    </rPh>
    <phoneticPr fontId="1"/>
  </si>
  <si>
    <t>ぷりえ～る南中山こども園</t>
  </si>
  <si>
    <t>株式会社　オードリー</t>
    <rPh sb="0" eb="4">
      <t>カブシキガイシャ</t>
    </rPh>
    <phoneticPr fontId="1"/>
  </si>
  <si>
    <t>73506</t>
  </si>
  <si>
    <t>泉すぎのここども園</t>
  </si>
  <si>
    <t>社会福祉法人　柏松会</t>
    <rPh sb="0" eb="6">
      <t>シャカイフクシホウジン</t>
    </rPh>
    <phoneticPr fontId="1"/>
  </si>
  <si>
    <t>73507</t>
  </si>
  <si>
    <t>そらのここども園</t>
  </si>
  <si>
    <t>一般社団法人　そらのこ保育園</t>
    <rPh sb="0" eb="2">
      <t>イッパン</t>
    </rPh>
    <rPh sb="2" eb="4">
      <t>シャダン</t>
    </rPh>
    <rPh sb="4" eb="6">
      <t>ホウジン</t>
    </rPh>
    <phoneticPr fontId="1"/>
  </si>
  <si>
    <t>73508</t>
  </si>
  <si>
    <t>ミッキー八乙女中央こども園</t>
  </si>
  <si>
    <t>73509</t>
  </si>
  <si>
    <t>まつもりこども園</t>
  </si>
  <si>
    <t>株式会社　ゆめぽけっと</t>
    <rPh sb="0" eb="4">
      <t>カブシキガイシャ</t>
    </rPh>
    <phoneticPr fontId="1"/>
  </si>
  <si>
    <t>71111</t>
    <phoneticPr fontId="55"/>
  </si>
  <si>
    <t>幼保連携型認定こども園　中山保育園</t>
    <rPh sb="0" eb="4">
      <t>ヨウホレンケイ</t>
    </rPh>
    <rPh sb="4" eb="5">
      <t>ガタ</t>
    </rPh>
    <rPh sb="5" eb="7">
      <t>ニンテイ</t>
    </rPh>
    <rPh sb="10" eb="11">
      <t>エン</t>
    </rPh>
    <rPh sb="12" eb="14">
      <t>ナカヤマ</t>
    </rPh>
    <rPh sb="14" eb="17">
      <t>ホイクエン</t>
    </rPh>
    <phoneticPr fontId="3"/>
  </si>
  <si>
    <t>71307</t>
    <phoneticPr fontId="55"/>
  </si>
  <si>
    <t>荒井あおばこども園</t>
    <rPh sb="0" eb="2">
      <t>アライ</t>
    </rPh>
    <rPh sb="8" eb="9">
      <t>エン</t>
    </rPh>
    <phoneticPr fontId="3"/>
  </si>
  <si>
    <t>幼保連携型認定こども園　光の子</t>
    <rPh sb="0" eb="7">
      <t>ヨウホレンケイガタニンテイ</t>
    </rPh>
    <rPh sb="10" eb="11">
      <t>エン</t>
    </rPh>
    <rPh sb="12" eb="13">
      <t>ヒカリ</t>
    </rPh>
    <rPh sb="14" eb="15">
      <t>コ</t>
    </rPh>
    <phoneticPr fontId="3"/>
  </si>
  <si>
    <t>71409</t>
    <phoneticPr fontId="1"/>
  </si>
  <si>
    <t>YMCA西中田こども園</t>
    <rPh sb="4" eb="5">
      <t>ニシ</t>
    </rPh>
    <rPh sb="5" eb="7">
      <t>ナカタ</t>
    </rPh>
    <rPh sb="10" eb="11">
      <t>エン</t>
    </rPh>
    <phoneticPr fontId="3"/>
  </si>
  <si>
    <t>71410</t>
    <phoneticPr fontId="1"/>
  </si>
  <si>
    <t>YMCA南大野田こども園</t>
    <rPh sb="4" eb="5">
      <t>ミナミ</t>
    </rPh>
    <rPh sb="5" eb="7">
      <t>オオノ</t>
    </rPh>
    <rPh sb="7" eb="8">
      <t>ダ</t>
    </rPh>
    <rPh sb="11" eb="12">
      <t>エン</t>
    </rPh>
    <phoneticPr fontId="3"/>
  </si>
  <si>
    <t>71514</t>
    <phoneticPr fontId="55"/>
  </si>
  <si>
    <t>YMCA加茂こども園</t>
    <rPh sb="4" eb="6">
      <t>カモ</t>
    </rPh>
    <rPh sb="9" eb="10">
      <t>エン</t>
    </rPh>
    <phoneticPr fontId="3"/>
  </si>
  <si>
    <t>71515</t>
    <phoneticPr fontId="55"/>
  </si>
  <si>
    <t>南光台すいせんこども園</t>
    <rPh sb="0" eb="2">
      <t>ナンコウ</t>
    </rPh>
    <rPh sb="2" eb="3">
      <t>ダイ</t>
    </rPh>
    <rPh sb="10" eb="11">
      <t>エン</t>
    </rPh>
    <phoneticPr fontId="3"/>
  </si>
  <si>
    <t>72302</t>
    <phoneticPr fontId="1"/>
  </si>
  <si>
    <t>認定こども園　聖ウルスラ学院英智幼稚園</t>
    <rPh sb="0" eb="2">
      <t>ニンテイ</t>
    </rPh>
    <rPh sb="5" eb="6">
      <t>エン</t>
    </rPh>
    <rPh sb="7" eb="8">
      <t>セイ</t>
    </rPh>
    <rPh sb="12" eb="14">
      <t>ガクイン</t>
    </rPh>
    <rPh sb="14" eb="16">
      <t>エイチ</t>
    </rPh>
    <rPh sb="16" eb="19">
      <t>ヨウチエン</t>
    </rPh>
    <phoneticPr fontId="3"/>
  </si>
  <si>
    <t>73102</t>
    <phoneticPr fontId="55"/>
  </si>
  <si>
    <t>みのりこども園</t>
    <rPh sb="6" eb="7">
      <t>エン</t>
    </rPh>
    <phoneticPr fontId="3"/>
  </si>
  <si>
    <t>73103</t>
    <phoneticPr fontId="55"/>
  </si>
  <si>
    <t>とびのこ認定こども園</t>
    <rPh sb="4" eb="6">
      <t>ニンテイ</t>
    </rPh>
    <rPh sb="9" eb="10">
      <t>エン</t>
    </rPh>
    <phoneticPr fontId="3"/>
  </si>
  <si>
    <t>ミッキー榴岡公園こども園</t>
    <rPh sb="4" eb="6">
      <t>ツツジガオカ</t>
    </rPh>
    <rPh sb="6" eb="8">
      <t>コウエン</t>
    </rPh>
    <rPh sb="11" eb="12">
      <t>エン</t>
    </rPh>
    <phoneticPr fontId="3"/>
  </si>
  <si>
    <t>つつじがおかもりのいえこども園</t>
    <rPh sb="14" eb="15">
      <t>エン</t>
    </rPh>
    <phoneticPr fontId="3"/>
  </si>
  <si>
    <t>幸町すいせんこども園</t>
    <rPh sb="0" eb="2">
      <t>サイワイチョウ</t>
    </rPh>
    <rPh sb="9" eb="10">
      <t>エン</t>
    </rPh>
    <phoneticPr fontId="3"/>
  </si>
  <si>
    <t>ちいさなこどもえん</t>
    <phoneticPr fontId="3"/>
  </si>
  <si>
    <t>れいんぼーなーさりー田子館</t>
    <rPh sb="10" eb="12">
      <t>タゴ</t>
    </rPh>
    <rPh sb="12" eb="13">
      <t>カン</t>
    </rPh>
    <phoneticPr fontId="3"/>
  </si>
  <si>
    <t>小田原ことりのうた認定こども園</t>
    <rPh sb="0" eb="3">
      <t>オダワラ</t>
    </rPh>
    <rPh sb="9" eb="11">
      <t>ニンテイ</t>
    </rPh>
    <rPh sb="14" eb="15">
      <t>エン</t>
    </rPh>
    <phoneticPr fontId="3"/>
  </si>
  <si>
    <t>73309</t>
    <phoneticPr fontId="1"/>
  </si>
  <si>
    <t>あそびまショーこども園</t>
    <rPh sb="10" eb="11">
      <t>エン</t>
    </rPh>
    <phoneticPr fontId="3"/>
  </si>
  <si>
    <t>73405</t>
    <phoneticPr fontId="1"/>
  </si>
  <si>
    <t>ぷらざこども園長町</t>
    <rPh sb="6" eb="7">
      <t>エン</t>
    </rPh>
    <rPh sb="7" eb="9">
      <t>ナガマチ</t>
    </rPh>
    <phoneticPr fontId="3"/>
  </si>
  <si>
    <t>73506</t>
    <phoneticPr fontId="3"/>
  </si>
  <si>
    <t>泉すぎのここども園</t>
    <rPh sb="0" eb="1">
      <t>イズミ</t>
    </rPh>
    <rPh sb="8" eb="9">
      <t>エン</t>
    </rPh>
    <phoneticPr fontId="3"/>
  </si>
  <si>
    <t>73507</t>
    <phoneticPr fontId="3"/>
  </si>
  <si>
    <t>そらのここども園</t>
    <rPh sb="7" eb="8">
      <t>エン</t>
    </rPh>
    <phoneticPr fontId="3"/>
  </si>
  <si>
    <t>73508</t>
    <phoneticPr fontId="3"/>
  </si>
  <si>
    <t>ミッキー八乙女中央こども園</t>
    <rPh sb="4" eb="7">
      <t>ヤオトメ</t>
    </rPh>
    <rPh sb="7" eb="9">
      <t>チュウオウ</t>
    </rPh>
    <rPh sb="12" eb="13">
      <t>エン</t>
    </rPh>
    <phoneticPr fontId="3"/>
  </si>
  <si>
    <t>まつもりこども園</t>
    <rPh sb="7" eb="8">
      <t>エン</t>
    </rPh>
    <phoneticPr fontId="3"/>
  </si>
  <si>
    <t>04136</t>
  </si>
  <si>
    <t>六郷保育園</t>
    <phoneticPr fontId="5"/>
  </si>
  <si>
    <t>富沢南なないろ保育園</t>
    <phoneticPr fontId="12"/>
  </si>
  <si>
    <t>02161</t>
    <phoneticPr fontId="55"/>
  </si>
  <si>
    <t>中田なないろ保育園</t>
    <phoneticPr fontId="5"/>
  </si>
  <si>
    <t>06114</t>
    <phoneticPr fontId="5"/>
  </si>
  <si>
    <t>南吉成すぎのこ保育園</t>
    <rPh sb="0" eb="1">
      <t>ミナミ</t>
    </rPh>
    <rPh sb="1" eb="3">
      <t>ヨシナリ</t>
    </rPh>
    <phoneticPr fontId="3"/>
  </si>
  <si>
    <t>私立保育所</t>
  </si>
  <si>
    <t>仙台市青葉区旭ヶ丘１－３９－６</t>
  </si>
  <si>
    <t>富沢南なないろ保育園</t>
  </si>
  <si>
    <t>仙台市太白区柳生４－１２－１１</t>
  </si>
  <si>
    <t>仙台市青葉区花京院２－１－６５　花京院プラザ６階</t>
  </si>
  <si>
    <t>02161</t>
  </si>
  <si>
    <t>中田なないろ保育園</t>
  </si>
  <si>
    <t>東京都千代田区神田駿河台４－６　御茶ノ水ソラシティ</t>
  </si>
  <si>
    <t>六郷保育園</t>
  </si>
  <si>
    <t>仙台市若林区六郷7-10</t>
  </si>
  <si>
    <t>一般社団法人保育アートラボ</t>
  </si>
  <si>
    <t>11135</t>
  </si>
  <si>
    <t>双葉幼稚園</t>
    <rPh sb="0" eb="2">
      <t>フタバ</t>
    </rPh>
    <rPh sb="2" eb="5">
      <t>ヨウチエン</t>
    </rPh>
    <phoneticPr fontId="2"/>
  </si>
  <si>
    <t>仙台市青葉区中山八丁目12-15</t>
  </si>
  <si>
    <t>学校法人　双葉学園</t>
  </si>
  <si>
    <t>11136</t>
  </si>
  <si>
    <t>ふたばバンビ幼稚園</t>
    <rPh sb="6" eb="9">
      <t>ヨウチエン</t>
    </rPh>
    <phoneticPr fontId="2"/>
  </si>
  <si>
    <t>仙台市青葉区中山吉成二丁目2-27</t>
  </si>
  <si>
    <t>11226</t>
  </si>
  <si>
    <t>東岡幼稚園</t>
    <rPh sb="0" eb="1">
      <t>ヒガシ</t>
    </rPh>
    <rPh sb="1" eb="2">
      <t>オカ</t>
    </rPh>
    <rPh sb="2" eb="5">
      <t>ヨウチエン</t>
    </rPh>
    <phoneticPr fontId="2"/>
  </si>
  <si>
    <t>仙台市宮城野区原町二丁目1-66</t>
  </si>
  <si>
    <t>学校法人　陽雲学園</t>
  </si>
  <si>
    <t>11425</t>
  </si>
  <si>
    <t>東北生活文化大学短期大学部附属ますみ幼稚園</t>
  </si>
  <si>
    <t>仙台市太白区向山四丁目26-34</t>
    <rPh sb="0" eb="3">
      <t>センダイシ</t>
    </rPh>
    <rPh sb="3" eb="6">
      <t>タイハクク</t>
    </rPh>
    <rPh sb="6" eb="8">
      <t>ムカイヤマ</t>
    </rPh>
    <rPh sb="8" eb="11">
      <t>４チョウメ</t>
    </rPh>
    <phoneticPr fontId="4"/>
  </si>
  <si>
    <t>学校法人　三島学園</t>
    <rPh sb="5" eb="7">
      <t>ミシマ</t>
    </rPh>
    <rPh sb="7" eb="9">
      <t>ガクエン</t>
    </rPh>
    <phoneticPr fontId="4"/>
  </si>
  <si>
    <t>11526</t>
  </si>
  <si>
    <t>ふたばエンゼル幼稚園</t>
    <rPh sb="7" eb="10">
      <t>ヨウチエン</t>
    </rPh>
    <phoneticPr fontId="2"/>
  </si>
  <si>
    <t>仙台市泉区南中山六丁目3-1</t>
  </si>
  <si>
    <t>11527</t>
  </si>
  <si>
    <t>ふたばハイジ幼稚園</t>
    <rPh sb="6" eb="9">
      <t>ヨウチエン</t>
    </rPh>
    <phoneticPr fontId="2"/>
  </si>
  <si>
    <t>仙台市泉区北中山二丁目6-3</t>
  </si>
  <si>
    <t>小規模保育事業Ａ型</t>
    <rPh sb="0" eb="7">
      <t>ショウキボホイクジギョウ</t>
    </rPh>
    <rPh sb="8" eb="9">
      <t>ガタ</t>
    </rPh>
    <phoneticPr fontId="1"/>
  </si>
  <si>
    <t>仙台市青葉区柏木1丁目3-23</t>
    <rPh sb="0" eb="3">
      <t>センダイシ</t>
    </rPh>
    <rPh sb="3" eb="6">
      <t>アオバク</t>
    </rPh>
    <rPh sb="6" eb="8">
      <t>カシワギ</t>
    </rPh>
    <rPh sb="9" eb="11">
      <t>チョウメ</t>
    </rPh>
    <phoneticPr fontId="18"/>
  </si>
  <si>
    <t>株式会社　アドマイア</t>
    <rPh sb="0" eb="4">
      <t>カブシキガイシャ</t>
    </rPh>
    <phoneticPr fontId="12"/>
  </si>
  <si>
    <t>東京都千代田区神田駿河台4-6 御茶ノ水ソラシティ</t>
    <rPh sb="16" eb="18">
      <t>オチャ</t>
    </rPh>
    <rPh sb="19" eb="20">
      <t>ミズ</t>
    </rPh>
    <phoneticPr fontId="3"/>
  </si>
  <si>
    <t>株式会社　ニチイ学館</t>
    <rPh sb="8" eb="10">
      <t>ガッカン</t>
    </rPh>
    <phoneticPr fontId="12"/>
  </si>
  <si>
    <t>仙台市宮城野区燕沢1丁目15-25</t>
    <rPh sb="0" eb="3">
      <t>センダイシ</t>
    </rPh>
    <rPh sb="3" eb="7">
      <t>ミヤギノク</t>
    </rPh>
    <rPh sb="7" eb="8">
      <t>ツバメ</t>
    </rPh>
    <rPh sb="8" eb="9">
      <t>ザワ</t>
    </rPh>
    <rPh sb="10" eb="12">
      <t>チョウメ</t>
    </rPh>
    <phoneticPr fontId="18"/>
  </si>
  <si>
    <t>学校法人　清野学園</t>
    <rPh sb="5" eb="7">
      <t>セイノ</t>
    </rPh>
    <rPh sb="7" eb="9">
      <t>ガクエン</t>
    </rPh>
    <phoneticPr fontId="12"/>
  </si>
  <si>
    <t>ＷＡＣまごころ保育園</t>
    <rPh sb="7" eb="10">
      <t>ホイクエン</t>
    </rPh>
    <phoneticPr fontId="6"/>
  </si>
  <si>
    <t>仙台市青葉区上杉1-16-4ｾﾝﾁｭﾘｰ青葉601</t>
    <rPh sb="0" eb="3">
      <t>センダイシ</t>
    </rPh>
    <rPh sb="3" eb="6">
      <t>アオバク</t>
    </rPh>
    <rPh sb="6" eb="8">
      <t>カミスギ</t>
    </rPh>
    <rPh sb="20" eb="22">
      <t>アオバ</t>
    </rPh>
    <phoneticPr fontId="18"/>
  </si>
  <si>
    <t>特定非営利活動法人　WACまごころサービスみやぎ</t>
    <rPh sb="0" eb="2">
      <t>トクテイ</t>
    </rPh>
    <rPh sb="2" eb="5">
      <t>ヒエイリ</t>
    </rPh>
    <rPh sb="5" eb="7">
      <t>カツドウ</t>
    </rPh>
    <rPh sb="7" eb="9">
      <t>ホウジン</t>
    </rPh>
    <phoneticPr fontId="12"/>
  </si>
  <si>
    <t>東京都千代田区神田神保町1-14-1</t>
  </si>
  <si>
    <t>特定非営利活動法人　フローレンス</t>
    <rPh sb="0" eb="2">
      <t>トクテイ</t>
    </rPh>
    <rPh sb="2" eb="3">
      <t>ヒ</t>
    </rPh>
    <rPh sb="3" eb="5">
      <t>エイリ</t>
    </rPh>
    <rPh sb="5" eb="7">
      <t>カツドウ</t>
    </rPh>
    <rPh sb="7" eb="9">
      <t>ホウジン</t>
    </rPh>
    <phoneticPr fontId="11"/>
  </si>
  <si>
    <t>おひさま原っぱ保育園</t>
    <rPh sb="4" eb="5">
      <t>ハラ</t>
    </rPh>
    <rPh sb="7" eb="10">
      <t>ホイクエン</t>
    </rPh>
    <phoneticPr fontId="12"/>
  </si>
  <si>
    <t>仙台市青葉区角五郎1丁目9-5</t>
    <rPh sb="0" eb="3">
      <t>センダイシ</t>
    </rPh>
    <rPh sb="3" eb="6">
      <t>アオバク</t>
    </rPh>
    <rPh sb="6" eb="7">
      <t>カク</t>
    </rPh>
    <rPh sb="7" eb="9">
      <t>ゴロウ</t>
    </rPh>
    <rPh sb="10" eb="12">
      <t>チョウメ</t>
    </rPh>
    <phoneticPr fontId="19"/>
  </si>
  <si>
    <t>一般社団法人　おひさま原っぱ保育園</t>
    <rPh sb="0" eb="2">
      <t>イッパン</t>
    </rPh>
    <rPh sb="2" eb="4">
      <t>シャダン</t>
    </rPh>
    <rPh sb="4" eb="6">
      <t>ホウジン</t>
    </rPh>
    <rPh sb="11" eb="12">
      <t>ハラ</t>
    </rPh>
    <rPh sb="14" eb="17">
      <t>ホイクエン</t>
    </rPh>
    <phoneticPr fontId="11"/>
  </si>
  <si>
    <t>おうち保育園木町どおり</t>
    <rPh sb="3" eb="6">
      <t>ホイクエン</t>
    </rPh>
    <rPh sb="6" eb="8">
      <t>キマチ</t>
    </rPh>
    <phoneticPr fontId="11"/>
  </si>
  <si>
    <t>東京都千代田区神田神保町1-14-1</t>
    <rPh sb="0" eb="3">
      <t>トウキョウト</t>
    </rPh>
    <rPh sb="3" eb="7">
      <t>チヨダク</t>
    </rPh>
    <rPh sb="7" eb="9">
      <t>カンダ</t>
    </rPh>
    <rPh sb="9" eb="12">
      <t>ジンボウチョウ</t>
    </rPh>
    <phoneticPr fontId="18"/>
  </si>
  <si>
    <t>小規模保育事業所ココカラ荒巻</t>
    <rPh sb="0" eb="3">
      <t>ショウキボ</t>
    </rPh>
    <rPh sb="3" eb="5">
      <t>ホイク</t>
    </rPh>
    <rPh sb="5" eb="7">
      <t>ジギョウ</t>
    </rPh>
    <rPh sb="7" eb="8">
      <t>ショ</t>
    </rPh>
    <rPh sb="12" eb="14">
      <t>アラマキ</t>
    </rPh>
    <phoneticPr fontId="11"/>
  </si>
  <si>
    <t>福島県郡山市開成4-9-17 あさか102</t>
    <rPh sb="0" eb="3">
      <t>フクシマケン</t>
    </rPh>
    <rPh sb="3" eb="6">
      <t>コオリヤマシ</t>
    </rPh>
    <rPh sb="6" eb="8">
      <t>カイセイ</t>
    </rPh>
    <phoneticPr fontId="19"/>
  </si>
  <si>
    <t>株式会社　ピーエイケア</t>
    <rPh sb="0" eb="2">
      <t>カブシキ</t>
    </rPh>
    <rPh sb="2" eb="4">
      <t>カイシャ</t>
    </rPh>
    <phoneticPr fontId="11"/>
  </si>
  <si>
    <t>かみすぎさくら保育園</t>
    <rPh sb="7" eb="10">
      <t>ホイクエン</t>
    </rPh>
    <phoneticPr fontId="3"/>
  </si>
  <si>
    <t>有限会社　グローアップ</t>
    <rPh sb="0" eb="2">
      <t>ユウゲン</t>
    </rPh>
    <rPh sb="2" eb="4">
      <t>カイシャ</t>
    </rPh>
    <phoneticPr fontId="11"/>
  </si>
  <si>
    <t>すまいる立町保育園</t>
    <rPh sb="4" eb="6">
      <t>タチマチ</t>
    </rPh>
    <rPh sb="6" eb="9">
      <t>ホイクエン</t>
    </rPh>
    <phoneticPr fontId="3"/>
  </si>
  <si>
    <t>神奈川県横浜市西区平沼1-13-14</t>
    <rPh sb="0" eb="3">
      <t>カナガワ</t>
    </rPh>
    <rPh sb="3" eb="4">
      <t>ケン</t>
    </rPh>
    <rPh sb="4" eb="7">
      <t>ヨコハマシ</t>
    </rPh>
    <rPh sb="7" eb="9">
      <t>ニシク</t>
    </rPh>
    <rPh sb="9" eb="11">
      <t>ヒラヌマ</t>
    </rPh>
    <phoneticPr fontId="19"/>
  </si>
  <si>
    <t>株式会社　スマイルクルー</t>
    <rPh sb="0" eb="2">
      <t>カブシキ</t>
    </rPh>
    <rPh sb="2" eb="4">
      <t>カイシャ</t>
    </rPh>
    <phoneticPr fontId="11"/>
  </si>
  <si>
    <t>ぷりえ～る保育園あらまき</t>
    <rPh sb="5" eb="8">
      <t>ホイクエン</t>
    </rPh>
    <phoneticPr fontId="3"/>
  </si>
  <si>
    <t>仙台市泉区南中山4-27-16</t>
    <rPh sb="0" eb="3">
      <t>センダイシ</t>
    </rPh>
    <rPh sb="3" eb="4">
      <t>イズミ</t>
    </rPh>
    <rPh sb="4" eb="5">
      <t>ク</t>
    </rPh>
    <rPh sb="5" eb="6">
      <t>ミナミ</t>
    </rPh>
    <rPh sb="6" eb="8">
      <t>ナカヤマ</t>
    </rPh>
    <phoneticPr fontId="19"/>
  </si>
  <si>
    <t>株式会社　オードリー</t>
    <rPh sb="0" eb="2">
      <t>カブシキ</t>
    </rPh>
    <rPh sb="2" eb="4">
      <t>カイシャ</t>
    </rPh>
    <phoneticPr fontId="11"/>
  </si>
  <si>
    <t>仙台市青葉区中央2丁目5-9</t>
    <rPh sb="0" eb="3">
      <t>センダイシ</t>
    </rPh>
    <rPh sb="3" eb="6">
      <t>アオバク</t>
    </rPh>
    <rPh sb="6" eb="8">
      <t>チュウオウ</t>
    </rPh>
    <rPh sb="9" eb="11">
      <t>チョウメ</t>
    </rPh>
    <phoneticPr fontId="19"/>
  </si>
  <si>
    <t>株式会社　庄文堂</t>
    <rPh sb="5" eb="6">
      <t>ショウ</t>
    </rPh>
    <rPh sb="6" eb="7">
      <t>ブン</t>
    </rPh>
    <rPh sb="7" eb="8">
      <t>ドウ</t>
    </rPh>
    <phoneticPr fontId="11"/>
  </si>
  <si>
    <t>仙台市青葉区柏木1-1-36</t>
    <rPh sb="0" eb="3">
      <t>センダイシ</t>
    </rPh>
    <rPh sb="3" eb="6">
      <t>アオバク</t>
    </rPh>
    <rPh sb="6" eb="7">
      <t>カシワ</t>
    </rPh>
    <rPh sb="7" eb="8">
      <t>キ</t>
    </rPh>
    <phoneticPr fontId="19"/>
  </si>
  <si>
    <t>社会福祉法人　柏木福祉会</t>
    <rPh sb="0" eb="2">
      <t>シャカイ</t>
    </rPh>
    <rPh sb="2" eb="4">
      <t>フクシ</t>
    </rPh>
    <rPh sb="4" eb="6">
      <t>ホウジン</t>
    </rPh>
    <rPh sb="7" eb="9">
      <t>カシワギ</t>
    </rPh>
    <rPh sb="9" eb="11">
      <t>フクシ</t>
    </rPh>
    <rPh sb="11" eb="12">
      <t>カイ</t>
    </rPh>
    <phoneticPr fontId="11"/>
  </si>
  <si>
    <t>青葉・杜のみらい保育園</t>
    <rPh sb="0" eb="2">
      <t>アオバ</t>
    </rPh>
    <rPh sb="3" eb="4">
      <t>モリ</t>
    </rPh>
    <rPh sb="8" eb="11">
      <t>ホイクエン</t>
    </rPh>
    <phoneticPr fontId="11"/>
  </si>
  <si>
    <t>共同保育所ちろりん村</t>
    <rPh sb="0" eb="2">
      <t>キョウドウ</t>
    </rPh>
    <rPh sb="2" eb="4">
      <t>ホイク</t>
    </rPh>
    <rPh sb="4" eb="5">
      <t>ショ</t>
    </rPh>
    <rPh sb="9" eb="10">
      <t>ムラ</t>
    </rPh>
    <phoneticPr fontId="3"/>
  </si>
  <si>
    <t>仙台市青葉区東勝山1-19-7</t>
    <rPh sb="0" eb="3">
      <t>センダイシ</t>
    </rPh>
    <rPh sb="3" eb="6">
      <t>アオバク</t>
    </rPh>
    <rPh sb="6" eb="7">
      <t>ヒガシ</t>
    </rPh>
    <rPh sb="7" eb="9">
      <t>カツヤマ</t>
    </rPh>
    <phoneticPr fontId="3"/>
  </si>
  <si>
    <t>きまちこころ保育園</t>
    <rPh sb="6" eb="9">
      <t>ホイクエン</t>
    </rPh>
    <phoneticPr fontId="3"/>
  </si>
  <si>
    <t>仙台市青葉区木町通2-4-16</t>
    <rPh sb="0" eb="3">
      <t>センダイシ</t>
    </rPh>
    <rPh sb="3" eb="6">
      <t>アオバク</t>
    </rPh>
    <rPh sb="6" eb="8">
      <t>キマチ</t>
    </rPh>
    <rPh sb="8" eb="9">
      <t>トオリ</t>
    </rPh>
    <phoneticPr fontId="3"/>
  </si>
  <si>
    <t>こどもの家エミール</t>
    <rPh sb="4" eb="5">
      <t>イエ</t>
    </rPh>
    <phoneticPr fontId="3"/>
  </si>
  <si>
    <t>株式会社　エミール</t>
    <rPh sb="0" eb="4">
      <t>カブシキガイシャ</t>
    </rPh>
    <phoneticPr fontId="15"/>
  </si>
  <si>
    <t>朝市っこ保育園</t>
    <rPh sb="0" eb="2">
      <t>アサイチ</t>
    </rPh>
    <rPh sb="4" eb="7">
      <t>ホイクエン</t>
    </rPh>
    <phoneticPr fontId="3"/>
  </si>
  <si>
    <t>仙台市青葉区中央4-3-28-3F</t>
    <rPh sb="0" eb="3">
      <t>センダイシ</t>
    </rPh>
    <phoneticPr fontId="3"/>
  </si>
  <si>
    <t>特定非営利活動法人　朝市センター保育園</t>
    <rPh sb="0" eb="2">
      <t>トクテイ</t>
    </rPh>
    <rPh sb="2" eb="5">
      <t>ヒエイリ</t>
    </rPh>
    <rPh sb="5" eb="7">
      <t>カツドウ</t>
    </rPh>
    <rPh sb="7" eb="9">
      <t>ホウジン</t>
    </rPh>
    <rPh sb="10" eb="12">
      <t>アサイチ</t>
    </rPh>
    <rPh sb="16" eb="19">
      <t>ホイクエン</t>
    </rPh>
    <phoneticPr fontId="15"/>
  </si>
  <si>
    <t>かみすぎさくら第2保育園</t>
    <rPh sb="7" eb="8">
      <t>ダイ</t>
    </rPh>
    <rPh sb="9" eb="12">
      <t>ホイクエン</t>
    </rPh>
    <phoneticPr fontId="3"/>
  </si>
  <si>
    <t>有限会社　グローアップ</t>
    <rPh sb="0" eb="4">
      <t>ユウゲンガイシャ</t>
    </rPh>
    <phoneticPr fontId="15"/>
  </si>
  <si>
    <t>さくらっこ保育園</t>
    <rPh sb="5" eb="8">
      <t>ホイクエン</t>
    </rPh>
    <phoneticPr fontId="3"/>
  </si>
  <si>
    <t>東京都立川市砂川町2-36-13</t>
    <rPh sb="0" eb="3">
      <t>トウキョウト</t>
    </rPh>
    <rPh sb="3" eb="6">
      <t>タチカワシ</t>
    </rPh>
    <rPh sb="6" eb="7">
      <t>スナ</t>
    </rPh>
    <rPh sb="7" eb="8">
      <t>カワ</t>
    </rPh>
    <rPh sb="8" eb="9">
      <t>マチ</t>
    </rPh>
    <phoneticPr fontId="3"/>
  </si>
  <si>
    <t>一般社団法人　ほっとステーション</t>
    <rPh sb="0" eb="2">
      <t>イッパン</t>
    </rPh>
    <rPh sb="2" eb="4">
      <t>シャダン</t>
    </rPh>
    <rPh sb="4" eb="6">
      <t>ホウジン</t>
    </rPh>
    <phoneticPr fontId="15"/>
  </si>
  <si>
    <t>ピーターパン東勝山園</t>
    <rPh sb="6" eb="7">
      <t>ヒガシ</t>
    </rPh>
    <rPh sb="7" eb="9">
      <t>カツヤマ</t>
    </rPh>
    <rPh sb="9" eb="10">
      <t>エン</t>
    </rPh>
    <phoneticPr fontId="3"/>
  </si>
  <si>
    <t>栃木県宇都宮市南大通り2-6-1 KIDS 1ST BLD</t>
    <rPh sb="0" eb="3">
      <t>トチギケン</t>
    </rPh>
    <rPh sb="3" eb="7">
      <t>ウツノミヤシ</t>
    </rPh>
    <rPh sb="7" eb="8">
      <t>ミナミ</t>
    </rPh>
    <rPh sb="8" eb="10">
      <t>オオドオ</t>
    </rPh>
    <phoneticPr fontId="3"/>
  </si>
  <si>
    <t>株式会社　キッズコーポレーション</t>
    <rPh sb="0" eb="4">
      <t>カブシキガイシャ</t>
    </rPh>
    <phoneticPr fontId="15"/>
  </si>
  <si>
    <t>たっこの家</t>
    <rPh sb="4" eb="5">
      <t>イエ</t>
    </rPh>
    <phoneticPr fontId="11"/>
  </si>
  <si>
    <t>仙台市青葉区西花苑1丁目10-7</t>
    <rPh sb="0" eb="3">
      <t>センダイシ</t>
    </rPh>
    <rPh sb="3" eb="6">
      <t>アオバク</t>
    </rPh>
    <rPh sb="6" eb="7">
      <t>ニシ</t>
    </rPh>
    <rPh sb="7" eb="8">
      <t>ハナ</t>
    </rPh>
    <rPh sb="8" eb="9">
      <t>エン</t>
    </rPh>
    <rPh sb="10" eb="12">
      <t>チョウメ</t>
    </rPh>
    <phoneticPr fontId="19"/>
  </si>
  <si>
    <t>合同会社　Ｔ．Ｋ</t>
    <rPh sb="0" eb="2">
      <t>ゴウドウ</t>
    </rPh>
    <rPh sb="2" eb="4">
      <t>カイシャ</t>
    </rPh>
    <phoneticPr fontId="12"/>
  </si>
  <si>
    <t>仙台市青葉区高松1丁目11番13号</t>
    <rPh sb="0" eb="3">
      <t>センダイシ</t>
    </rPh>
    <phoneticPr fontId="19"/>
  </si>
  <si>
    <t>愛児園　株式会社</t>
    <rPh sb="0" eb="2">
      <t>アイジ</t>
    </rPh>
    <rPh sb="2" eb="3">
      <t>エン</t>
    </rPh>
    <rPh sb="4" eb="8">
      <t>カブシキガイシャ</t>
    </rPh>
    <phoneticPr fontId="11"/>
  </si>
  <si>
    <t>カール高松ナーサリー</t>
    <rPh sb="3" eb="4">
      <t>タカ</t>
    </rPh>
    <phoneticPr fontId="3"/>
  </si>
  <si>
    <t>仙台市若林区卸町3丁目1-4</t>
    <rPh sb="0" eb="3">
      <t>センダイシ</t>
    </rPh>
    <rPh sb="3" eb="6">
      <t>ワカバヤシク</t>
    </rPh>
    <rPh sb="6" eb="8">
      <t>オロシマチ</t>
    </rPh>
    <rPh sb="9" eb="11">
      <t>チョウメ</t>
    </rPh>
    <phoneticPr fontId="19"/>
  </si>
  <si>
    <t>有限会社　カール英会話ほいくえん</t>
    <rPh sb="0" eb="4">
      <t>ユウゲンガイシャ</t>
    </rPh>
    <rPh sb="8" eb="11">
      <t>エイカイワ</t>
    </rPh>
    <phoneticPr fontId="15"/>
  </si>
  <si>
    <t>仙台市宮城野区萩野町3-8-11</t>
    <rPh sb="0" eb="3">
      <t>センダイシ</t>
    </rPh>
    <phoneticPr fontId="19"/>
  </si>
  <si>
    <t>一般社団法人　アイルアーク</t>
    <rPh sb="0" eb="2">
      <t>イッパン</t>
    </rPh>
    <rPh sb="2" eb="4">
      <t>シャダン</t>
    </rPh>
    <rPh sb="4" eb="6">
      <t>ホウジン</t>
    </rPh>
    <phoneticPr fontId="11"/>
  </si>
  <si>
    <t>仙台市宮城野区中野字阿弥陀堂39</t>
    <rPh sb="0" eb="3">
      <t>センダイシ</t>
    </rPh>
    <rPh sb="7" eb="9">
      <t>ナカノ</t>
    </rPh>
    <rPh sb="9" eb="10">
      <t>アザ</t>
    </rPh>
    <rPh sb="10" eb="13">
      <t>アミダ</t>
    </rPh>
    <rPh sb="13" eb="14">
      <t>ドウ</t>
    </rPh>
    <phoneticPr fontId="19"/>
  </si>
  <si>
    <t>学校法人　中埜山学園</t>
    <rPh sb="5" eb="7">
      <t>ナカノ</t>
    </rPh>
    <rPh sb="7" eb="8">
      <t>ヤマ</t>
    </rPh>
    <rPh sb="8" eb="10">
      <t>ガクエン</t>
    </rPh>
    <phoneticPr fontId="11"/>
  </si>
  <si>
    <t>もりのなかま保育園宮城野園</t>
    <rPh sb="6" eb="9">
      <t>ホイクエン</t>
    </rPh>
    <rPh sb="9" eb="12">
      <t>ミヤギノ</t>
    </rPh>
    <rPh sb="12" eb="13">
      <t>エン</t>
    </rPh>
    <phoneticPr fontId="11"/>
  </si>
  <si>
    <t>仙台市青葉区花京院2-1-65-6F</t>
    <rPh sb="6" eb="7">
      <t>カ</t>
    </rPh>
    <rPh sb="7" eb="8">
      <t>キョウ</t>
    </rPh>
    <rPh sb="8" eb="9">
      <t>イン</t>
    </rPh>
    <phoneticPr fontId="19"/>
  </si>
  <si>
    <t>株式会社　Lateral Kids</t>
    <rPh sb="0" eb="2">
      <t>カブシキ</t>
    </rPh>
    <rPh sb="2" eb="4">
      <t>カイシャ</t>
    </rPh>
    <phoneticPr fontId="11"/>
  </si>
  <si>
    <t>ハニー保育園</t>
    <rPh sb="3" eb="6">
      <t>ホイクエン</t>
    </rPh>
    <phoneticPr fontId="3"/>
  </si>
  <si>
    <t>仙台市宮城野区萩野町3丁目8-12</t>
    <rPh sb="0" eb="3">
      <t>センダイシ</t>
    </rPh>
    <rPh sb="3" eb="7">
      <t>ミヤギノク</t>
    </rPh>
    <rPh sb="7" eb="9">
      <t>ハギノ</t>
    </rPh>
    <rPh sb="9" eb="10">
      <t>マチ</t>
    </rPh>
    <rPh sb="11" eb="13">
      <t>チョウメ</t>
    </rPh>
    <phoneticPr fontId="19"/>
  </si>
  <si>
    <t>株式会社　ハニー保育園</t>
    <rPh sb="0" eb="2">
      <t>カブシキ</t>
    </rPh>
    <rPh sb="2" eb="4">
      <t>カイシャ</t>
    </rPh>
    <rPh sb="8" eb="11">
      <t>ホイクエン</t>
    </rPh>
    <phoneticPr fontId="11"/>
  </si>
  <si>
    <t>スクルドエンジェル保育園仙台宮城野原園</t>
    <rPh sb="9" eb="12">
      <t>ホイクエン</t>
    </rPh>
    <rPh sb="12" eb="14">
      <t>センダイ</t>
    </rPh>
    <rPh sb="14" eb="18">
      <t>ミヤギノハラ</t>
    </rPh>
    <rPh sb="18" eb="19">
      <t>エン</t>
    </rPh>
    <phoneticPr fontId="11"/>
  </si>
  <si>
    <t>東京都中央区日本橋3-12-2　朝日ビルヂング4Ｆ</t>
    <rPh sb="3" eb="6">
      <t>チュウオウク</t>
    </rPh>
    <rPh sb="6" eb="9">
      <t>ニホンバシ</t>
    </rPh>
    <rPh sb="16" eb="18">
      <t>アサヒ</t>
    </rPh>
    <phoneticPr fontId="3"/>
  </si>
  <si>
    <t>株式会社　スクルドアンドカンパニー</t>
    <rPh sb="0" eb="2">
      <t>カブシキ</t>
    </rPh>
    <rPh sb="2" eb="4">
      <t>カイシャ</t>
    </rPh>
    <phoneticPr fontId="11"/>
  </si>
  <si>
    <t>ちゃいるどらんど岩切駅前保育園</t>
    <rPh sb="8" eb="12">
      <t>イワキリエキマエ</t>
    </rPh>
    <phoneticPr fontId="3"/>
  </si>
  <si>
    <t>仙台市若林区六丁の目西町3-41</t>
    <rPh sb="0" eb="3">
      <t>センダイシ</t>
    </rPh>
    <rPh sb="3" eb="6">
      <t>ワカバヤシク</t>
    </rPh>
    <rPh sb="6" eb="8">
      <t>ロクチョウ</t>
    </rPh>
    <rPh sb="9" eb="10">
      <t>メ</t>
    </rPh>
    <rPh sb="10" eb="11">
      <t>ニシ</t>
    </rPh>
    <rPh sb="11" eb="12">
      <t>マチ</t>
    </rPh>
    <phoneticPr fontId="19"/>
  </si>
  <si>
    <t>株式会社　ちゃいるどらんど</t>
    <rPh sb="0" eb="2">
      <t>カブシキ</t>
    </rPh>
    <rPh sb="2" eb="4">
      <t>カイシャ</t>
    </rPh>
    <phoneticPr fontId="12"/>
  </si>
  <si>
    <t>仙台市宮城野区白鳥2-11-24</t>
    <rPh sb="0" eb="3">
      <t>センダイシ</t>
    </rPh>
    <rPh sb="3" eb="7">
      <t>ミヤギノク</t>
    </rPh>
    <rPh sb="7" eb="9">
      <t>シラトリ</t>
    </rPh>
    <phoneticPr fontId="18"/>
  </si>
  <si>
    <t>学校法人　蒲生学園</t>
    <rPh sb="5" eb="7">
      <t>ガモウ</t>
    </rPh>
    <rPh sb="7" eb="9">
      <t>ガクエン</t>
    </rPh>
    <phoneticPr fontId="12"/>
  </si>
  <si>
    <t>仙台市宮城野区出花1-3-10</t>
    <rPh sb="7" eb="9">
      <t>イデカ</t>
    </rPh>
    <phoneticPr fontId="19"/>
  </si>
  <si>
    <t>株式会社　さくらんぼ保育園</t>
    <rPh sb="0" eb="2">
      <t>カブシキ</t>
    </rPh>
    <rPh sb="2" eb="4">
      <t>カイシャ</t>
    </rPh>
    <rPh sb="10" eb="13">
      <t>ホイクエン</t>
    </rPh>
    <phoneticPr fontId="11"/>
  </si>
  <si>
    <t>キッズフィールド新田東園</t>
    <rPh sb="8" eb="10">
      <t>シンデン</t>
    </rPh>
    <rPh sb="10" eb="11">
      <t>ヒガシ</t>
    </rPh>
    <rPh sb="11" eb="12">
      <t>エン</t>
    </rPh>
    <phoneticPr fontId="3"/>
  </si>
  <si>
    <t>宮城県柴田郡大河原町大谷字町向199-3</t>
    <rPh sb="0" eb="3">
      <t>ミヤギケン</t>
    </rPh>
    <rPh sb="3" eb="6">
      <t>シバタグン</t>
    </rPh>
    <rPh sb="6" eb="9">
      <t>オオカワラ</t>
    </rPh>
    <rPh sb="9" eb="10">
      <t>マチ</t>
    </rPh>
    <rPh sb="10" eb="12">
      <t>オオタニ</t>
    </rPh>
    <rPh sb="12" eb="13">
      <t>アザ</t>
    </rPh>
    <rPh sb="13" eb="14">
      <t>マチ</t>
    </rPh>
    <rPh sb="14" eb="15">
      <t>ム</t>
    </rPh>
    <phoneticPr fontId="3"/>
  </si>
  <si>
    <t>つつじがおか保育園</t>
    <rPh sb="6" eb="9">
      <t>ホイクエン</t>
    </rPh>
    <phoneticPr fontId="3"/>
  </si>
  <si>
    <t>仙台市宮城野区萩野町3-8-11 木村ビル1F</t>
    <rPh sb="17" eb="19">
      <t>キムラ</t>
    </rPh>
    <phoneticPr fontId="3"/>
  </si>
  <si>
    <t>福島県福島市方木田字北白家5-2</t>
    <rPh sb="0" eb="3">
      <t>フクシマケン</t>
    </rPh>
    <rPh sb="3" eb="6">
      <t>フクシマシ</t>
    </rPh>
    <rPh sb="6" eb="7">
      <t>ホウ</t>
    </rPh>
    <rPh sb="7" eb="8">
      <t>キ</t>
    </rPh>
    <rPh sb="8" eb="9">
      <t>タ</t>
    </rPh>
    <rPh sb="9" eb="10">
      <t>アザ</t>
    </rPh>
    <rPh sb="10" eb="11">
      <t>キタ</t>
    </rPh>
    <rPh sb="11" eb="12">
      <t>シロ</t>
    </rPh>
    <rPh sb="12" eb="13">
      <t>ケ</t>
    </rPh>
    <phoneticPr fontId="3"/>
  </si>
  <si>
    <t>株式会社　ペンギンエデュケーション</t>
    <rPh sb="0" eb="2">
      <t>カブシキ</t>
    </rPh>
    <rPh sb="2" eb="4">
      <t>カイシャ</t>
    </rPh>
    <phoneticPr fontId="3"/>
  </si>
  <si>
    <t>宮城県石巻市南境字鶴巻52番地</t>
    <rPh sb="0" eb="3">
      <t>ミヤギケン</t>
    </rPh>
    <rPh sb="3" eb="6">
      <t>イシノマキシ</t>
    </rPh>
    <rPh sb="6" eb="7">
      <t>ミナミ</t>
    </rPh>
    <rPh sb="7" eb="8">
      <t>サカイ</t>
    </rPh>
    <rPh sb="8" eb="9">
      <t>アザ</t>
    </rPh>
    <rPh sb="9" eb="11">
      <t>ツルマキ</t>
    </rPh>
    <rPh sb="13" eb="15">
      <t>バンチ</t>
    </rPh>
    <phoneticPr fontId="3"/>
  </si>
  <si>
    <t>株式会社　エルプレイス</t>
    <rPh sb="0" eb="4">
      <t>カブシキガイシャ</t>
    </rPh>
    <phoneticPr fontId="15"/>
  </si>
  <si>
    <t>パリス榴岡保育園</t>
    <rPh sb="3" eb="5">
      <t>ツツジガオカ</t>
    </rPh>
    <rPh sb="5" eb="7">
      <t>ホイク</t>
    </rPh>
    <rPh sb="7" eb="8">
      <t>エン</t>
    </rPh>
    <phoneticPr fontId="3"/>
  </si>
  <si>
    <t>山形県新庄市金沢1917-7</t>
    <rPh sb="0" eb="3">
      <t>ヤマガタケン</t>
    </rPh>
    <rPh sb="3" eb="6">
      <t>シンジョウシ</t>
    </rPh>
    <rPh sb="6" eb="8">
      <t>カナザワ</t>
    </rPh>
    <phoneticPr fontId="3"/>
  </si>
  <si>
    <t>しあわせいっぱい保育園　新田</t>
    <rPh sb="8" eb="10">
      <t>ホイク</t>
    </rPh>
    <rPh sb="10" eb="11">
      <t>エン</t>
    </rPh>
    <rPh sb="12" eb="14">
      <t>シンデン</t>
    </rPh>
    <phoneticPr fontId="3"/>
  </si>
  <si>
    <t>東京都新宿区高田馬場4-13-11　松島第一ビル6階</t>
    <rPh sb="0" eb="2">
      <t>トウキョウ</t>
    </rPh>
    <rPh sb="2" eb="3">
      <t>ト</t>
    </rPh>
    <rPh sb="3" eb="6">
      <t>シンジュクク</t>
    </rPh>
    <rPh sb="6" eb="10">
      <t>タカダノババ</t>
    </rPh>
    <rPh sb="18" eb="20">
      <t>マツシマ</t>
    </rPh>
    <rPh sb="20" eb="22">
      <t>ダイイチ</t>
    </rPh>
    <rPh sb="25" eb="26">
      <t>カイ</t>
    </rPh>
    <phoneticPr fontId="3"/>
  </si>
  <si>
    <t>株式会社ハンドシェイク</t>
    <rPh sb="0" eb="2">
      <t>カブシキ</t>
    </rPh>
    <rPh sb="2" eb="4">
      <t>カイシャ</t>
    </rPh>
    <phoneticPr fontId="3"/>
  </si>
  <si>
    <t>もりのなかま保育園小田原園もぐもぐ＋</t>
    <rPh sb="9" eb="12">
      <t>オダワラ</t>
    </rPh>
    <rPh sb="12" eb="13">
      <t>エン</t>
    </rPh>
    <phoneticPr fontId="3"/>
  </si>
  <si>
    <t>31225</t>
  </si>
  <si>
    <t>ぽっかぽか彩保育園</t>
    <rPh sb="5" eb="6">
      <t>アヤ</t>
    </rPh>
    <rPh sb="6" eb="9">
      <t>ホイクエン</t>
    </rPh>
    <phoneticPr fontId="3"/>
  </si>
  <si>
    <t>仙台市宮城野区幸町2丁目16-13</t>
    <rPh sb="0" eb="3">
      <t>センダイシ</t>
    </rPh>
    <phoneticPr fontId="3"/>
  </si>
  <si>
    <t>ライクキッズ株式会社</t>
    <rPh sb="6" eb="7">
      <t>カブ</t>
    </rPh>
    <rPh sb="7" eb="8">
      <t>シキ</t>
    </rPh>
    <rPh sb="8" eb="10">
      <t>ガイシャ</t>
    </rPh>
    <phoneticPr fontId="3"/>
  </si>
  <si>
    <t>小規模保育事業所ココカラ五橋</t>
    <rPh sb="0" eb="3">
      <t>ショウキボ</t>
    </rPh>
    <rPh sb="3" eb="5">
      <t>ホイク</t>
    </rPh>
    <rPh sb="5" eb="7">
      <t>ジギョウ</t>
    </rPh>
    <rPh sb="7" eb="8">
      <t>ショ</t>
    </rPh>
    <rPh sb="12" eb="14">
      <t>イツツバシ</t>
    </rPh>
    <phoneticPr fontId="11"/>
  </si>
  <si>
    <t>すまいる新寺保育園</t>
    <rPh sb="4" eb="5">
      <t>シン</t>
    </rPh>
    <rPh sb="5" eb="6">
      <t>テラ</t>
    </rPh>
    <rPh sb="6" eb="9">
      <t>ホイクエン</t>
    </rPh>
    <phoneticPr fontId="3"/>
  </si>
  <si>
    <t>ろりぽっぷ小規模保育園おほしさま館</t>
    <rPh sb="5" eb="8">
      <t>ショウキボ</t>
    </rPh>
    <rPh sb="8" eb="11">
      <t>ホイクエン</t>
    </rPh>
    <rPh sb="16" eb="17">
      <t>カン</t>
    </rPh>
    <phoneticPr fontId="3"/>
  </si>
  <si>
    <t>仙台市若林区沖野字高野南197-1</t>
    <rPh sb="0" eb="3">
      <t>センダイシ</t>
    </rPh>
    <rPh sb="3" eb="6">
      <t>ワカバヤシク</t>
    </rPh>
    <rPh sb="6" eb="8">
      <t>オキノ</t>
    </rPh>
    <rPh sb="8" eb="9">
      <t>アザ</t>
    </rPh>
    <rPh sb="9" eb="11">
      <t>タカノ</t>
    </rPh>
    <rPh sb="11" eb="12">
      <t>ミナミ</t>
    </rPh>
    <phoneticPr fontId="19"/>
  </si>
  <si>
    <t>学校法人　ろりぽっぷ学園</t>
    <rPh sb="0" eb="2">
      <t>ガッコウ</t>
    </rPh>
    <rPh sb="2" eb="4">
      <t>ホウジン</t>
    </rPh>
    <rPh sb="10" eb="12">
      <t>ガクエン</t>
    </rPh>
    <phoneticPr fontId="11"/>
  </si>
  <si>
    <t>仙台市若林区若林1丁目6-17</t>
    <rPh sb="0" eb="3">
      <t>センダイシ</t>
    </rPh>
    <rPh sb="3" eb="6">
      <t>ワカバヤシク</t>
    </rPh>
    <rPh sb="6" eb="8">
      <t>ワカバヤシ</t>
    </rPh>
    <rPh sb="9" eb="11">
      <t>チョウメ</t>
    </rPh>
    <phoneticPr fontId="19"/>
  </si>
  <si>
    <t>株式会社　ちびっこひろば保育園</t>
    <rPh sb="12" eb="15">
      <t>ホイクエン</t>
    </rPh>
    <phoneticPr fontId="12"/>
  </si>
  <si>
    <t>バイリンガル保育園なないろの里</t>
    <rPh sb="6" eb="9">
      <t>ホイクエン</t>
    </rPh>
    <rPh sb="14" eb="15">
      <t>サト</t>
    </rPh>
    <phoneticPr fontId="3"/>
  </si>
  <si>
    <t>宮城県大崎市古川穂波3-8-50</t>
    <rPh sb="0" eb="3">
      <t>ミヤギケン</t>
    </rPh>
    <rPh sb="3" eb="5">
      <t>オオサキ</t>
    </rPh>
    <rPh sb="5" eb="6">
      <t>シ</t>
    </rPh>
    <rPh sb="6" eb="8">
      <t>フルカワ</t>
    </rPh>
    <rPh sb="8" eb="9">
      <t>ホ</t>
    </rPh>
    <rPh sb="9" eb="10">
      <t>ナミ</t>
    </rPh>
    <phoneticPr fontId="3"/>
  </si>
  <si>
    <t>カラマンディ　株式会社</t>
    <rPh sb="7" eb="11">
      <t>カブシキガイシャ</t>
    </rPh>
    <phoneticPr fontId="15"/>
  </si>
  <si>
    <t>空飛ぶくぢら保育所</t>
    <rPh sb="0" eb="1">
      <t>ソラ</t>
    </rPh>
    <rPh sb="1" eb="2">
      <t>ト</t>
    </rPh>
    <rPh sb="6" eb="8">
      <t>ホイク</t>
    </rPh>
    <rPh sb="8" eb="9">
      <t>ショ</t>
    </rPh>
    <phoneticPr fontId="3"/>
  </si>
  <si>
    <t>仙台市若林区木ノ下4-8-6</t>
    <rPh sb="0" eb="3">
      <t>センダイシ</t>
    </rPh>
    <rPh sb="3" eb="6">
      <t>ワカバヤシク</t>
    </rPh>
    <rPh sb="6" eb="7">
      <t>キ</t>
    </rPh>
    <rPh sb="8" eb="9">
      <t>シタ</t>
    </rPh>
    <phoneticPr fontId="3"/>
  </si>
  <si>
    <t>ろりぽっぷ第2小規模保育園おひさま館</t>
    <rPh sb="5" eb="6">
      <t>ダイ</t>
    </rPh>
    <rPh sb="7" eb="10">
      <t>ショウキボ</t>
    </rPh>
    <rPh sb="10" eb="13">
      <t>ホイクエン</t>
    </rPh>
    <rPh sb="17" eb="18">
      <t>カン</t>
    </rPh>
    <phoneticPr fontId="3"/>
  </si>
  <si>
    <t>仙台市若林区沖野字高野南197-1</t>
    <rPh sb="0" eb="3">
      <t>センダイシ</t>
    </rPh>
    <rPh sb="3" eb="6">
      <t>ワカバヤシク</t>
    </rPh>
    <rPh sb="6" eb="8">
      <t>オキノ</t>
    </rPh>
    <rPh sb="8" eb="9">
      <t>アザ</t>
    </rPh>
    <rPh sb="9" eb="11">
      <t>タカノ</t>
    </rPh>
    <rPh sb="11" eb="12">
      <t>ミナミ</t>
    </rPh>
    <phoneticPr fontId="3"/>
  </si>
  <si>
    <t>グレース保育園</t>
    <rPh sb="4" eb="7">
      <t>ホイクエン</t>
    </rPh>
    <phoneticPr fontId="3"/>
  </si>
  <si>
    <t>宮城県岩沼市桜3-8-15</t>
    <rPh sb="0" eb="3">
      <t>ミヤギケン</t>
    </rPh>
    <rPh sb="3" eb="6">
      <t>イワヌマシ</t>
    </rPh>
    <rPh sb="6" eb="7">
      <t>サクラ</t>
    </rPh>
    <phoneticPr fontId="3"/>
  </si>
  <si>
    <t>六丁の目保育園中町園</t>
    <rPh sb="0" eb="2">
      <t>ロクチョウ</t>
    </rPh>
    <rPh sb="3" eb="4">
      <t>メ</t>
    </rPh>
    <rPh sb="4" eb="7">
      <t>ホイクエン</t>
    </rPh>
    <rPh sb="7" eb="9">
      <t>ナカマチ</t>
    </rPh>
    <rPh sb="9" eb="10">
      <t>エン</t>
    </rPh>
    <phoneticPr fontId="3"/>
  </si>
  <si>
    <t>仙台市若林区六丁の目東町3-17</t>
    <rPh sb="3" eb="6">
      <t>ワカバヤシク</t>
    </rPh>
    <rPh sb="6" eb="8">
      <t>ロクチョウ</t>
    </rPh>
    <rPh sb="9" eb="10">
      <t>メ</t>
    </rPh>
    <rPh sb="10" eb="11">
      <t>ヒガシ</t>
    </rPh>
    <rPh sb="11" eb="12">
      <t>マチ</t>
    </rPh>
    <phoneticPr fontId="3"/>
  </si>
  <si>
    <t>一般社団法人　六丁の目保育園</t>
    <rPh sb="0" eb="2">
      <t>イッパン</t>
    </rPh>
    <rPh sb="2" eb="4">
      <t>シャダン</t>
    </rPh>
    <rPh sb="4" eb="6">
      <t>ホウジン</t>
    </rPh>
    <rPh sb="7" eb="9">
      <t>ロクチョウ</t>
    </rPh>
    <rPh sb="10" eb="11">
      <t>メ</t>
    </rPh>
    <rPh sb="11" eb="14">
      <t>ホイクエン</t>
    </rPh>
    <phoneticPr fontId="3"/>
  </si>
  <si>
    <t>アスイク保育園　薬師堂前</t>
    <rPh sb="4" eb="7">
      <t>ホイクエン</t>
    </rPh>
    <rPh sb="8" eb="11">
      <t>ヤクシドウ</t>
    </rPh>
    <rPh sb="11" eb="12">
      <t>マエ</t>
    </rPh>
    <phoneticPr fontId="3"/>
  </si>
  <si>
    <t>仙台市宮城野区鉄砲町中3-14　テラス仙台駅東口2階</t>
    <rPh sb="0" eb="3">
      <t>センダイシ</t>
    </rPh>
    <rPh sb="3" eb="7">
      <t>ミヤギノク</t>
    </rPh>
    <rPh sb="7" eb="10">
      <t>テッポウマチ</t>
    </rPh>
    <rPh sb="10" eb="11">
      <t>ナカ</t>
    </rPh>
    <rPh sb="19" eb="22">
      <t>センダイエキ</t>
    </rPh>
    <rPh sb="22" eb="24">
      <t>ヒガシグチ</t>
    </rPh>
    <rPh sb="25" eb="26">
      <t>カイ</t>
    </rPh>
    <phoneticPr fontId="3"/>
  </si>
  <si>
    <t>仙台市泉区上谷刈1-6-30</t>
    <rPh sb="0" eb="3">
      <t>センダイシ</t>
    </rPh>
    <rPh sb="3" eb="4">
      <t>イズミ</t>
    </rPh>
    <rPh sb="4" eb="5">
      <t>ク</t>
    </rPh>
    <rPh sb="5" eb="7">
      <t>ウエタニ</t>
    </rPh>
    <rPh sb="7" eb="8">
      <t>カリ</t>
    </rPh>
    <phoneticPr fontId="18"/>
  </si>
  <si>
    <t>特定非営利活動法人　こどもステーション・MIYAGI</t>
    <rPh sb="0" eb="2">
      <t>トクテイ</t>
    </rPh>
    <rPh sb="2" eb="5">
      <t>ヒエイリ</t>
    </rPh>
    <rPh sb="5" eb="7">
      <t>カツドウ</t>
    </rPh>
    <rPh sb="7" eb="9">
      <t>ホウジン</t>
    </rPh>
    <phoneticPr fontId="12"/>
  </si>
  <si>
    <t>札幌市豊平区月寒東5条10-3-3</t>
    <rPh sb="0" eb="3">
      <t>サッポロシ</t>
    </rPh>
    <rPh sb="3" eb="5">
      <t>トヨヒラ</t>
    </rPh>
    <rPh sb="5" eb="6">
      <t>ク</t>
    </rPh>
    <rPh sb="6" eb="7">
      <t>ツキ</t>
    </rPh>
    <rPh sb="7" eb="8">
      <t>サム</t>
    </rPh>
    <rPh sb="8" eb="9">
      <t>ヒガシ</t>
    </rPh>
    <rPh sb="10" eb="11">
      <t>ジョウ</t>
    </rPh>
    <phoneticPr fontId="18"/>
  </si>
  <si>
    <t>スクルドエンジェル保育園仙台長町園</t>
    <rPh sb="9" eb="12">
      <t>ホイクエン</t>
    </rPh>
    <rPh sb="12" eb="14">
      <t>センダイ</t>
    </rPh>
    <rPh sb="14" eb="16">
      <t>ナガマチ</t>
    </rPh>
    <rPh sb="16" eb="17">
      <t>エン</t>
    </rPh>
    <phoneticPr fontId="11"/>
  </si>
  <si>
    <t>星の子保育園</t>
    <rPh sb="0" eb="1">
      <t>ホシ</t>
    </rPh>
    <rPh sb="2" eb="3">
      <t>コ</t>
    </rPh>
    <rPh sb="3" eb="6">
      <t>ホイクエン</t>
    </rPh>
    <phoneticPr fontId="11"/>
  </si>
  <si>
    <t>仙台市太白区泉崎1丁目33-10富沢公園パークマンション106号</t>
    <rPh sb="0" eb="3">
      <t>センダイシ</t>
    </rPh>
    <rPh sb="3" eb="6">
      <t>タイハクク</t>
    </rPh>
    <rPh sb="6" eb="7">
      <t>イズミ</t>
    </rPh>
    <rPh sb="7" eb="8">
      <t>サキ</t>
    </rPh>
    <rPh sb="9" eb="11">
      <t>チョウメ</t>
    </rPh>
    <rPh sb="16" eb="18">
      <t>トミザワ</t>
    </rPh>
    <rPh sb="18" eb="20">
      <t>コウエン</t>
    </rPh>
    <rPh sb="31" eb="32">
      <t>ゴウ</t>
    </rPh>
    <phoneticPr fontId="19"/>
  </si>
  <si>
    <t>株式会社　星の子保育園</t>
    <rPh sb="5" eb="6">
      <t>ホシ</t>
    </rPh>
    <rPh sb="7" eb="8">
      <t>コ</t>
    </rPh>
    <rPh sb="8" eb="11">
      <t>ホイクエン</t>
    </rPh>
    <phoneticPr fontId="12"/>
  </si>
  <si>
    <t>バンビのおうち保育園</t>
    <rPh sb="7" eb="10">
      <t>ホイクエン</t>
    </rPh>
    <phoneticPr fontId="3"/>
  </si>
  <si>
    <t>仙台市太白区中田4丁目1-3-1</t>
    <rPh sb="0" eb="3">
      <t>センダイシ</t>
    </rPh>
    <rPh sb="3" eb="6">
      <t>タイハクク</t>
    </rPh>
    <rPh sb="6" eb="8">
      <t>ナカタ</t>
    </rPh>
    <rPh sb="9" eb="11">
      <t>チョウメ</t>
    </rPh>
    <phoneticPr fontId="19"/>
  </si>
  <si>
    <t>社会福祉法人　銀杏の会</t>
    <rPh sb="0" eb="2">
      <t>シャカイ</t>
    </rPh>
    <rPh sb="2" eb="4">
      <t>フクシ</t>
    </rPh>
    <rPh sb="4" eb="6">
      <t>ホウジン</t>
    </rPh>
    <rPh sb="7" eb="9">
      <t>イチョウ</t>
    </rPh>
    <rPh sb="10" eb="11">
      <t>カイ</t>
    </rPh>
    <phoneticPr fontId="11"/>
  </si>
  <si>
    <t>アテナ保育園</t>
    <rPh sb="3" eb="6">
      <t>ホイクエン</t>
    </rPh>
    <phoneticPr fontId="3"/>
  </si>
  <si>
    <t>宮城県岩沼市桜3-8-15</t>
    <rPh sb="0" eb="3">
      <t>ミヤギケン</t>
    </rPh>
    <rPh sb="3" eb="6">
      <t>イワヌマシ</t>
    </rPh>
    <rPh sb="6" eb="7">
      <t>サクラ</t>
    </rPh>
    <phoneticPr fontId="19"/>
  </si>
  <si>
    <t>学校法人　岩沼学園</t>
    <rPh sb="0" eb="2">
      <t>ガッコウ</t>
    </rPh>
    <rPh sb="2" eb="4">
      <t>ホウジン</t>
    </rPh>
    <rPh sb="5" eb="7">
      <t>イワヌマ</t>
    </rPh>
    <rPh sb="7" eb="9">
      <t>ガクエン</t>
    </rPh>
    <phoneticPr fontId="15"/>
  </si>
  <si>
    <t>砂押こころ保育園</t>
    <rPh sb="0" eb="2">
      <t>スナオシ</t>
    </rPh>
    <rPh sb="5" eb="8">
      <t>ホイクエン</t>
    </rPh>
    <phoneticPr fontId="3"/>
  </si>
  <si>
    <t>仙台市青葉区木町通2-4-16</t>
    <rPh sb="3" eb="6">
      <t>アオバク</t>
    </rPh>
    <rPh sb="6" eb="8">
      <t>キマチ</t>
    </rPh>
    <rPh sb="8" eb="9">
      <t>ドオ</t>
    </rPh>
    <phoneticPr fontId="3"/>
  </si>
  <si>
    <t>株式会社　F＆S</t>
    <rPh sb="0" eb="4">
      <t>カブシキカイシャ</t>
    </rPh>
    <phoneticPr fontId="3"/>
  </si>
  <si>
    <t>時のかけはし保育園</t>
    <rPh sb="0" eb="1">
      <t>トキ</t>
    </rPh>
    <rPh sb="6" eb="9">
      <t>ホイクエン</t>
    </rPh>
    <phoneticPr fontId="3"/>
  </si>
  <si>
    <t>仙台市若林区六丁の目西町3-41-201</t>
    <rPh sb="3" eb="6">
      <t>ワカバヤシク</t>
    </rPh>
    <rPh sb="6" eb="8">
      <t>ロクチョウ</t>
    </rPh>
    <rPh sb="9" eb="10">
      <t>メ</t>
    </rPh>
    <rPh sb="10" eb="11">
      <t>ニシ</t>
    </rPh>
    <rPh sb="11" eb="12">
      <t>マチ</t>
    </rPh>
    <phoneticPr fontId="3"/>
  </si>
  <si>
    <t>宮城県岩沼市土ヶ崎1-7-8</t>
    <rPh sb="0" eb="3">
      <t>ミヤギケン</t>
    </rPh>
    <rPh sb="3" eb="6">
      <t>イワヌマシ</t>
    </rPh>
    <rPh sb="6" eb="7">
      <t>ツチ</t>
    </rPh>
    <rPh sb="8" eb="9">
      <t>サキ</t>
    </rPh>
    <phoneticPr fontId="19"/>
  </si>
  <si>
    <t>―</t>
  </si>
  <si>
    <t>袋原ちびっこひろば保育園</t>
    <rPh sb="0" eb="1">
      <t>フクロ</t>
    </rPh>
    <rPh sb="1" eb="2">
      <t>ハラ</t>
    </rPh>
    <rPh sb="9" eb="12">
      <t>ホイクエン</t>
    </rPh>
    <phoneticPr fontId="3"/>
  </si>
  <si>
    <t>仙台市若林区若林1丁目6-17</t>
    <rPh sb="3" eb="6">
      <t>ワカバヤシク</t>
    </rPh>
    <rPh sb="6" eb="8">
      <t>ワカバヤシ</t>
    </rPh>
    <rPh sb="9" eb="11">
      <t>チョウメ</t>
    </rPh>
    <phoneticPr fontId="3"/>
  </si>
  <si>
    <t>こぶたの城おおのだ保育園</t>
    <rPh sb="4" eb="5">
      <t>シロ</t>
    </rPh>
    <rPh sb="9" eb="12">
      <t>ホイクエン</t>
    </rPh>
    <phoneticPr fontId="3"/>
  </si>
  <si>
    <t>仙台市太白区あすと長町3丁目2-23</t>
    <rPh sb="9" eb="11">
      <t>ナガマチ</t>
    </rPh>
    <rPh sb="12" eb="14">
      <t>チョウメ</t>
    </rPh>
    <phoneticPr fontId="3"/>
  </si>
  <si>
    <t>株式会社　ラヴィエール</t>
    <rPh sb="0" eb="2">
      <t>カブシキ</t>
    </rPh>
    <rPh sb="2" eb="4">
      <t>カイシャ</t>
    </rPh>
    <phoneticPr fontId="3"/>
  </si>
  <si>
    <t>杜のぽかぽか保育園</t>
    <rPh sb="0" eb="1">
      <t>モリ</t>
    </rPh>
    <rPh sb="6" eb="9">
      <t>ホイクエン</t>
    </rPh>
    <phoneticPr fontId="3"/>
  </si>
  <si>
    <t>仙台市太白区大野田5-30-1</t>
    <rPh sb="0" eb="3">
      <t>センダイシ</t>
    </rPh>
    <rPh sb="3" eb="6">
      <t>タイハクク</t>
    </rPh>
    <rPh sb="6" eb="9">
      <t>オオノダ</t>
    </rPh>
    <phoneticPr fontId="3"/>
  </si>
  <si>
    <t>合同会社　もりぽか舎</t>
    <rPh sb="0" eb="2">
      <t>ゴウドウ</t>
    </rPh>
    <rPh sb="2" eb="4">
      <t>カイシャ</t>
    </rPh>
    <rPh sb="9" eb="10">
      <t>シャ</t>
    </rPh>
    <phoneticPr fontId="3"/>
  </si>
  <si>
    <t>富沢こころ保育園</t>
    <rPh sb="0" eb="2">
      <t>トミザワ</t>
    </rPh>
    <rPh sb="5" eb="8">
      <t>ホイクエン</t>
    </rPh>
    <phoneticPr fontId="3"/>
  </si>
  <si>
    <t>仙台市青葉区木町通2丁目4-16</t>
    <rPh sb="0" eb="3">
      <t>センダイシ</t>
    </rPh>
    <rPh sb="3" eb="6">
      <t>アオバク</t>
    </rPh>
    <rPh sb="6" eb="8">
      <t>キマチ</t>
    </rPh>
    <rPh sb="8" eb="9">
      <t>ドオリ</t>
    </rPh>
    <rPh sb="10" eb="12">
      <t>チョウメ</t>
    </rPh>
    <phoneticPr fontId="3"/>
  </si>
  <si>
    <t>大野田こころ保育園</t>
    <rPh sb="0" eb="3">
      <t>オオノダ</t>
    </rPh>
    <rPh sb="6" eb="9">
      <t>ホイクエン</t>
    </rPh>
    <phoneticPr fontId="2"/>
  </si>
  <si>
    <t>恵和町いちにいさん保育園</t>
    <rPh sb="0" eb="2">
      <t>ケイワ</t>
    </rPh>
    <rPh sb="2" eb="3">
      <t>マチ</t>
    </rPh>
    <rPh sb="9" eb="12">
      <t>ホイクエン</t>
    </rPh>
    <phoneticPr fontId="2"/>
  </si>
  <si>
    <t>仙台市泉区紫山4-20-2</t>
    <rPh sb="0" eb="3">
      <t>センダイシ</t>
    </rPh>
    <rPh sb="3" eb="5">
      <t>イズミク</t>
    </rPh>
    <rPh sb="5" eb="6">
      <t>ムラサキ</t>
    </rPh>
    <rPh sb="6" eb="7">
      <t>ヤマ</t>
    </rPh>
    <phoneticPr fontId="22"/>
  </si>
  <si>
    <t>株式会社　いちにいさん</t>
    <rPh sb="0" eb="4">
      <t>カブシキガイシャ</t>
    </rPh>
    <phoneticPr fontId="2"/>
  </si>
  <si>
    <t>りありのきっず仙台郡山</t>
    <rPh sb="7" eb="9">
      <t>センダイ</t>
    </rPh>
    <rPh sb="9" eb="11">
      <t>コオリヤマ</t>
    </rPh>
    <phoneticPr fontId="2"/>
  </si>
  <si>
    <t>大阪府大阪市北区天神橋7-12-6グレーシィ天神橋ビル2号館1Ｆ</t>
    <rPh sb="0" eb="3">
      <t>オオサカフ</t>
    </rPh>
    <rPh sb="3" eb="6">
      <t>オオサカシ</t>
    </rPh>
    <rPh sb="6" eb="8">
      <t>キタク</t>
    </rPh>
    <rPh sb="8" eb="11">
      <t>テンジンバシ</t>
    </rPh>
    <rPh sb="22" eb="25">
      <t>テンジンバシ</t>
    </rPh>
    <rPh sb="28" eb="30">
      <t>ゴウカン</t>
    </rPh>
    <phoneticPr fontId="22"/>
  </si>
  <si>
    <t>株式会社　リアリノ</t>
    <rPh sb="0" eb="2">
      <t>カブシキ</t>
    </rPh>
    <rPh sb="2" eb="4">
      <t>カイシャ</t>
    </rPh>
    <phoneticPr fontId="2"/>
  </si>
  <si>
    <t>キッズフィールド富沢園</t>
    <rPh sb="8" eb="10">
      <t>トミザワ</t>
    </rPh>
    <rPh sb="10" eb="11">
      <t>エン</t>
    </rPh>
    <phoneticPr fontId="3"/>
  </si>
  <si>
    <t>もりのなかま保育園富沢駅前園</t>
    <rPh sb="6" eb="9">
      <t>ホイクエン</t>
    </rPh>
    <rPh sb="9" eb="11">
      <t>トミザワ</t>
    </rPh>
    <rPh sb="11" eb="13">
      <t>エキマエ</t>
    </rPh>
    <rPh sb="13" eb="14">
      <t>エン</t>
    </rPh>
    <phoneticPr fontId="2"/>
  </si>
  <si>
    <t>仙台市青葉区花京院2-1-65-6F</t>
    <rPh sb="6" eb="7">
      <t>カ</t>
    </rPh>
    <rPh sb="7" eb="8">
      <t>キョウ</t>
    </rPh>
    <rPh sb="8" eb="9">
      <t>イン</t>
    </rPh>
    <phoneticPr fontId="23"/>
  </si>
  <si>
    <t>ビックママランドあすと長町園</t>
    <rPh sb="11" eb="13">
      <t>ナガマチ</t>
    </rPh>
    <rPh sb="13" eb="14">
      <t>エン</t>
    </rPh>
    <phoneticPr fontId="3"/>
  </si>
  <si>
    <t>長町南こころ保育園</t>
    <rPh sb="0" eb="2">
      <t>ナガマチ</t>
    </rPh>
    <rPh sb="2" eb="3">
      <t>ミナミ</t>
    </rPh>
    <rPh sb="6" eb="8">
      <t>ホイク</t>
    </rPh>
    <rPh sb="8" eb="9">
      <t>エン</t>
    </rPh>
    <phoneticPr fontId="3"/>
  </si>
  <si>
    <t>太陽と大地の長町南保育園</t>
    <rPh sb="0" eb="2">
      <t>タイヨウ</t>
    </rPh>
    <rPh sb="3" eb="5">
      <t>ダイチ</t>
    </rPh>
    <rPh sb="6" eb="8">
      <t>ナガマチ</t>
    </rPh>
    <rPh sb="8" eb="9">
      <t>ミナミ</t>
    </rPh>
    <rPh sb="9" eb="11">
      <t>ホイク</t>
    </rPh>
    <rPh sb="11" eb="12">
      <t>エン</t>
    </rPh>
    <phoneticPr fontId="3"/>
  </si>
  <si>
    <t>仙台市青葉区北山3-9-20</t>
    <rPh sb="0" eb="3">
      <t>センダイシ</t>
    </rPh>
    <rPh sb="3" eb="6">
      <t>アオバク</t>
    </rPh>
    <rPh sb="6" eb="8">
      <t>キタヤマ</t>
    </rPh>
    <phoneticPr fontId="3"/>
  </si>
  <si>
    <t>株式会社　明和</t>
    <rPh sb="0" eb="2">
      <t>カブシキ</t>
    </rPh>
    <rPh sb="2" eb="4">
      <t>カイシャ</t>
    </rPh>
    <rPh sb="5" eb="7">
      <t>メイワ</t>
    </rPh>
    <phoneticPr fontId="3"/>
  </si>
  <si>
    <t>サン・キッズ保育園</t>
    <rPh sb="6" eb="9">
      <t>ホイクエン</t>
    </rPh>
    <phoneticPr fontId="11"/>
  </si>
  <si>
    <t>仙台市泉区将監10丁目33-17</t>
    <rPh sb="0" eb="3">
      <t>センダイシ</t>
    </rPh>
    <rPh sb="9" eb="11">
      <t>チョウメ</t>
    </rPh>
    <phoneticPr fontId="19"/>
  </si>
  <si>
    <t>特定非営利活動法人　サン・キッズ保育園</t>
    <rPh sb="0" eb="2">
      <t>トクテイ</t>
    </rPh>
    <rPh sb="2" eb="5">
      <t>ヒエイリ</t>
    </rPh>
    <rPh sb="5" eb="7">
      <t>カツドウ</t>
    </rPh>
    <rPh sb="7" eb="9">
      <t>ホウジン</t>
    </rPh>
    <rPh sb="16" eb="19">
      <t>ホイクエン</t>
    </rPh>
    <phoneticPr fontId="11"/>
  </si>
  <si>
    <t>仙台市泉区上谷刈字向原3-30</t>
    <rPh sb="0" eb="3">
      <t>センダイシ</t>
    </rPh>
    <rPh sb="3" eb="4">
      <t>イズミ</t>
    </rPh>
    <rPh sb="4" eb="5">
      <t>ク</t>
    </rPh>
    <rPh sb="5" eb="6">
      <t>ウエ</t>
    </rPh>
    <rPh sb="6" eb="7">
      <t>タニ</t>
    </rPh>
    <rPh sb="7" eb="8">
      <t>カリ</t>
    </rPh>
    <rPh sb="8" eb="9">
      <t>アザ</t>
    </rPh>
    <rPh sb="9" eb="10">
      <t>ム</t>
    </rPh>
    <rPh sb="10" eb="11">
      <t>ハラ</t>
    </rPh>
    <phoneticPr fontId="19"/>
  </si>
  <si>
    <t>社会福祉法人　やまとみらい福祉会</t>
    <rPh sb="13" eb="15">
      <t>フクシ</t>
    </rPh>
    <rPh sb="15" eb="16">
      <t>カイ</t>
    </rPh>
    <phoneticPr fontId="11"/>
  </si>
  <si>
    <t>アートチャイルドケア仙台泉中央保育園</t>
    <rPh sb="10" eb="12">
      <t>センダイ</t>
    </rPh>
    <rPh sb="12" eb="13">
      <t>イズミ</t>
    </rPh>
    <rPh sb="13" eb="15">
      <t>チュウオウ</t>
    </rPh>
    <rPh sb="15" eb="18">
      <t>ホイクエン</t>
    </rPh>
    <phoneticPr fontId="3"/>
  </si>
  <si>
    <t>東京都品川区東品川1-3-10</t>
    <rPh sb="0" eb="3">
      <t>トウキョウト</t>
    </rPh>
    <rPh sb="3" eb="6">
      <t>シナガワク</t>
    </rPh>
    <rPh sb="6" eb="9">
      <t>ヒガシシナガワ</t>
    </rPh>
    <phoneticPr fontId="19"/>
  </si>
  <si>
    <t>アートチャイルドケア　株式会社</t>
    <rPh sb="11" eb="13">
      <t>カブシキ</t>
    </rPh>
    <rPh sb="13" eb="15">
      <t>カイシャ</t>
    </rPh>
    <phoneticPr fontId="11"/>
  </si>
  <si>
    <t>リコリコ保育園</t>
    <rPh sb="4" eb="7">
      <t>ホイクエン</t>
    </rPh>
    <phoneticPr fontId="3"/>
  </si>
  <si>
    <t>仙台市泉区泉中央1-45-3</t>
  </si>
  <si>
    <t>一般社団法人　みらいとわ</t>
    <rPh sb="0" eb="6">
      <t>イッパンシャダンホウジン</t>
    </rPh>
    <phoneticPr fontId="11"/>
  </si>
  <si>
    <t>仙台市泉区七北田字東裏41-11</t>
    <rPh sb="0" eb="3">
      <t>センダイシ</t>
    </rPh>
    <rPh sb="3" eb="4">
      <t>イズミ</t>
    </rPh>
    <rPh sb="4" eb="5">
      <t>ク</t>
    </rPh>
    <rPh sb="5" eb="6">
      <t>ナナ</t>
    </rPh>
    <rPh sb="6" eb="7">
      <t>キタ</t>
    </rPh>
    <rPh sb="7" eb="8">
      <t>タ</t>
    </rPh>
    <rPh sb="8" eb="9">
      <t>アザ</t>
    </rPh>
    <rPh sb="9" eb="10">
      <t>ヒガシ</t>
    </rPh>
    <rPh sb="10" eb="11">
      <t>ウラ</t>
    </rPh>
    <phoneticPr fontId="19"/>
  </si>
  <si>
    <t>株式会社　森のプーさん保育園</t>
    <rPh sb="5" eb="6">
      <t>モリ</t>
    </rPh>
    <rPh sb="11" eb="14">
      <t>ホイクエン</t>
    </rPh>
    <phoneticPr fontId="12"/>
  </si>
  <si>
    <t>ハピネス保育園南光台東</t>
    <rPh sb="4" eb="7">
      <t>ホイクエン</t>
    </rPh>
    <rPh sb="7" eb="9">
      <t>ナンコウ</t>
    </rPh>
    <rPh sb="9" eb="10">
      <t>ダイ</t>
    </rPh>
    <rPh sb="10" eb="11">
      <t>ヒガシ</t>
    </rPh>
    <phoneticPr fontId="3"/>
  </si>
  <si>
    <t>ピーターパン北中山園</t>
    <rPh sb="6" eb="7">
      <t>キタ</t>
    </rPh>
    <rPh sb="7" eb="9">
      <t>ナカヤマ</t>
    </rPh>
    <rPh sb="9" eb="10">
      <t>エン</t>
    </rPh>
    <phoneticPr fontId="3"/>
  </si>
  <si>
    <t>泉中央さんさん保育室</t>
    <rPh sb="0" eb="3">
      <t>イズミチュウオウ</t>
    </rPh>
    <rPh sb="7" eb="10">
      <t>ホイクシツ</t>
    </rPh>
    <phoneticPr fontId="3"/>
  </si>
  <si>
    <t>仙台市泉区将監13-1-1</t>
    <rPh sb="0" eb="3">
      <t>センダイシ</t>
    </rPh>
    <rPh sb="3" eb="5">
      <t>イズミク</t>
    </rPh>
    <rPh sb="5" eb="7">
      <t>ショウゲン</t>
    </rPh>
    <phoneticPr fontId="3"/>
  </si>
  <si>
    <t>学校法人　庄司学園</t>
    <rPh sb="0" eb="2">
      <t>ガッコウ</t>
    </rPh>
    <rPh sb="2" eb="4">
      <t>ホウジン</t>
    </rPh>
    <rPh sb="5" eb="7">
      <t>ショウジ</t>
    </rPh>
    <rPh sb="7" eb="9">
      <t>ガクエン</t>
    </rPh>
    <phoneticPr fontId="15"/>
  </si>
  <si>
    <t>31517</t>
  </si>
  <si>
    <t>泉ヶ丘保育園</t>
    <rPh sb="0" eb="3">
      <t>イズミガオカ</t>
    </rPh>
    <rPh sb="3" eb="6">
      <t>ホイクエン</t>
    </rPh>
    <phoneticPr fontId="3"/>
  </si>
  <si>
    <t>宮城県富谷市上桜木2丁目1-9</t>
    <rPh sb="0" eb="3">
      <t>ミヤギケン</t>
    </rPh>
    <rPh sb="3" eb="5">
      <t>トミヤ</t>
    </rPh>
    <rPh sb="5" eb="6">
      <t>シ</t>
    </rPh>
    <rPh sb="6" eb="7">
      <t>ウエ</t>
    </rPh>
    <rPh sb="7" eb="8">
      <t>サクラ</t>
    </rPh>
    <rPh sb="8" eb="9">
      <t>キ</t>
    </rPh>
    <rPh sb="10" eb="11">
      <t>チョウ</t>
    </rPh>
    <rPh sb="11" eb="12">
      <t>メ</t>
    </rPh>
    <phoneticPr fontId="19"/>
  </si>
  <si>
    <t>社会福祉法人　三矢会</t>
    <rPh sb="0" eb="2">
      <t>シャカイ</t>
    </rPh>
    <rPh sb="2" eb="4">
      <t>フクシ</t>
    </rPh>
    <rPh sb="4" eb="6">
      <t>ホウジン</t>
    </rPh>
    <rPh sb="7" eb="9">
      <t>ミツヤ</t>
    </rPh>
    <rPh sb="9" eb="10">
      <t>カイ</t>
    </rPh>
    <phoneticPr fontId="11"/>
  </si>
  <si>
    <t>仙台市太白区長町7-19-23　TK7ビル3階</t>
    <rPh sb="0" eb="3">
      <t>センダイシ</t>
    </rPh>
    <rPh sb="3" eb="6">
      <t>タイハクク</t>
    </rPh>
    <rPh sb="6" eb="8">
      <t>ナガマチ</t>
    </rPh>
    <rPh sb="22" eb="23">
      <t>カイ</t>
    </rPh>
    <phoneticPr fontId="19"/>
  </si>
  <si>
    <t>特定非営利活動法人　ひよこ会</t>
    <rPh sb="0" eb="2">
      <t>トクテイ</t>
    </rPh>
    <rPh sb="2" eb="5">
      <t>ヒエイリ</t>
    </rPh>
    <rPh sb="5" eb="7">
      <t>カツドウ</t>
    </rPh>
    <rPh sb="7" eb="9">
      <t>ホウジン</t>
    </rPh>
    <rPh sb="13" eb="14">
      <t>カイ</t>
    </rPh>
    <phoneticPr fontId="15"/>
  </si>
  <si>
    <t>仙台市青葉区落合2-6-8-1F</t>
    <rPh sb="0" eb="3">
      <t>センダイシ</t>
    </rPh>
    <rPh sb="3" eb="6">
      <t>アオバク</t>
    </rPh>
    <rPh sb="6" eb="8">
      <t>オチアイ</t>
    </rPh>
    <phoneticPr fontId="18"/>
  </si>
  <si>
    <t>株式会社　スプラウト</t>
    <rPh sb="0" eb="2">
      <t>カブシキ</t>
    </rPh>
    <rPh sb="2" eb="4">
      <t>カイシャ</t>
    </rPh>
    <phoneticPr fontId="12"/>
  </si>
  <si>
    <t>仙台市青葉区宮町5-10-10-106</t>
    <rPh sb="0" eb="3">
      <t>センダイシ</t>
    </rPh>
    <rPh sb="3" eb="6">
      <t>アオバク</t>
    </rPh>
    <rPh sb="6" eb="8">
      <t>ミヤマチ</t>
    </rPh>
    <phoneticPr fontId="3"/>
  </si>
  <si>
    <t>ぽっかぽか栞保育園</t>
    <rPh sb="5" eb="6">
      <t>シオリ</t>
    </rPh>
    <rPh sb="6" eb="8">
      <t>ホイク</t>
    </rPh>
    <rPh sb="8" eb="9">
      <t>エン</t>
    </rPh>
    <phoneticPr fontId="3"/>
  </si>
  <si>
    <t>仙台市青葉区錦町1-12-1　錦町パークマンション105</t>
    <rPh sb="0" eb="3">
      <t>センダイシ</t>
    </rPh>
    <rPh sb="3" eb="6">
      <t>アオバク</t>
    </rPh>
    <rPh sb="6" eb="8">
      <t>ニシキチョウ</t>
    </rPh>
    <phoneticPr fontId="19"/>
  </si>
  <si>
    <t>ひよこ保育園</t>
    <rPh sb="3" eb="6">
      <t>ホイクエン</t>
    </rPh>
    <phoneticPr fontId="11"/>
  </si>
  <si>
    <t>仙台市青葉区大町2-7-20</t>
    <rPh sb="0" eb="3">
      <t>センダイシ</t>
    </rPh>
    <rPh sb="3" eb="6">
      <t>アオバク</t>
    </rPh>
    <rPh sb="6" eb="8">
      <t>オオマチ</t>
    </rPh>
    <phoneticPr fontId="19"/>
  </si>
  <si>
    <t>株式会社　ひよこ保育園</t>
    <rPh sb="8" eb="10">
      <t>ホイク</t>
    </rPh>
    <rPh sb="10" eb="11">
      <t>エン</t>
    </rPh>
    <phoneticPr fontId="11"/>
  </si>
  <si>
    <t>まんまる保育園</t>
    <rPh sb="4" eb="7">
      <t>ホイクエン</t>
    </rPh>
    <phoneticPr fontId="3"/>
  </si>
  <si>
    <t>仙台市若林区若林6丁目10番35号</t>
    <rPh sb="0" eb="3">
      <t>センダイシ</t>
    </rPh>
    <rPh sb="3" eb="5">
      <t>ワカバヤシ</t>
    </rPh>
    <rPh sb="5" eb="6">
      <t>ク</t>
    </rPh>
    <rPh sb="6" eb="8">
      <t>ワカバヤシ</t>
    </rPh>
    <rPh sb="9" eb="11">
      <t>チョウメ</t>
    </rPh>
    <rPh sb="13" eb="14">
      <t>バン</t>
    </rPh>
    <rPh sb="16" eb="17">
      <t>ゴウ</t>
    </rPh>
    <phoneticPr fontId="19"/>
  </si>
  <si>
    <t>一般社団法人　アンサンブル</t>
    <rPh sb="0" eb="2">
      <t>イッパン</t>
    </rPh>
    <rPh sb="2" eb="4">
      <t>シャダン</t>
    </rPh>
    <rPh sb="4" eb="6">
      <t>ホウジン</t>
    </rPh>
    <phoneticPr fontId="11"/>
  </si>
  <si>
    <t>仙台市青葉区中江2丁目9-7</t>
    <rPh sb="0" eb="3">
      <t>センダイシ</t>
    </rPh>
    <rPh sb="3" eb="6">
      <t>アオバク</t>
    </rPh>
    <rPh sb="6" eb="8">
      <t>ナカエ</t>
    </rPh>
    <rPh sb="9" eb="11">
      <t>チョウメ</t>
    </rPh>
    <phoneticPr fontId="19"/>
  </si>
  <si>
    <t>一般社団法人　アンファンソレイユ</t>
    <rPh sb="0" eb="2">
      <t>イッパン</t>
    </rPh>
    <rPh sb="2" eb="4">
      <t>シャダン</t>
    </rPh>
    <rPh sb="4" eb="6">
      <t>ホウジン</t>
    </rPh>
    <phoneticPr fontId="12"/>
  </si>
  <si>
    <t>小規模保育事業Ｂ型</t>
    <rPh sb="0" eb="7">
      <t>ショウキボホイクジギョウ</t>
    </rPh>
    <rPh sb="8" eb="9">
      <t>ガタ</t>
    </rPh>
    <phoneticPr fontId="1"/>
  </si>
  <si>
    <t>仙台市宮城野区岩切字洞ノ口43-1</t>
    <rPh sb="0" eb="3">
      <t>センダイシ</t>
    </rPh>
    <phoneticPr fontId="19"/>
  </si>
  <si>
    <t>株式会社　にこにこハウス</t>
    <rPh sb="0" eb="2">
      <t>カブシキ</t>
    </rPh>
    <rPh sb="2" eb="4">
      <t>カイシャ</t>
    </rPh>
    <phoneticPr fontId="11"/>
  </si>
  <si>
    <t>KIDS-Kan</t>
  </si>
  <si>
    <t>特定非営利活動法人　ワーカーズコープ</t>
    <rPh sb="0" eb="2">
      <t>トクテイ</t>
    </rPh>
    <rPh sb="2" eb="5">
      <t>ヒエイリ</t>
    </rPh>
    <rPh sb="5" eb="7">
      <t>カツドウ</t>
    </rPh>
    <rPh sb="7" eb="9">
      <t>ホウジン</t>
    </rPh>
    <phoneticPr fontId="11"/>
  </si>
  <si>
    <t>仙台市泉区高森3丁目4-169</t>
    <rPh sb="0" eb="3">
      <t>センダイシ</t>
    </rPh>
    <rPh sb="3" eb="4">
      <t>イズミ</t>
    </rPh>
    <rPh sb="4" eb="5">
      <t>ク</t>
    </rPh>
    <rPh sb="5" eb="7">
      <t>タカモリ</t>
    </rPh>
    <rPh sb="8" eb="10">
      <t>チョウメ</t>
    </rPh>
    <phoneticPr fontId="19"/>
  </si>
  <si>
    <t>一般社団法人　小羊園</t>
    <rPh sb="0" eb="2">
      <t>イッパン</t>
    </rPh>
    <rPh sb="2" eb="4">
      <t>シャダン</t>
    </rPh>
    <rPh sb="4" eb="6">
      <t>ホウジン</t>
    </rPh>
    <rPh sb="7" eb="8">
      <t>ショウ</t>
    </rPh>
    <rPh sb="8" eb="9">
      <t>ヒツジ</t>
    </rPh>
    <rPh sb="9" eb="10">
      <t>エン</t>
    </rPh>
    <phoneticPr fontId="11"/>
  </si>
  <si>
    <t>パパママ保育園</t>
    <rPh sb="4" eb="7">
      <t>ホイクエン</t>
    </rPh>
    <phoneticPr fontId="3"/>
  </si>
  <si>
    <t>仙台市泉区山の寺3丁目27-10</t>
    <rPh sb="0" eb="3">
      <t>センダイシ</t>
    </rPh>
    <rPh sb="5" eb="6">
      <t>ヤマ</t>
    </rPh>
    <rPh sb="7" eb="8">
      <t>テラ</t>
    </rPh>
    <rPh sb="9" eb="11">
      <t>チョウメ</t>
    </rPh>
    <phoneticPr fontId="19"/>
  </si>
  <si>
    <t>合同会社　パパママ保育園</t>
    <rPh sb="0" eb="2">
      <t>ゴウドウ</t>
    </rPh>
    <rPh sb="2" eb="4">
      <t>ガイシャ</t>
    </rPh>
    <rPh sb="9" eb="12">
      <t>ホイクエン</t>
    </rPh>
    <phoneticPr fontId="15"/>
  </si>
  <si>
    <t>愛子つぼみ保育園</t>
    <rPh sb="0" eb="2">
      <t>アヤシ</t>
    </rPh>
    <rPh sb="5" eb="8">
      <t>ホイクエン</t>
    </rPh>
    <phoneticPr fontId="11"/>
  </si>
  <si>
    <t>仙台市青葉区郷六字沼田45-6</t>
    <rPh sb="0" eb="3">
      <t>センダイシ</t>
    </rPh>
    <rPh sb="3" eb="6">
      <t>アオバク</t>
    </rPh>
    <rPh sb="6" eb="7">
      <t>ゴウ</t>
    </rPh>
    <rPh sb="7" eb="8">
      <t>ロク</t>
    </rPh>
    <rPh sb="8" eb="9">
      <t>アザ</t>
    </rPh>
    <rPh sb="9" eb="11">
      <t>ヌマタ</t>
    </rPh>
    <phoneticPr fontId="19"/>
  </si>
  <si>
    <t>特定非営利活動法人　つぼみっこ</t>
    <rPh sb="0" eb="2">
      <t>トクテイ</t>
    </rPh>
    <rPh sb="2" eb="5">
      <t>ヒエイリ</t>
    </rPh>
    <rPh sb="5" eb="7">
      <t>カツドウ</t>
    </rPh>
    <rPh sb="7" eb="9">
      <t>ホウジン</t>
    </rPh>
    <phoneticPr fontId="11"/>
  </si>
  <si>
    <t>41416</t>
  </si>
  <si>
    <t>菊地　由美子</t>
    <rPh sb="0" eb="2">
      <t>キクチ</t>
    </rPh>
    <rPh sb="3" eb="6">
      <t>ユミコ</t>
    </rPh>
    <phoneticPr fontId="1"/>
  </si>
  <si>
    <t>ワタキュー保育園北四番丁園</t>
    <rPh sb="5" eb="8">
      <t>ホイクエン</t>
    </rPh>
    <rPh sb="8" eb="12">
      <t>キタヨバンチョウ</t>
    </rPh>
    <rPh sb="12" eb="13">
      <t>エン</t>
    </rPh>
    <phoneticPr fontId="6"/>
  </si>
  <si>
    <t>京都府綴喜郡井手町大字多賀小字茶臼塚12-2</t>
    <rPh sb="0" eb="2">
      <t>キョウト</t>
    </rPh>
    <rPh sb="2" eb="3">
      <t>フ</t>
    </rPh>
    <rPh sb="3" eb="6">
      <t>ツヅキグン</t>
    </rPh>
    <rPh sb="6" eb="8">
      <t>イデ</t>
    </rPh>
    <rPh sb="8" eb="9">
      <t>チョウ</t>
    </rPh>
    <rPh sb="9" eb="11">
      <t>オオアザ</t>
    </rPh>
    <rPh sb="11" eb="13">
      <t>タガ</t>
    </rPh>
    <rPh sb="13" eb="14">
      <t>ショウ</t>
    </rPh>
    <rPh sb="14" eb="15">
      <t>アザ</t>
    </rPh>
    <rPh sb="15" eb="16">
      <t>チャ</t>
    </rPh>
    <rPh sb="16" eb="17">
      <t>ウス</t>
    </rPh>
    <rPh sb="17" eb="18">
      <t>ツカ</t>
    </rPh>
    <phoneticPr fontId="3"/>
  </si>
  <si>
    <t>ワタキューセイモア　株式会社</t>
    <rPh sb="10" eb="12">
      <t>カブシキ</t>
    </rPh>
    <rPh sb="12" eb="14">
      <t>カイシャ</t>
    </rPh>
    <phoneticPr fontId="11"/>
  </si>
  <si>
    <t>ビックママランド支倉園</t>
    <rPh sb="8" eb="10">
      <t>ハセクラ</t>
    </rPh>
    <rPh sb="10" eb="11">
      <t>エン</t>
    </rPh>
    <phoneticPr fontId="6"/>
  </si>
  <si>
    <t>仙台市若林区東八番丁183BM本社ビル２階</t>
    <rPh sb="0" eb="3">
      <t>センダイシ</t>
    </rPh>
    <rPh sb="3" eb="6">
      <t>ワカバヤシク</t>
    </rPh>
    <rPh sb="6" eb="7">
      <t>ヒガシ</t>
    </rPh>
    <rPh sb="15" eb="17">
      <t>ホンシャ</t>
    </rPh>
    <rPh sb="20" eb="21">
      <t>カイ</t>
    </rPh>
    <phoneticPr fontId="3"/>
  </si>
  <si>
    <t>株式会社　ビック・ママ</t>
    <rPh sb="0" eb="2">
      <t>カブシキ</t>
    </rPh>
    <rPh sb="2" eb="4">
      <t>カイシャ</t>
    </rPh>
    <phoneticPr fontId="11"/>
  </si>
  <si>
    <t>わくわくモリモリ保育所</t>
    <rPh sb="8" eb="10">
      <t>ホイク</t>
    </rPh>
    <rPh sb="10" eb="11">
      <t>ショ</t>
    </rPh>
    <phoneticPr fontId="3"/>
  </si>
  <si>
    <t>仙台市青葉区五橋1－6－2</t>
    <rPh sb="0" eb="3">
      <t>センダイシ</t>
    </rPh>
    <rPh sb="3" eb="6">
      <t>アオバク</t>
    </rPh>
    <rPh sb="6" eb="8">
      <t>イツツバシ</t>
    </rPh>
    <phoneticPr fontId="3"/>
  </si>
  <si>
    <t>医療法人社団　裕歯会</t>
    <rPh sb="0" eb="2">
      <t>イリョウ</t>
    </rPh>
    <rPh sb="2" eb="4">
      <t>ホウジン</t>
    </rPh>
    <rPh sb="4" eb="6">
      <t>シャダン</t>
    </rPh>
    <rPh sb="7" eb="8">
      <t>ユウ</t>
    </rPh>
    <rPh sb="8" eb="9">
      <t>ハ</t>
    </rPh>
    <rPh sb="9" eb="10">
      <t>カイ</t>
    </rPh>
    <phoneticPr fontId="11"/>
  </si>
  <si>
    <t>りありのきっず仙台錦町公園</t>
    <rPh sb="7" eb="9">
      <t>センダイ</t>
    </rPh>
    <rPh sb="9" eb="13">
      <t>ニシキチョウコウエン</t>
    </rPh>
    <phoneticPr fontId="3"/>
  </si>
  <si>
    <t>61301</t>
  </si>
  <si>
    <t>アクアイグニス保育園</t>
  </si>
  <si>
    <t>仙台市若林区藤塚字松の西33-3</t>
  </si>
  <si>
    <t>仙台ｒｅｂｏｒｎ株式会社</t>
    <rPh sb="0" eb="2">
      <t>センダイ</t>
    </rPh>
    <rPh sb="8" eb="10">
      <t>カブシキ</t>
    </rPh>
    <rPh sb="10" eb="12">
      <t>カイシャ</t>
    </rPh>
    <phoneticPr fontId="3"/>
  </si>
  <si>
    <t>あすと長町保育所</t>
    <rPh sb="3" eb="5">
      <t>ナガマチ</t>
    </rPh>
    <rPh sb="5" eb="7">
      <t>ホイク</t>
    </rPh>
    <rPh sb="7" eb="8">
      <t>ショ</t>
    </rPh>
    <phoneticPr fontId="6"/>
  </si>
  <si>
    <t>仙台市泉区南光台東2-11-26</t>
    <rPh sb="0" eb="3">
      <t>センダイシ</t>
    </rPh>
    <rPh sb="3" eb="5">
      <t>イズミク</t>
    </rPh>
    <rPh sb="5" eb="7">
      <t>ナンコウ</t>
    </rPh>
    <rPh sb="7" eb="8">
      <t>ダイ</t>
    </rPh>
    <rPh sb="8" eb="9">
      <t>ヒガシ</t>
    </rPh>
    <phoneticPr fontId="3"/>
  </si>
  <si>
    <t>医療法人　徳真会</t>
    <rPh sb="0" eb="2">
      <t>イリョウ</t>
    </rPh>
    <rPh sb="2" eb="4">
      <t>ホウジン</t>
    </rPh>
    <rPh sb="5" eb="6">
      <t>トク</t>
    </rPh>
    <rPh sb="6" eb="7">
      <t>マコト</t>
    </rPh>
    <rPh sb="7" eb="8">
      <t>カイ</t>
    </rPh>
    <phoneticPr fontId="11"/>
  </si>
  <si>
    <t>りっきーぱーく保育園あすと長町</t>
    <rPh sb="7" eb="10">
      <t>ホイクエン</t>
    </rPh>
    <rPh sb="13" eb="15">
      <t>ナガマチ</t>
    </rPh>
    <phoneticPr fontId="3"/>
  </si>
  <si>
    <t>仙台市太白区長町7丁目19-39　ＣＯＭビル101</t>
    <rPh sb="6" eb="8">
      <t>ナガマチ</t>
    </rPh>
    <rPh sb="9" eb="11">
      <t>チョウメ</t>
    </rPh>
    <phoneticPr fontId="3"/>
  </si>
  <si>
    <t>株式会社　ミツイ</t>
    <rPh sb="0" eb="2">
      <t>カブシキ</t>
    </rPh>
    <rPh sb="2" eb="4">
      <t>カイシャ</t>
    </rPh>
    <phoneticPr fontId="3"/>
  </si>
  <si>
    <t>もりのひろば保育園</t>
    <rPh sb="6" eb="9">
      <t>ホイクエン</t>
    </rPh>
    <phoneticPr fontId="6"/>
  </si>
  <si>
    <t>仙台市宮城野区幸町2-22-37</t>
    <rPh sb="7" eb="9">
      <t>サイワイチョウ</t>
    </rPh>
    <phoneticPr fontId="3"/>
  </si>
  <si>
    <t>有限会社　ＡＫＩ</t>
    <rPh sb="0" eb="2">
      <t>ユウゲン</t>
    </rPh>
    <rPh sb="2" eb="4">
      <t>カイシャ</t>
    </rPh>
    <phoneticPr fontId="11"/>
  </si>
  <si>
    <t>ヤクルト二日町つばめ保育園</t>
    <rPh sb="4" eb="7">
      <t>フツカマチ</t>
    </rPh>
    <rPh sb="10" eb="13">
      <t>ホイクエン</t>
    </rPh>
    <phoneticPr fontId="3"/>
  </si>
  <si>
    <t>宮城県名取市植松字宮島77</t>
    <rPh sb="0" eb="3">
      <t>ミヤギケン</t>
    </rPh>
    <rPh sb="3" eb="6">
      <t>ナトリシ</t>
    </rPh>
    <rPh sb="6" eb="8">
      <t>ウエマツ</t>
    </rPh>
    <rPh sb="8" eb="9">
      <t>アザ</t>
    </rPh>
    <rPh sb="9" eb="10">
      <t>ミヤ</t>
    </rPh>
    <rPh sb="10" eb="11">
      <t>シマ</t>
    </rPh>
    <phoneticPr fontId="3"/>
  </si>
  <si>
    <t>きらきら保育園</t>
    <rPh sb="4" eb="7">
      <t>ホイクエン</t>
    </rPh>
    <phoneticPr fontId="3"/>
  </si>
  <si>
    <t>仙台市泉区住吉台東5-5-8</t>
    <rPh sb="0" eb="3">
      <t>センダイシ</t>
    </rPh>
    <rPh sb="3" eb="5">
      <t>イズミク</t>
    </rPh>
    <rPh sb="5" eb="7">
      <t>スミヨシ</t>
    </rPh>
    <rPh sb="7" eb="8">
      <t>ダイ</t>
    </rPh>
    <rPh sb="8" eb="9">
      <t>ヒガシ</t>
    </rPh>
    <phoneticPr fontId="3"/>
  </si>
  <si>
    <t>有限会社　ひだまり介護</t>
    <rPh sb="0" eb="4">
      <t>ユウゲンガイシャ</t>
    </rPh>
    <rPh sb="9" eb="11">
      <t>カイゴ</t>
    </rPh>
    <phoneticPr fontId="3"/>
  </si>
  <si>
    <t>ヤクルトあやしつばめ保育園</t>
    <rPh sb="10" eb="13">
      <t>ホイクエン</t>
    </rPh>
    <phoneticPr fontId="3"/>
  </si>
  <si>
    <t>エスパルキッズ保育園</t>
    <rPh sb="7" eb="10">
      <t>ホイクエン</t>
    </rPh>
    <phoneticPr fontId="6"/>
  </si>
  <si>
    <t>仙台市青葉区中央1-1-1</t>
    <rPh sb="0" eb="6">
      <t>センダイシアオバク</t>
    </rPh>
    <rPh sb="6" eb="8">
      <t>チュウオウ</t>
    </rPh>
    <phoneticPr fontId="3"/>
  </si>
  <si>
    <t>仙台ターミナルビル　株式会社</t>
    <rPh sb="0" eb="2">
      <t>センダイ</t>
    </rPh>
    <rPh sb="10" eb="12">
      <t>カブシキ</t>
    </rPh>
    <rPh sb="12" eb="14">
      <t>カイシャ</t>
    </rPh>
    <phoneticPr fontId="11"/>
  </si>
  <si>
    <t>東北大学川内けやき保育園</t>
    <rPh sb="0" eb="2">
      <t>トウホク</t>
    </rPh>
    <rPh sb="2" eb="4">
      <t>ダイガク</t>
    </rPh>
    <rPh sb="4" eb="6">
      <t>カワウチ</t>
    </rPh>
    <rPh sb="9" eb="11">
      <t>ホイク</t>
    </rPh>
    <rPh sb="11" eb="12">
      <t>エン</t>
    </rPh>
    <phoneticPr fontId="3"/>
  </si>
  <si>
    <t>仙台市青葉区片平2-1-1</t>
    <rPh sb="0" eb="3">
      <t>センダイシ</t>
    </rPh>
    <rPh sb="3" eb="6">
      <t>アオバク</t>
    </rPh>
    <rPh sb="6" eb="8">
      <t>カタヒラ</t>
    </rPh>
    <phoneticPr fontId="3"/>
  </si>
  <si>
    <t>国立大学法人　東北大学</t>
    <rPh sb="0" eb="2">
      <t>コクリツ</t>
    </rPh>
    <rPh sb="2" eb="4">
      <t>ダイガク</t>
    </rPh>
    <rPh sb="4" eb="6">
      <t>ホウジン</t>
    </rPh>
    <rPh sb="7" eb="9">
      <t>トウホク</t>
    </rPh>
    <rPh sb="9" eb="11">
      <t>ダイガク</t>
    </rPh>
    <phoneticPr fontId="3"/>
  </si>
  <si>
    <t>コープこやぎの保育園</t>
    <rPh sb="7" eb="10">
      <t>ホイクエン</t>
    </rPh>
    <phoneticPr fontId="3"/>
  </si>
  <si>
    <t>仙台市青葉区桜ヶ丘2-20-1</t>
    <rPh sb="3" eb="6">
      <t>アオバク</t>
    </rPh>
    <rPh sb="6" eb="9">
      <t>サクラガオカ</t>
    </rPh>
    <phoneticPr fontId="3"/>
  </si>
  <si>
    <t>社会福祉法人　こーぷ福祉会</t>
    <rPh sb="0" eb="2">
      <t>シャカイ</t>
    </rPh>
    <rPh sb="2" eb="4">
      <t>フクシ</t>
    </rPh>
    <rPh sb="4" eb="6">
      <t>ホウジン</t>
    </rPh>
    <rPh sb="10" eb="12">
      <t>フクシ</t>
    </rPh>
    <rPh sb="12" eb="13">
      <t>カイ</t>
    </rPh>
    <phoneticPr fontId="3"/>
  </si>
  <si>
    <t>仙台市青葉区栗生1-25-1</t>
    <rPh sb="0" eb="3">
      <t>センダイシ</t>
    </rPh>
    <rPh sb="3" eb="6">
      <t>アオバク</t>
    </rPh>
    <rPh sb="6" eb="7">
      <t>クリ</t>
    </rPh>
    <rPh sb="7" eb="8">
      <t>ショウ</t>
    </rPh>
    <phoneticPr fontId="3"/>
  </si>
  <si>
    <t>社会福祉法人　幸生会</t>
    <rPh sb="0" eb="2">
      <t>シャカイ</t>
    </rPh>
    <rPh sb="2" eb="4">
      <t>フクシ</t>
    </rPh>
    <rPh sb="4" eb="6">
      <t>ホウジン</t>
    </rPh>
    <rPh sb="7" eb="8">
      <t>コウ</t>
    </rPh>
    <rPh sb="8" eb="9">
      <t>セイ</t>
    </rPh>
    <rPh sb="9" eb="10">
      <t>カイ</t>
    </rPh>
    <phoneticPr fontId="3"/>
  </si>
  <si>
    <t>仙台市泉区実沢字立田屋敷17-1</t>
    <rPh sb="5" eb="7">
      <t>サネザワ</t>
    </rPh>
    <rPh sb="7" eb="8">
      <t>アザ</t>
    </rPh>
    <rPh sb="8" eb="10">
      <t>タツタ</t>
    </rPh>
    <rPh sb="10" eb="12">
      <t>ヤシキ</t>
    </rPh>
    <phoneticPr fontId="19"/>
  </si>
  <si>
    <t>医療法人　松田会</t>
    <rPh sb="0" eb="2">
      <t>イリョウ</t>
    </rPh>
    <rPh sb="2" eb="4">
      <t>ホウジン</t>
    </rPh>
    <rPh sb="5" eb="7">
      <t>マツダ</t>
    </rPh>
    <rPh sb="7" eb="8">
      <t>カイ</t>
    </rPh>
    <phoneticPr fontId="3"/>
  </si>
  <si>
    <t>せせらぎ保育園</t>
    <rPh sb="4" eb="7">
      <t>ホイクエン</t>
    </rPh>
    <phoneticPr fontId="6"/>
  </si>
  <si>
    <t>仙台市青葉区芋沢字横前1-1</t>
    <rPh sb="0" eb="3">
      <t>センダイシ</t>
    </rPh>
    <rPh sb="3" eb="6">
      <t>アオバク</t>
    </rPh>
    <rPh sb="6" eb="7">
      <t>イモ</t>
    </rPh>
    <rPh sb="7" eb="8">
      <t>ザワ</t>
    </rPh>
    <rPh sb="8" eb="9">
      <t>アザ</t>
    </rPh>
    <rPh sb="9" eb="10">
      <t>ヨコ</t>
    </rPh>
    <rPh sb="10" eb="11">
      <t>マエ</t>
    </rPh>
    <phoneticPr fontId="3"/>
  </si>
  <si>
    <t>社会福祉法人　陽光福祉会</t>
    <rPh sb="0" eb="2">
      <t>シャカイ</t>
    </rPh>
    <rPh sb="2" eb="4">
      <t>フクシ</t>
    </rPh>
    <rPh sb="4" eb="6">
      <t>ホウジン</t>
    </rPh>
    <rPh sb="7" eb="8">
      <t>ヨウ</t>
    </rPh>
    <rPh sb="8" eb="9">
      <t>ヒカリ</t>
    </rPh>
    <rPh sb="9" eb="11">
      <t>フクシ</t>
    </rPh>
    <rPh sb="11" eb="12">
      <t>カイ</t>
    </rPh>
    <phoneticPr fontId="3"/>
  </si>
  <si>
    <t>菊地　由美子</t>
    <rPh sb="0" eb="2">
      <t>キクチ</t>
    </rPh>
    <rPh sb="3" eb="6">
      <t>ユミコ</t>
    </rPh>
    <phoneticPr fontId="33"/>
  </si>
  <si>
    <t>ぽっかぽか栞保育園</t>
    <rPh sb="5" eb="6">
      <t>シオリ</t>
    </rPh>
    <phoneticPr fontId="12"/>
  </si>
  <si>
    <t>KIDs-Kan</t>
    <phoneticPr fontId="12"/>
  </si>
  <si>
    <t>ぶんぶん保育園二日町園</t>
    <rPh sb="7" eb="11">
      <t>フツカマチエン</t>
    </rPh>
    <phoneticPr fontId="57"/>
  </si>
  <si>
    <t>しあわせいっぱい保育園　新田</t>
    <phoneticPr fontId="12"/>
  </si>
  <si>
    <t>もりのなかま保育園小田原園もぐもぐ+</t>
    <rPh sb="12" eb="13">
      <t>エン</t>
    </rPh>
    <phoneticPr fontId="12"/>
  </si>
  <si>
    <t>もりのなかま保育園南大野田園</t>
  </si>
  <si>
    <t>ピーターパン東勝山園</t>
    <rPh sb="9" eb="10">
      <t>エン</t>
    </rPh>
    <phoneticPr fontId="12"/>
  </si>
  <si>
    <t>ぶんぶん保育園小田原園</t>
    <rPh sb="7" eb="10">
      <t>オダワラ</t>
    </rPh>
    <rPh sb="10" eb="11">
      <t>エン</t>
    </rPh>
    <phoneticPr fontId="57"/>
  </si>
  <si>
    <t>アートチャイルドケア仙台泉中央保育園</t>
    <rPh sb="15" eb="18">
      <t>ホイクエン</t>
    </rPh>
    <phoneticPr fontId="12"/>
  </si>
  <si>
    <t>ピーターパン北中山園</t>
    <rPh sb="9" eb="10">
      <t>エン</t>
    </rPh>
    <phoneticPr fontId="12"/>
  </si>
  <si>
    <t>アクアイグニス保育園</t>
    <rPh sb="7" eb="9">
      <t>ホイク</t>
    </rPh>
    <rPh sb="9" eb="10">
      <t>エン</t>
    </rPh>
    <phoneticPr fontId="12"/>
  </si>
  <si>
    <r>
      <t>これによって，自動的に施設名や年度が交付申請書に入力されます</t>
    </r>
    <r>
      <rPr>
        <b/>
        <u/>
        <sz val="12"/>
        <color rgb="FFFF0000"/>
        <rFont val="HGSｺﾞｼｯｸM"/>
        <family val="3"/>
        <charset val="128"/>
      </rPr>
      <t>（法人代表者名は自動で表示されませんので直接入力してください）</t>
    </r>
    <r>
      <rPr>
        <b/>
        <sz val="12"/>
        <color rgb="FFFF0000"/>
        <rFont val="HGSｺﾞｼｯｸM"/>
        <family val="3"/>
        <charset val="128"/>
      </rPr>
      <t>。</t>
    </r>
    <r>
      <rPr>
        <sz val="12"/>
        <rFont val="HGSｺﾞｼｯｸM"/>
        <family val="3"/>
        <charset val="128"/>
      </rPr>
      <t xml:space="preserve">
様式第１号に自動入力されている法人の情報等が正しいかどうかを確認してください。
入力された情報が異なる場合は，直接入力してください。</t>
    </r>
    <rPh sb="7" eb="10">
      <t>ジドウテキ</t>
    </rPh>
    <rPh sb="11" eb="13">
      <t>シセツ</t>
    </rPh>
    <rPh sb="13" eb="14">
      <t>メイ</t>
    </rPh>
    <rPh sb="15" eb="17">
      <t>ネンド</t>
    </rPh>
    <rPh sb="18" eb="20">
      <t>コウフ</t>
    </rPh>
    <rPh sb="20" eb="23">
      <t>シンセイショ</t>
    </rPh>
    <rPh sb="24" eb="26">
      <t>ニュウリョク</t>
    </rPh>
    <rPh sb="31" eb="33">
      <t>ホウジン</t>
    </rPh>
    <rPh sb="33" eb="36">
      <t>ダイヒョウシャ</t>
    </rPh>
    <rPh sb="36" eb="37">
      <t>メイ</t>
    </rPh>
    <rPh sb="38" eb="40">
      <t>ジドウデヒ</t>
    </rPh>
    <rPh sb="41" eb="54">
      <t>チョクセツニュウリョク</t>
    </rPh>
    <rPh sb="83" eb="84">
      <t>トウ</t>
    </rPh>
    <rPh sb="103" eb="105">
      <t>ニュウリョク</t>
    </rPh>
    <rPh sb="108" eb="110">
      <t>ジョウホウ</t>
    </rPh>
    <rPh sb="111" eb="112">
      <t>コト</t>
    </rPh>
    <rPh sb="114" eb="116">
      <t>バアイ</t>
    </rPh>
    <rPh sb="118" eb="120">
      <t>チョクセツ</t>
    </rPh>
    <rPh sb="120" eb="122">
      <t>ニュウリョク</t>
    </rPh>
    <phoneticPr fontId="5"/>
  </si>
  <si>
    <t>28</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</si>
</sst>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_ "/>
    <numFmt numFmtId="177" formatCode="0_);[Red]\(0\)"/>
    <numFmt numFmtId="178" formatCode="#,##0_ &quot;円&quot;"/>
    <numFmt numFmtId="179" formatCode="0&quot;歳&quot;"/>
    <numFmt numFmtId="180" formatCode="#,##0&quot;円&quot;"/>
    <numFmt numFmtId="181" formatCode="#&quot;ヶ月&quot;"/>
  </numFmts>
  <fonts count="60">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11"/>
      <name val="ＭＳ Ｐゴシック"/>
      <family val="3"/>
      <charset val="128"/>
    </font>
    <font>
      <b/>
      <sz val="16"/>
      <name val="HGSｺﾞｼｯｸM"/>
      <family val="3"/>
      <charset val="128"/>
    </font>
    <font>
      <sz val="6"/>
      <name val="ＭＳ Ｐゴシック"/>
      <family val="3"/>
      <charset val="128"/>
    </font>
    <font>
      <sz val="11"/>
      <name val="HGSｺﾞｼｯｸM"/>
      <family val="3"/>
      <charset val="128"/>
    </font>
    <font>
      <sz val="12"/>
      <name val="HGSｺﾞｼｯｸM"/>
      <family val="3"/>
      <charset val="128"/>
    </font>
    <font>
      <sz val="11"/>
      <color theme="1"/>
      <name val="HGSｺﾞｼｯｸM"/>
      <family val="3"/>
      <charset val="128"/>
    </font>
    <font>
      <sz val="12"/>
      <color theme="1"/>
      <name val="HGSｺﾞｼｯｸM"/>
      <family val="3"/>
      <charset val="128"/>
    </font>
    <font>
      <sz val="16"/>
      <name val="HGSｺﾞｼｯｸM"/>
      <family val="3"/>
      <charset val="128"/>
    </font>
    <font>
      <b/>
      <sz val="12"/>
      <name val="HGSｺﾞｼｯｸM"/>
      <family val="3"/>
      <charset val="128"/>
    </font>
    <font>
      <sz val="6"/>
      <name val="ＭＳ Ｐゴシック"/>
      <family val="3"/>
      <charset val="128"/>
      <scheme val="minor"/>
    </font>
    <font>
      <b/>
      <sz val="22"/>
      <name val="ＭＳ 明朝"/>
      <family val="1"/>
      <charset val="128"/>
    </font>
    <font>
      <b/>
      <u/>
      <sz val="12"/>
      <name val="ＭＳ 明朝"/>
      <family val="1"/>
      <charset val="128"/>
    </font>
    <font>
      <sz val="12"/>
      <name val="ＭＳ 明朝"/>
      <family val="1"/>
      <charset val="128"/>
    </font>
    <font>
      <sz val="10"/>
      <name val="ＭＳ 明朝"/>
      <family val="1"/>
      <charset val="128"/>
    </font>
    <font>
      <b/>
      <sz val="16"/>
      <name val="ＭＳ 明朝"/>
      <family val="1"/>
      <charset val="128"/>
    </font>
    <font>
      <sz val="16"/>
      <name val="ＭＳ 明朝"/>
      <family val="1"/>
      <charset val="128"/>
    </font>
    <font>
      <sz val="11"/>
      <color theme="1"/>
      <name val="ＭＳ Ｐゴシック"/>
      <family val="2"/>
      <scheme val="minor"/>
    </font>
    <font>
      <b/>
      <sz val="11"/>
      <color theme="3"/>
      <name val="ＭＳ Ｐゴシック"/>
      <family val="2"/>
      <charset val="128"/>
      <scheme val="minor"/>
    </font>
    <font>
      <sz val="11"/>
      <color rgb="FF006100"/>
      <name val="ＭＳ Ｐゴシック"/>
      <family val="2"/>
      <charset val="128"/>
      <scheme val="minor"/>
    </font>
    <font>
      <sz val="16"/>
      <color theme="1"/>
      <name val="HGSｺﾞｼｯｸM"/>
      <family val="3"/>
      <charset val="128"/>
    </font>
    <font>
      <b/>
      <sz val="9"/>
      <color indexed="81"/>
      <name val="MS P ゴシック"/>
      <family val="3"/>
      <charset val="128"/>
    </font>
    <font>
      <b/>
      <sz val="12"/>
      <color indexed="81"/>
      <name val="MS P ゴシック"/>
      <family val="3"/>
      <charset val="128"/>
    </font>
    <font>
      <sz val="11"/>
      <name val="ＭＳ 明朝"/>
      <family val="1"/>
      <charset val="128"/>
    </font>
    <font>
      <sz val="11"/>
      <color theme="1"/>
      <name val="ＭＳ 明朝"/>
      <family val="1"/>
      <charset val="128"/>
    </font>
    <font>
      <b/>
      <sz val="12"/>
      <color theme="1"/>
      <name val="HGPｺﾞｼｯｸM"/>
      <family val="3"/>
      <charset val="128"/>
    </font>
    <font>
      <sz val="11"/>
      <color theme="1"/>
      <name val="HGPｺﾞｼｯｸM"/>
      <family val="3"/>
      <charset val="128"/>
    </font>
    <font>
      <b/>
      <sz val="14"/>
      <color theme="1"/>
      <name val="HGPｺﾞｼｯｸM"/>
      <family val="3"/>
      <charset val="128"/>
    </font>
    <font>
      <b/>
      <sz val="16"/>
      <color theme="1"/>
      <name val="HGSｺﾞｼｯｸM"/>
      <family val="3"/>
      <charset val="128"/>
    </font>
    <font>
      <b/>
      <sz val="14"/>
      <name val="ＭＳ 明朝"/>
      <family val="1"/>
      <charset val="128"/>
    </font>
    <font>
      <b/>
      <sz val="16"/>
      <color theme="1"/>
      <name val="HGPｺﾞｼｯｸM"/>
      <family val="3"/>
      <charset val="128"/>
    </font>
    <font>
      <sz val="22"/>
      <name val="ＭＳ Ｐゴシック"/>
      <family val="2"/>
      <charset val="128"/>
      <scheme val="minor"/>
    </font>
    <font>
      <sz val="11"/>
      <name val="HGPｺﾞｼｯｸM"/>
      <family val="3"/>
      <charset val="128"/>
    </font>
    <font>
      <sz val="14"/>
      <color theme="1"/>
      <name val="HGPｺﾞｼｯｸM"/>
      <family val="3"/>
      <charset val="128"/>
    </font>
    <font>
      <sz val="16"/>
      <color theme="1"/>
      <name val="HGPｺﾞｼｯｸM"/>
      <family val="3"/>
      <charset val="128"/>
    </font>
    <font>
      <b/>
      <sz val="18"/>
      <color theme="1"/>
      <name val="HGPｺﾞｼｯｸM"/>
      <family val="3"/>
      <charset val="128"/>
    </font>
    <font>
      <sz val="18"/>
      <color theme="1"/>
      <name val="HGPｺﾞｼｯｸM"/>
      <family val="3"/>
      <charset val="128"/>
    </font>
    <font>
      <sz val="9"/>
      <color indexed="81"/>
      <name val="MS P ゴシック"/>
      <family val="3"/>
      <charset val="128"/>
    </font>
    <font>
      <sz val="14"/>
      <name val="ＭＳ 明朝"/>
      <family val="1"/>
      <charset val="128"/>
    </font>
    <font>
      <b/>
      <sz val="9"/>
      <color indexed="81"/>
      <name val="游ゴシック"/>
      <family val="3"/>
      <charset val="128"/>
    </font>
    <font>
      <b/>
      <sz val="12"/>
      <color indexed="81"/>
      <name val="游ゴシック"/>
      <family val="3"/>
      <charset val="128"/>
    </font>
    <font>
      <sz val="11"/>
      <color theme="1"/>
      <name val="ＭＳ Ｐゴシック"/>
      <family val="2"/>
      <charset val="128"/>
      <scheme val="minor"/>
    </font>
    <font>
      <u/>
      <sz val="12"/>
      <color theme="1"/>
      <name val="HGSｺﾞｼｯｸM"/>
      <family val="3"/>
      <charset val="128"/>
    </font>
    <font>
      <sz val="12"/>
      <name val="游ゴシック"/>
      <family val="3"/>
      <charset val="128"/>
    </font>
    <font>
      <sz val="11"/>
      <color theme="1"/>
      <name val="游ゴシック"/>
      <family val="3"/>
      <charset val="128"/>
    </font>
    <font>
      <b/>
      <sz val="16"/>
      <color indexed="81"/>
      <name val="游ゴシック"/>
      <family val="3"/>
      <charset val="128"/>
    </font>
    <font>
      <b/>
      <sz val="14"/>
      <color theme="1"/>
      <name val="游ゴシック"/>
      <family val="3"/>
      <charset val="128"/>
    </font>
    <font>
      <b/>
      <sz val="11"/>
      <color theme="1"/>
      <name val="游ゴシック"/>
      <family val="3"/>
      <charset val="128"/>
    </font>
    <font>
      <sz val="10"/>
      <name val="HGPｺﾞｼｯｸM"/>
      <family val="3"/>
      <charset val="128"/>
    </font>
    <font>
      <b/>
      <sz val="11"/>
      <name val="HGPｺﾞｼｯｸM"/>
      <family val="3"/>
      <charset val="128"/>
    </font>
    <font>
      <b/>
      <sz val="11"/>
      <name val="游ゴシック"/>
      <family val="3"/>
      <charset val="128"/>
    </font>
    <font>
      <sz val="11"/>
      <name val="游ゴシック"/>
      <family val="3"/>
      <charset val="128"/>
    </font>
    <font>
      <sz val="11"/>
      <color rgb="FF00B0F0"/>
      <name val="ＭＳ 明朝"/>
      <family val="1"/>
      <charset val="128"/>
    </font>
    <font>
      <sz val="6"/>
      <name val="ＭＳ Ｐゴシック"/>
      <family val="2"/>
      <charset val="128"/>
    </font>
    <font>
      <u/>
      <sz val="12"/>
      <color rgb="FFFF0000"/>
      <name val="HGSｺﾞｼｯｸM"/>
      <family val="3"/>
      <charset val="128"/>
    </font>
    <font>
      <b/>
      <sz val="11"/>
      <color theme="3"/>
      <name val="ＭＳ Ｐゴシック"/>
      <family val="2"/>
      <charset val="128"/>
    </font>
    <font>
      <b/>
      <u/>
      <sz val="12"/>
      <color rgb="FFFF0000"/>
      <name val="HGSｺﾞｼｯｸM"/>
      <family val="3"/>
      <charset val="128"/>
    </font>
    <font>
      <b/>
      <sz val="12"/>
      <color rgb="FFFF0000"/>
      <name val="HGSｺﾞｼｯｸM"/>
      <family val="3"/>
      <charset val="128"/>
    </font>
  </fonts>
  <fills count="12">
    <fill>
      <patternFill patternType="none"/>
    </fill>
    <fill>
      <patternFill patternType="gray125"/>
    </fill>
    <fill>
      <patternFill patternType="solid">
        <fgColor theme="9" tint="0.59999389629810485"/>
        <bgColor indexed="64"/>
      </patternFill>
    </fill>
    <fill>
      <patternFill patternType="solid">
        <fgColor rgb="FFFFFF99"/>
        <bgColor indexed="64"/>
      </patternFill>
    </fill>
    <fill>
      <patternFill patternType="solid">
        <fgColor theme="9" tint="0.79998168889431442"/>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rgb="FFFFFF00"/>
        <bgColor indexed="64"/>
      </patternFill>
    </fill>
    <fill>
      <patternFill patternType="solid">
        <fgColor theme="6" tint="0.39997558519241921"/>
        <bgColor indexed="64"/>
      </patternFill>
    </fill>
    <fill>
      <patternFill patternType="solid">
        <fgColor theme="0"/>
        <bgColor indexed="64"/>
      </patternFill>
    </fill>
    <fill>
      <patternFill patternType="solid">
        <fgColor rgb="FFFFFF66"/>
        <bgColor indexed="64"/>
      </patternFill>
    </fill>
    <fill>
      <patternFill patternType="solid">
        <fgColor theme="4" tint="0.59999389629810485"/>
        <bgColor indexed="64"/>
      </patternFill>
    </fill>
  </fills>
  <borders count="8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double">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style="medium">
        <color indexed="64"/>
      </top>
      <bottom/>
      <diagonal/>
    </border>
    <border>
      <left style="thick">
        <color indexed="64"/>
      </left>
      <right style="thick">
        <color indexed="64"/>
      </right>
      <top style="thick">
        <color indexed="64"/>
      </top>
      <bottom style="thick">
        <color indexed="64"/>
      </bottom>
      <diagonal/>
    </border>
    <border>
      <left style="hair">
        <color auto="1"/>
      </left>
      <right/>
      <top/>
      <bottom style="hair">
        <color auto="1"/>
      </bottom>
      <diagonal/>
    </border>
    <border>
      <left/>
      <right/>
      <top/>
      <bottom style="hair">
        <color auto="1"/>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right style="hair">
        <color auto="1"/>
      </right>
      <top/>
      <bottom style="hair">
        <color auto="1"/>
      </bottom>
      <diagonal/>
    </border>
    <border>
      <left style="hair">
        <color auto="1"/>
      </left>
      <right style="hair">
        <color auto="1"/>
      </right>
      <top style="hair">
        <color auto="1"/>
      </top>
      <bottom/>
      <diagonal/>
    </border>
    <border>
      <left style="hair">
        <color auto="1"/>
      </left>
      <right/>
      <top style="hair">
        <color auto="1"/>
      </top>
      <bottom/>
      <diagonal/>
    </border>
    <border>
      <left/>
      <right/>
      <top style="hair">
        <color auto="1"/>
      </top>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bottom style="double">
        <color indexed="64"/>
      </bottom>
      <diagonal/>
    </border>
    <border>
      <left style="thin">
        <color indexed="64"/>
      </left>
      <right/>
      <top style="thin">
        <color indexed="64"/>
      </top>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style="thin">
        <color indexed="64"/>
      </right>
      <top style="hair">
        <color indexed="64"/>
      </top>
      <bottom/>
      <diagonal/>
    </border>
    <border>
      <left style="thin">
        <color auto="1"/>
      </left>
      <right/>
      <top/>
      <bottom/>
      <diagonal/>
    </border>
    <border>
      <left/>
      <right style="thin">
        <color auto="1"/>
      </right>
      <top/>
      <bottom/>
      <diagonal/>
    </border>
    <border diagonalUp="1">
      <left style="thin">
        <color auto="1"/>
      </left>
      <right/>
      <top style="thin">
        <color auto="1"/>
      </top>
      <bottom/>
      <diagonal style="thin">
        <color auto="1"/>
      </diagonal>
    </border>
    <border diagonalUp="1">
      <left/>
      <right/>
      <top style="thin">
        <color auto="1"/>
      </top>
      <bottom/>
      <diagonal style="thin">
        <color auto="1"/>
      </diagonal>
    </border>
    <border diagonalUp="1">
      <left/>
      <right style="thin">
        <color auto="1"/>
      </right>
      <top style="thin">
        <color auto="1"/>
      </top>
      <bottom/>
      <diagonal style="thin">
        <color auto="1"/>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auto="1"/>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double">
        <color indexed="64"/>
      </bottom>
      <diagonal/>
    </border>
    <border>
      <left/>
      <right/>
      <top style="hair">
        <color auto="1"/>
      </top>
      <bottom style="double">
        <color indexed="64"/>
      </bottom>
      <diagonal/>
    </border>
    <border>
      <left/>
      <right style="thin">
        <color auto="1"/>
      </right>
      <top style="hair">
        <color auto="1"/>
      </top>
      <bottom style="double">
        <color indexed="64"/>
      </bottom>
      <diagonal/>
    </border>
    <border diagonalUp="1">
      <left style="thin">
        <color auto="1"/>
      </left>
      <right/>
      <top/>
      <bottom style="thin">
        <color auto="1"/>
      </bottom>
      <diagonal style="thin">
        <color auto="1"/>
      </diagonal>
    </border>
    <border diagonalUp="1">
      <left/>
      <right/>
      <top/>
      <bottom style="thin">
        <color auto="1"/>
      </bottom>
      <diagonal style="thin">
        <color auto="1"/>
      </diagonal>
    </border>
    <border diagonalUp="1">
      <left/>
      <right style="thin">
        <color auto="1"/>
      </right>
      <top/>
      <bottom style="thin">
        <color auto="1"/>
      </bottom>
      <diagonal style="thin">
        <color auto="1"/>
      </diagonal>
    </border>
    <border>
      <left style="thin">
        <color auto="1"/>
      </left>
      <right/>
      <top/>
      <bottom style="hair">
        <color auto="1"/>
      </bottom>
      <diagonal/>
    </border>
    <border>
      <left/>
      <right style="thin">
        <color auto="1"/>
      </right>
      <top/>
      <bottom style="hair">
        <color auto="1"/>
      </bottom>
      <diagonal/>
    </border>
    <border>
      <left style="thin">
        <color auto="1"/>
      </left>
      <right/>
      <top style="double">
        <color indexed="64"/>
      </top>
      <bottom/>
      <diagonal/>
    </border>
    <border>
      <left/>
      <right/>
      <top style="double">
        <color indexed="64"/>
      </top>
      <bottom/>
      <diagonal/>
    </border>
    <border>
      <left/>
      <right style="thin">
        <color auto="1"/>
      </right>
      <top style="double">
        <color indexed="64"/>
      </top>
      <bottom/>
      <diagonal/>
    </border>
    <border>
      <left style="hair">
        <color auto="1"/>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right style="hair">
        <color auto="1"/>
      </right>
      <top/>
      <bottom/>
      <diagonal/>
    </border>
    <border>
      <left style="hair">
        <color auto="1"/>
      </left>
      <right style="hair">
        <color auto="1"/>
      </right>
      <top/>
      <bottom/>
      <diagonal/>
    </border>
    <border>
      <left/>
      <right/>
      <top style="hair">
        <color auto="1"/>
      </top>
      <bottom style="thin">
        <color indexed="64"/>
      </bottom>
      <diagonal/>
    </border>
    <border diagonalUp="1">
      <left/>
      <right/>
      <top style="hair">
        <color indexed="64"/>
      </top>
      <bottom style="hair">
        <color indexed="64"/>
      </bottom>
      <diagonal style="thin">
        <color indexed="64"/>
      </diagonal>
    </border>
    <border>
      <left/>
      <right style="thin">
        <color indexed="64"/>
      </right>
      <top style="hair">
        <color auto="1"/>
      </top>
      <bottom style="thin">
        <color indexed="64"/>
      </bottom>
      <diagonal/>
    </border>
    <border diagonalUp="1">
      <left/>
      <right/>
      <top style="thin">
        <color indexed="64"/>
      </top>
      <bottom style="hair">
        <color indexed="64"/>
      </bottom>
      <diagonal style="thin">
        <color indexed="64"/>
      </diagonal>
    </border>
    <border diagonalUp="1">
      <left/>
      <right/>
      <top style="hair">
        <color indexed="64"/>
      </top>
      <bottom style="thin">
        <color indexed="64"/>
      </bottom>
      <diagonal style="thin">
        <color indexed="64"/>
      </diagonal>
    </border>
  </borders>
  <cellStyleXfs count="11">
    <xf numFmtId="0" fontId="0" fillId="0" borderId="0">
      <alignment vertical="center"/>
    </xf>
    <xf numFmtId="0" fontId="3" fillId="0" borderId="0">
      <alignment vertical="center"/>
    </xf>
    <xf numFmtId="0" fontId="3" fillId="0" borderId="0"/>
    <xf numFmtId="0" fontId="19" fillId="0" borderId="0"/>
    <xf numFmtId="0" fontId="2" fillId="0" borderId="0">
      <alignment vertical="center"/>
    </xf>
    <xf numFmtId="38" fontId="43" fillId="0" borderId="0" applyFont="0" applyFill="0" applyBorder="0" applyAlignment="0" applyProtection="0">
      <alignment vertical="center"/>
    </xf>
    <xf numFmtId="0" fontId="3" fillId="0" borderId="0">
      <alignment vertical="center"/>
    </xf>
    <xf numFmtId="0" fontId="19" fillId="0" borderId="0"/>
    <xf numFmtId="0" fontId="3" fillId="0" borderId="0">
      <alignment vertical="center"/>
    </xf>
    <xf numFmtId="0" fontId="43" fillId="0" borderId="0">
      <alignment vertical="center"/>
    </xf>
    <xf numFmtId="0" fontId="3" fillId="0" borderId="0">
      <alignment vertical="center"/>
    </xf>
  </cellStyleXfs>
  <cellXfs count="452">
    <xf numFmtId="0" fontId="0" fillId="0" borderId="0" xfId="0">
      <alignment vertical="center"/>
    </xf>
    <xf numFmtId="0" fontId="6" fillId="0" borderId="0" xfId="1" applyFont="1">
      <alignment vertical="center"/>
    </xf>
    <xf numFmtId="49" fontId="10" fillId="3" borderId="16" xfId="1" applyNumberFormat="1" applyFont="1" applyFill="1" applyBorder="1" applyAlignment="1" applyProtection="1">
      <alignment horizontal="center" vertical="center" shrinkToFit="1"/>
      <protection locked="0"/>
    </xf>
    <xf numFmtId="0" fontId="8" fillId="0" borderId="0" xfId="1" applyFont="1" applyAlignment="1">
      <alignment vertical="center"/>
    </xf>
    <xf numFmtId="0" fontId="15" fillId="0" borderId="0" xfId="2" applyFont="1" applyFill="1" applyBorder="1" applyAlignment="1" applyProtection="1">
      <alignment vertical="center"/>
    </xf>
    <xf numFmtId="0" fontId="15" fillId="0" borderId="0" xfId="2" applyFont="1" applyFill="1" applyBorder="1" applyAlignment="1" applyProtection="1">
      <alignment vertical="center" shrinkToFit="1"/>
    </xf>
    <xf numFmtId="0" fontId="15" fillId="0" borderId="0" xfId="2" applyFont="1" applyAlignment="1" applyProtection="1">
      <alignment vertical="center"/>
    </xf>
    <xf numFmtId="0" fontId="15" fillId="0" borderId="0" xfId="2" applyFont="1" applyAlignment="1" applyProtection="1">
      <alignment horizontal="right" vertical="center"/>
    </xf>
    <xf numFmtId="0" fontId="15" fillId="0" borderId="0" xfId="1" applyFont="1" applyFill="1" applyAlignment="1" applyProtection="1">
      <alignment horizontal="left" vertical="center"/>
    </xf>
    <xf numFmtId="0" fontId="15" fillId="0" borderId="0" xfId="1" applyFont="1" applyAlignment="1" applyProtection="1">
      <alignment horizontal="left" vertical="center"/>
    </xf>
    <xf numFmtId="0" fontId="15" fillId="0" borderId="0" xfId="2" applyFont="1" applyProtection="1"/>
    <xf numFmtId="0" fontId="15" fillId="0" borderId="0" xfId="2" applyFont="1" applyAlignment="1" applyProtection="1">
      <alignment horizontal="left" vertical="center"/>
    </xf>
    <xf numFmtId="0" fontId="15" fillId="0" borderId="0" xfId="1" applyFont="1" applyFill="1" applyBorder="1" applyAlignment="1" applyProtection="1">
      <alignment horizontal="left" vertical="center"/>
    </xf>
    <xf numFmtId="0" fontId="16" fillId="0" borderId="0" xfId="1" applyFont="1" applyFill="1" applyBorder="1" applyAlignment="1" applyProtection="1">
      <alignment vertical="top" shrinkToFit="1"/>
    </xf>
    <xf numFmtId="0" fontId="17" fillId="0" borderId="0" xfId="1" applyFont="1" applyAlignment="1" applyProtection="1">
      <alignment vertical="center"/>
    </xf>
    <xf numFmtId="0" fontId="18" fillId="0" borderId="0" xfId="1" applyFont="1" applyAlignment="1" applyProtection="1">
      <alignment vertical="center"/>
    </xf>
    <xf numFmtId="0" fontId="15" fillId="0" borderId="0" xfId="2" applyFont="1" applyAlignment="1" applyProtection="1">
      <alignment horizontal="center" vertical="center"/>
    </xf>
    <xf numFmtId="0" fontId="15" fillId="0" borderId="0" xfId="2" applyNumberFormat="1" applyFont="1" applyAlignment="1" applyProtection="1">
      <alignment horizontal="center" vertical="center"/>
    </xf>
    <xf numFmtId="49" fontId="22" fillId="3" borderId="16" xfId="1" applyNumberFormat="1" applyFont="1" applyFill="1" applyBorder="1" applyAlignment="1" applyProtection="1">
      <alignment horizontal="center" vertical="center" shrinkToFit="1"/>
      <protection locked="0"/>
    </xf>
    <xf numFmtId="0" fontId="7" fillId="0" borderId="0" xfId="1" applyFont="1" applyProtection="1">
      <alignment vertical="center"/>
    </xf>
    <xf numFmtId="0" fontId="6" fillId="0" borderId="0" xfId="1" applyFont="1" applyProtection="1">
      <alignment vertical="center"/>
    </xf>
    <xf numFmtId="0" fontId="7" fillId="0" borderId="0" xfId="1" applyFont="1" applyAlignment="1" applyProtection="1">
      <alignment horizontal="left" vertical="center"/>
    </xf>
    <xf numFmtId="0" fontId="15" fillId="0" borderId="0" xfId="1" applyFont="1" applyProtection="1">
      <alignment vertical="center"/>
    </xf>
    <xf numFmtId="0" fontId="15" fillId="0" borderId="0" xfId="2" applyFont="1" applyAlignment="1" applyProtection="1">
      <alignment horizontal="center"/>
    </xf>
    <xf numFmtId="0" fontId="25" fillId="0" borderId="0" xfId="1" applyFont="1" applyProtection="1">
      <alignment vertical="center"/>
    </xf>
    <xf numFmtId="0" fontId="25" fillId="0" borderId="0" xfId="2" applyFont="1" applyProtection="1"/>
    <xf numFmtId="0" fontId="15" fillId="0" borderId="0" xfId="1" applyFont="1" applyFill="1" applyBorder="1" applyProtection="1">
      <alignment vertical="center"/>
    </xf>
    <xf numFmtId="0" fontId="15" fillId="0" borderId="0" xfId="2" applyFont="1" applyFill="1" applyBorder="1" applyProtection="1"/>
    <xf numFmtId="0" fontId="25" fillId="0" borderId="0" xfId="1" applyFont="1" applyFill="1" applyBorder="1" applyProtection="1">
      <alignment vertical="center"/>
    </xf>
    <xf numFmtId="0" fontId="25" fillId="0" borderId="0" xfId="2" applyFont="1" applyFill="1" applyBorder="1" applyProtection="1"/>
    <xf numFmtId="0" fontId="18" fillId="0" borderId="0" xfId="1" applyFont="1" applyProtection="1">
      <alignment vertical="center"/>
    </xf>
    <xf numFmtId="0" fontId="17" fillId="0" borderId="0" xfId="1" applyFont="1" applyProtection="1">
      <alignment vertical="center"/>
    </xf>
    <xf numFmtId="0" fontId="17" fillId="0" borderId="0" xfId="1" applyNumberFormat="1" applyFont="1" applyAlignment="1" applyProtection="1">
      <alignment horizontal="center" vertical="center"/>
    </xf>
    <xf numFmtId="0" fontId="18" fillId="0" borderId="0" xfId="2" applyFont="1" applyProtection="1"/>
    <xf numFmtId="0" fontId="15" fillId="0" borderId="0" xfId="0" applyFont="1" applyProtection="1">
      <alignment vertical="center"/>
    </xf>
    <xf numFmtId="0" fontId="26" fillId="0" borderId="0" xfId="0" applyFont="1" applyProtection="1">
      <alignment vertical="center"/>
    </xf>
    <xf numFmtId="176" fontId="28" fillId="2" borderId="1" xfId="0" applyNumberFormat="1" applyFont="1" applyFill="1" applyBorder="1" applyProtection="1">
      <alignment vertical="center"/>
      <protection locked="0"/>
    </xf>
    <xf numFmtId="176" fontId="28" fillId="2" borderId="4" xfId="0" applyNumberFormat="1" applyFont="1" applyFill="1" applyBorder="1" applyProtection="1">
      <alignment vertical="center"/>
      <protection locked="0"/>
    </xf>
    <xf numFmtId="176" fontId="28" fillId="2" borderId="2" xfId="0" applyNumberFormat="1" applyFont="1" applyFill="1" applyBorder="1" applyProtection="1">
      <alignment vertical="center"/>
      <protection locked="0"/>
    </xf>
    <xf numFmtId="176" fontId="28" fillId="2" borderId="5" xfId="0" applyNumberFormat="1" applyFont="1" applyFill="1" applyBorder="1" applyProtection="1">
      <alignment vertical="center"/>
      <protection locked="0"/>
    </xf>
    <xf numFmtId="0" fontId="28" fillId="0" borderId="0" xfId="0" applyFont="1" applyAlignment="1" applyProtection="1">
      <alignment vertical="center" shrinkToFit="1"/>
    </xf>
    <xf numFmtId="0" fontId="17" fillId="0" borderId="0" xfId="1" applyFont="1" applyAlignment="1" applyProtection="1">
      <alignment horizontal="right" vertical="center"/>
    </xf>
    <xf numFmtId="0" fontId="27" fillId="0" borderId="0" xfId="0" applyFont="1" applyProtection="1">
      <alignment vertical="center"/>
    </xf>
    <xf numFmtId="0" fontId="28" fillId="0" borderId="0" xfId="0" applyFont="1" applyFill="1" applyBorder="1" applyAlignment="1" applyProtection="1">
      <alignment horizontal="center" vertical="center"/>
    </xf>
    <xf numFmtId="176" fontId="28" fillId="0" borderId="3" xfId="0" applyNumberFormat="1" applyFont="1" applyBorder="1" applyProtection="1">
      <alignment vertical="center"/>
    </xf>
    <xf numFmtId="176" fontId="28" fillId="0" borderId="8" xfId="0" applyNumberFormat="1" applyFont="1" applyBorder="1" applyProtection="1">
      <alignment vertical="center"/>
    </xf>
    <xf numFmtId="176" fontId="28" fillId="0" borderId="1" xfId="0" applyNumberFormat="1" applyFont="1" applyBorder="1" applyProtection="1">
      <alignment vertical="center"/>
    </xf>
    <xf numFmtId="176" fontId="28" fillId="0" borderId="7" xfId="0" applyNumberFormat="1" applyFont="1" applyBorder="1" applyProtection="1">
      <alignment vertical="center"/>
    </xf>
    <xf numFmtId="176" fontId="28" fillId="0" borderId="0" xfId="0" applyNumberFormat="1" applyFont="1" applyBorder="1" applyProtection="1">
      <alignment vertical="center"/>
    </xf>
    <xf numFmtId="0" fontId="28" fillId="0" borderId="29" xfId="0" applyFont="1" applyBorder="1" applyAlignment="1" applyProtection="1">
      <alignment vertical="center" shrinkToFit="1"/>
    </xf>
    <xf numFmtId="0" fontId="28" fillId="0" borderId="1" xfId="0" applyFont="1" applyBorder="1" applyAlignment="1" applyProtection="1">
      <alignment vertical="center" shrinkToFit="1"/>
    </xf>
    <xf numFmtId="0" fontId="31" fillId="0" borderId="0" xfId="1" applyNumberFormat="1" applyFont="1" applyAlignment="1" applyProtection="1">
      <alignment horizontal="center" vertical="center"/>
    </xf>
    <xf numFmtId="0" fontId="29" fillId="0" borderId="0" xfId="0" applyFont="1" applyProtection="1">
      <alignment vertical="center"/>
    </xf>
    <xf numFmtId="0" fontId="32" fillId="0" borderId="0" xfId="0" applyNumberFormat="1" applyFont="1" applyAlignment="1" applyProtection="1">
      <alignment horizontal="center" vertical="center"/>
    </xf>
    <xf numFmtId="0" fontId="6" fillId="0" borderId="0" xfId="1" applyFont="1">
      <alignment vertical="center"/>
    </xf>
    <xf numFmtId="0" fontId="28" fillId="2" borderId="28" xfId="0" applyFont="1" applyFill="1" applyBorder="1" applyAlignment="1" applyProtection="1">
      <alignment vertical="center" shrinkToFit="1"/>
      <protection locked="0"/>
    </xf>
    <xf numFmtId="0" fontId="28" fillId="2" borderId="32" xfId="0" applyFont="1" applyFill="1" applyBorder="1" applyAlignment="1" applyProtection="1">
      <alignment vertical="center" shrinkToFit="1"/>
      <protection locked="0"/>
    </xf>
    <xf numFmtId="0" fontId="35" fillId="0" borderId="0" xfId="0" applyFont="1">
      <alignment vertical="center"/>
    </xf>
    <xf numFmtId="0" fontId="28" fillId="0" borderId="0" xfId="0" applyFont="1" applyAlignment="1" applyProtection="1">
      <alignment horizontal="center" vertical="center"/>
    </xf>
    <xf numFmtId="0" fontId="35" fillId="0" borderId="46" xfId="0" applyFont="1" applyBorder="1">
      <alignment vertical="center"/>
    </xf>
    <xf numFmtId="0" fontId="38" fillId="0" borderId="0" xfId="0" applyFont="1">
      <alignment vertical="center"/>
    </xf>
    <xf numFmtId="0" fontId="6" fillId="0" borderId="0" xfId="1" applyFont="1" applyAlignment="1" applyProtection="1">
      <alignment horizontal="left" vertical="center"/>
    </xf>
    <xf numFmtId="49" fontId="7" fillId="0" borderId="0" xfId="1" applyNumberFormat="1" applyFont="1" applyAlignment="1" applyProtection="1">
      <alignment horizontal="right" vertical="center"/>
    </xf>
    <xf numFmtId="0" fontId="9" fillId="0" borderId="0" xfId="1" applyFont="1" applyProtection="1">
      <alignment vertical="center"/>
    </xf>
    <xf numFmtId="49" fontId="6" fillId="0" borderId="0" xfId="1" applyNumberFormat="1" applyFont="1" applyProtection="1">
      <alignment vertical="center"/>
    </xf>
    <xf numFmtId="49" fontId="7" fillId="0" borderId="0" xfId="1" applyNumberFormat="1" applyFont="1" applyAlignment="1" applyProtection="1">
      <alignment horizontal="right" vertical="top"/>
    </xf>
    <xf numFmtId="0" fontId="7" fillId="0" borderId="0" xfId="1" applyFont="1" applyAlignment="1" applyProtection="1">
      <alignment vertical="center"/>
    </xf>
    <xf numFmtId="0" fontId="9" fillId="0" borderId="0" xfId="1" applyFont="1" applyAlignment="1" applyProtection="1">
      <alignment vertical="top"/>
    </xf>
    <xf numFmtId="0" fontId="11" fillId="0" borderId="0" xfId="1" applyFont="1" applyAlignment="1" applyProtection="1">
      <alignment vertical="top" wrapText="1"/>
    </xf>
    <xf numFmtId="49" fontId="6" fillId="0" borderId="0" xfId="1" applyNumberFormat="1" applyFont="1" applyAlignment="1" applyProtection="1">
      <alignment horizontal="right" vertical="center"/>
    </xf>
    <xf numFmtId="0" fontId="35" fillId="0" borderId="0" xfId="0" applyFont="1" applyProtection="1">
      <alignment vertical="center"/>
    </xf>
    <xf numFmtId="0" fontId="37" fillId="0" borderId="0" xfId="0" applyFont="1" applyProtection="1">
      <alignment vertical="center"/>
    </xf>
    <xf numFmtId="0" fontId="36" fillId="9" borderId="31" xfId="0" applyFont="1" applyFill="1" applyBorder="1" applyAlignment="1" applyProtection="1">
      <alignment vertical="center"/>
    </xf>
    <xf numFmtId="0" fontId="36" fillId="9" borderId="36" xfId="0" applyFont="1" applyFill="1" applyBorder="1" applyAlignment="1" applyProtection="1">
      <alignment vertical="center"/>
    </xf>
    <xf numFmtId="0" fontId="36" fillId="9" borderId="37" xfId="0" applyFont="1" applyFill="1" applyBorder="1" applyAlignment="1" applyProtection="1">
      <alignment vertical="center"/>
    </xf>
    <xf numFmtId="0" fontId="36" fillId="9" borderId="46" xfId="0" applyFont="1" applyFill="1" applyBorder="1" applyAlignment="1" applyProtection="1">
      <alignment vertical="center"/>
    </xf>
    <xf numFmtId="0" fontId="36" fillId="9" borderId="0" xfId="0" applyFont="1" applyFill="1" applyBorder="1" applyAlignment="1" applyProtection="1">
      <alignment vertical="center"/>
    </xf>
    <xf numFmtId="0" fontId="36" fillId="9" borderId="47" xfId="0" applyFont="1" applyFill="1" applyBorder="1" applyAlignment="1" applyProtection="1">
      <alignment vertical="center"/>
    </xf>
    <xf numFmtId="0" fontId="36" fillId="9" borderId="0" xfId="0" applyFont="1" applyFill="1" applyAlignment="1" applyProtection="1">
      <alignment vertical="center"/>
    </xf>
    <xf numFmtId="0" fontId="40" fillId="0" borderId="0" xfId="2" applyFont="1" applyAlignment="1" applyProtection="1">
      <alignment horizontal="center" vertical="center"/>
    </xf>
    <xf numFmtId="0" fontId="40" fillId="0" borderId="0" xfId="2" applyFont="1" applyProtection="1"/>
    <xf numFmtId="0" fontId="7" fillId="0" borderId="0" xfId="1" applyFont="1" applyAlignment="1" applyProtection="1">
      <alignment vertical="top" wrapText="1"/>
    </xf>
    <xf numFmtId="0" fontId="7" fillId="0" borderId="0" xfId="1" applyFont="1" applyAlignment="1" applyProtection="1">
      <alignment vertical="center" wrapText="1"/>
    </xf>
    <xf numFmtId="0" fontId="36" fillId="9" borderId="0" xfId="0" applyFont="1" applyFill="1" applyBorder="1" applyAlignment="1" applyProtection="1">
      <alignment vertical="center" shrinkToFit="1"/>
    </xf>
    <xf numFmtId="0" fontId="36" fillId="9" borderId="0" xfId="0" applyFont="1" applyFill="1" applyBorder="1" applyAlignment="1" applyProtection="1">
      <alignment horizontal="center" vertical="center" wrapText="1"/>
    </xf>
    <xf numFmtId="0" fontId="35" fillId="0" borderId="0" xfId="0" applyFont="1" applyAlignment="1" applyProtection="1">
      <alignment vertical="center"/>
    </xf>
    <xf numFmtId="0" fontId="31" fillId="0" borderId="9" xfId="2" applyFont="1" applyBorder="1" applyAlignment="1" applyProtection="1">
      <alignment horizontal="center" vertical="center"/>
    </xf>
    <xf numFmtId="0" fontId="8" fillId="0" borderId="0" xfId="1" applyFont="1" applyFill="1" applyAlignment="1">
      <alignment vertical="center" shrinkToFit="1"/>
    </xf>
    <xf numFmtId="0" fontId="8" fillId="0" borderId="0" xfId="1" applyFont="1" applyFill="1" applyAlignment="1">
      <alignment vertical="center"/>
    </xf>
    <xf numFmtId="0" fontId="29" fillId="0" borderId="0" xfId="0" applyFont="1" applyAlignment="1" applyProtection="1">
      <alignment horizontal="right" vertical="center"/>
    </xf>
    <xf numFmtId="49" fontId="15" fillId="10" borderId="0" xfId="2" applyNumberFormat="1" applyFont="1" applyFill="1" applyAlignment="1" applyProtection="1">
      <alignment horizontal="center" vertical="center"/>
      <protection locked="0"/>
    </xf>
    <xf numFmtId="49" fontId="15" fillId="0" borderId="0" xfId="2" applyNumberFormat="1" applyFont="1" applyFill="1" applyAlignment="1" applyProtection="1">
      <alignment horizontal="left" vertical="center"/>
    </xf>
    <xf numFmtId="0" fontId="15" fillId="10" borderId="0" xfId="2" applyFont="1" applyFill="1" applyAlignment="1" applyProtection="1">
      <alignment horizontal="center" vertical="center"/>
      <protection locked="0"/>
    </xf>
    <xf numFmtId="0" fontId="15" fillId="0" borderId="0" xfId="2" applyFont="1" applyFill="1" applyAlignment="1" applyProtection="1">
      <alignment vertical="center"/>
    </xf>
    <xf numFmtId="0" fontId="45" fillId="0" borderId="0" xfId="1" applyFont="1" applyFill="1" applyAlignment="1" applyProtection="1">
      <alignment horizontal="center" vertical="center"/>
    </xf>
    <xf numFmtId="0" fontId="46" fillId="0" borderId="0" xfId="0" applyFont="1" applyProtection="1">
      <alignment vertical="center"/>
    </xf>
    <xf numFmtId="0" fontId="49" fillId="0" borderId="0" xfId="0" applyFont="1" applyProtection="1">
      <alignment vertical="center"/>
    </xf>
    <xf numFmtId="0" fontId="49" fillId="0" borderId="0" xfId="0" applyFont="1" applyAlignment="1" applyProtection="1">
      <alignment horizontal="right" vertical="center"/>
    </xf>
    <xf numFmtId="0" fontId="46" fillId="0" borderId="0" xfId="0" applyFont="1" applyAlignment="1" applyProtection="1">
      <alignment vertical="top" wrapText="1"/>
    </xf>
    <xf numFmtId="0" fontId="8" fillId="7" borderId="22" xfId="7" applyFont="1" applyFill="1" applyBorder="1" applyAlignment="1">
      <alignment horizontal="center" vertical="center" shrinkToFit="1"/>
    </xf>
    <xf numFmtId="0" fontId="8" fillId="7" borderId="25" xfId="7" applyFont="1" applyFill="1" applyBorder="1" applyAlignment="1">
      <alignment horizontal="center" vertical="center" shrinkToFit="1"/>
    </xf>
    <xf numFmtId="0" fontId="8" fillId="7" borderId="23" xfId="7" applyFont="1" applyFill="1" applyBorder="1" applyAlignment="1">
      <alignment horizontal="center" vertical="center" shrinkToFit="1"/>
    </xf>
    <xf numFmtId="49" fontId="8" fillId="7" borderId="22" xfId="7" applyNumberFormat="1" applyFont="1" applyFill="1" applyBorder="1" applyAlignment="1">
      <alignment horizontal="center" vertical="center" shrinkToFit="1"/>
    </xf>
    <xf numFmtId="0" fontId="6" fillId="0" borderId="0" xfId="6" applyFont="1">
      <alignment vertical="center"/>
    </xf>
    <xf numFmtId="0" fontId="6" fillId="5" borderId="21" xfId="6" applyFont="1" applyFill="1" applyBorder="1" applyAlignment="1" applyProtection="1">
      <alignment horizontal="left" vertical="center" shrinkToFit="1"/>
    </xf>
    <xf numFmtId="0" fontId="8" fillId="0" borderId="0" xfId="6" applyFont="1" applyAlignment="1" applyProtection="1">
      <alignment vertical="center" shrinkToFit="1"/>
    </xf>
    <xf numFmtId="0" fontId="8" fillId="0" borderId="0" xfId="6" applyFont="1" applyAlignment="1">
      <alignment vertical="center" shrinkToFit="1"/>
    </xf>
    <xf numFmtId="0" fontId="6" fillId="0" borderId="0" xfId="3" applyFont="1" applyAlignment="1" applyProtection="1">
      <alignment vertical="center"/>
    </xf>
    <xf numFmtId="0" fontId="8" fillId="0" borderId="0" xfId="6" applyFont="1" applyAlignment="1" applyProtection="1">
      <alignment vertical="center"/>
    </xf>
    <xf numFmtId="0" fontId="8" fillId="0" borderId="0" xfId="6" applyFont="1" applyAlignment="1">
      <alignment vertical="center"/>
    </xf>
    <xf numFmtId="0" fontId="6" fillId="0" borderId="0" xfId="6" applyFont="1" applyProtection="1">
      <alignment vertical="center"/>
    </xf>
    <xf numFmtId="0" fontId="8" fillId="0" borderId="0" xfId="0" applyFont="1" applyAlignment="1">
      <alignment vertical="center" shrinkToFit="1"/>
    </xf>
    <xf numFmtId="0" fontId="8" fillId="0" borderId="0" xfId="0" applyFont="1" applyAlignment="1">
      <alignment vertical="center"/>
    </xf>
    <xf numFmtId="0" fontId="8" fillId="7" borderId="22" xfId="0" applyFont="1" applyFill="1" applyBorder="1" applyAlignment="1">
      <alignment horizontal="center" vertical="center" shrinkToFit="1"/>
    </xf>
    <xf numFmtId="0" fontId="8" fillId="7" borderId="25" xfId="0" applyFont="1" applyFill="1" applyBorder="1" applyAlignment="1">
      <alignment horizontal="center" vertical="center" shrinkToFit="1"/>
    </xf>
    <xf numFmtId="49" fontId="52" fillId="8" borderId="1" xfId="6" applyNumberFormat="1" applyFont="1" applyFill="1" applyBorder="1" applyAlignment="1">
      <alignment horizontal="left" vertical="center" shrinkToFit="1"/>
    </xf>
    <xf numFmtId="0" fontId="52" fillId="8" borderId="1" xfId="6" applyFont="1" applyFill="1" applyBorder="1" applyAlignment="1">
      <alignment vertical="center" shrinkToFit="1"/>
    </xf>
    <xf numFmtId="0" fontId="53" fillId="0" borderId="0" xfId="6" applyFont="1" applyAlignment="1">
      <alignment vertical="center" shrinkToFit="1"/>
    </xf>
    <xf numFmtId="49" fontId="53" fillId="5" borderId="74" xfId="6" applyNumberFormat="1" applyFont="1" applyFill="1" applyBorder="1" applyAlignment="1">
      <alignment horizontal="center" vertical="center" shrinkToFit="1"/>
    </xf>
    <xf numFmtId="49" fontId="53" fillId="5" borderId="74" xfId="6" applyNumberFormat="1" applyFont="1" applyFill="1" applyBorder="1" applyAlignment="1">
      <alignment vertical="center" shrinkToFit="1"/>
    </xf>
    <xf numFmtId="0" fontId="53" fillId="5" borderId="74" xfId="6" applyFont="1" applyFill="1" applyBorder="1" applyAlignment="1">
      <alignment vertical="center" shrinkToFit="1"/>
    </xf>
    <xf numFmtId="49" fontId="53" fillId="0" borderId="0" xfId="6" applyNumberFormat="1" applyFont="1" applyAlignment="1">
      <alignment horizontal="center" vertical="center" shrinkToFit="1"/>
    </xf>
    <xf numFmtId="0" fontId="15" fillId="0" borderId="0" xfId="1" applyNumberFormat="1" applyFont="1" applyAlignment="1" applyProtection="1">
      <alignment horizontal="center" vertical="center"/>
    </xf>
    <xf numFmtId="0" fontId="6" fillId="0" borderId="19" xfId="1" applyFont="1" applyBorder="1" applyAlignment="1">
      <alignment horizontal="center" vertical="center" shrinkToFit="1"/>
    </xf>
    <xf numFmtId="0" fontId="6" fillId="0" borderId="20" xfId="1" applyFont="1" applyBorder="1" applyAlignment="1">
      <alignment horizontal="center" vertical="center" shrinkToFit="1"/>
    </xf>
    <xf numFmtId="49" fontId="6" fillId="0" borderId="20" xfId="1" applyNumberFormat="1" applyFont="1" applyFill="1" applyBorder="1" applyAlignment="1">
      <alignment horizontal="center" vertical="center" shrinkToFit="1"/>
    </xf>
    <xf numFmtId="0" fontId="40" fillId="0" borderId="0" xfId="2" applyFont="1" applyAlignment="1" applyProtection="1">
      <alignment horizontal="left" vertical="center" wrapText="1"/>
    </xf>
    <xf numFmtId="0" fontId="28" fillId="0" borderId="13" xfId="0" applyFont="1" applyFill="1" applyBorder="1" applyAlignment="1" applyProtection="1">
      <alignment horizontal="center" vertical="center" shrinkToFit="1"/>
    </xf>
    <xf numFmtId="0" fontId="28" fillId="0" borderId="0" xfId="0" applyFont="1" applyProtection="1">
      <alignment vertical="center"/>
    </xf>
    <xf numFmtId="0" fontId="28" fillId="0" borderId="0" xfId="0" applyFont="1" applyAlignment="1" applyProtection="1">
      <alignment horizontal="right" vertical="center"/>
    </xf>
    <xf numFmtId="0" fontId="36" fillId="9" borderId="46" xfId="0" applyFont="1" applyFill="1" applyBorder="1" applyAlignment="1" applyProtection="1">
      <alignment horizontal="center" vertical="center"/>
    </xf>
    <xf numFmtId="0" fontId="36" fillId="9" borderId="0" xfId="0" applyFont="1" applyFill="1" applyBorder="1" applyAlignment="1" applyProtection="1">
      <alignment horizontal="center" vertical="center"/>
    </xf>
    <xf numFmtId="0" fontId="36" fillId="9" borderId="47" xfId="0" applyFont="1" applyFill="1" applyBorder="1" applyAlignment="1" applyProtection="1">
      <alignment horizontal="center" vertical="center"/>
    </xf>
    <xf numFmtId="0" fontId="28" fillId="0" borderId="0" xfId="0" applyFont="1" applyAlignment="1" applyProtection="1">
      <alignment horizontal="left" vertical="center"/>
    </xf>
    <xf numFmtId="0" fontId="30" fillId="0" borderId="0" xfId="0" applyFont="1" applyAlignment="1" applyProtection="1">
      <alignment horizontal="left" vertical="center"/>
    </xf>
    <xf numFmtId="0" fontId="46" fillId="0" borderId="0" xfId="0" applyFont="1" applyAlignment="1" applyProtection="1">
      <alignment horizontal="center" vertical="center"/>
    </xf>
    <xf numFmtId="0" fontId="28" fillId="0" borderId="1" xfId="0" applyFont="1" applyBorder="1" applyAlignment="1" applyProtection="1">
      <alignment horizontal="center" vertical="center" shrinkToFit="1"/>
    </xf>
    <xf numFmtId="181" fontId="28" fillId="0" borderId="1" xfId="0" applyNumberFormat="1" applyFont="1" applyBorder="1" applyAlignment="1" applyProtection="1">
      <alignment horizontal="center" vertical="center" shrinkToFit="1"/>
    </xf>
    <xf numFmtId="178" fontId="28" fillId="0" borderId="1" xfId="0" applyNumberFormat="1" applyFont="1" applyBorder="1" applyAlignment="1" applyProtection="1">
      <alignment horizontal="center" vertical="center" shrinkToFit="1"/>
    </xf>
    <xf numFmtId="0" fontId="6" fillId="0" borderId="0" xfId="0" applyFont="1" applyProtection="1">
      <alignment vertical="center"/>
    </xf>
    <xf numFmtId="0" fontId="6" fillId="7" borderId="23" xfId="8" applyFont="1" applyFill="1" applyBorder="1" applyAlignment="1">
      <alignment horizontal="center" vertical="center" shrinkToFit="1"/>
    </xf>
    <xf numFmtId="0" fontId="6" fillId="7" borderId="22" xfId="8" applyFont="1" applyFill="1" applyBorder="1" applyAlignment="1">
      <alignment horizontal="center" vertical="center" shrinkToFit="1"/>
    </xf>
    <xf numFmtId="49" fontId="6" fillId="7" borderId="22" xfId="8" applyNumberFormat="1" applyFont="1" applyFill="1" applyBorder="1" applyAlignment="1">
      <alignment horizontal="center" vertical="center" shrinkToFit="1"/>
    </xf>
    <xf numFmtId="0" fontId="6" fillId="7" borderId="25" xfId="8" applyFont="1" applyFill="1" applyBorder="1" applyAlignment="1">
      <alignment horizontal="center" vertical="center" shrinkToFit="1"/>
    </xf>
    <xf numFmtId="0" fontId="6" fillId="7" borderId="22" xfId="8" applyFont="1" applyFill="1" applyBorder="1" applyAlignment="1" applyProtection="1">
      <alignment horizontal="center" vertical="center" shrinkToFit="1"/>
      <protection locked="0"/>
    </xf>
    <xf numFmtId="0" fontId="6" fillId="0" borderId="0" xfId="8" applyFont="1">
      <alignment vertical="center"/>
    </xf>
    <xf numFmtId="0" fontId="6" fillId="0" borderId="0" xfId="8" applyFont="1" applyProtection="1">
      <alignment vertical="center"/>
      <protection locked="0"/>
    </xf>
    <xf numFmtId="0" fontId="6" fillId="0" borderId="0" xfId="10" applyFont="1" applyProtection="1">
      <alignment vertical="center"/>
      <protection locked="0"/>
    </xf>
    <xf numFmtId="0" fontId="6" fillId="7" borderId="22" xfId="8" applyFont="1" applyFill="1" applyBorder="1" applyAlignment="1" applyProtection="1">
      <alignment horizontal="center" vertical="center"/>
      <protection locked="0"/>
    </xf>
    <xf numFmtId="177" fontId="34" fillId="7" borderId="22" xfId="9" applyNumberFormat="1" applyFont="1" applyFill="1" applyBorder="1" applyAlignment="1" applyProtection="1">
      <alignment horizontal="center" vertical="center" shrinkToFit="1"/>
      <protection locked="0"/>
    </xf>
    <xf numFmtId="177" fontId="34" fillId="7" borderId="21" xfId="9" applyNumberFormat="1" applyFont="1" applyFill="1" applyBorder="1" applyAlignment="1" applyProtection="1">
      <alignment horizontal="center" vertical="center" shrinkToFit="1"/>
      <protection locked="0"/>
    </xf>
    <xf numFmtId="0" fontId="6" fillId="0" borderId="26" xfId="8" applyFont="1" applyFill="1" applyBorder="1" applyAlignment="1" applyProtection="1">
      <alignment horizontal="center" vertical="center"/>
      <protection locked="0"/>
    </xf>
    <xf numFmtId="0" fontId="6" fillId="0" borderId="70" xfId="8" applyFont="1" applyFill="1" applyBorder="1" applyAlignment="1" applyProtection="1">
      <alignment horizontal="center" vertical="center"/>
      <protection locked="0"/>
    </xf>
    <xf numFmtId="177" fontId="34" fillId="0" borderId="0" xfId="9" applyNumberFormat="1" applyFont="1" applyFill="1" applyBorder="1" applyAlignment="1" applyProtection="1">
      <alignment horizontal="left" vertical="center" shrinkToFit="1"/>
      <protection locked="0"/>
    </xf>
    <xf numFmtId="0" fontId="6" fillId="7" borderId="19" xfId="8" applyFont="1" applyFill="1" applyBorder="1" applyAlignment="1">
      <alignment horizontal="center" vertical="center" shrinkToFit="1"/>
    </xf>
    <xf numFmtId="49" fontId="8" fillId="7" borderId="22" xfId="0" applyNumberFormat="1" applyFont="1" applyFill="1" applyBorder="1" applyAlignment="1">
      <alignment horizontal="center" vertical="center" shrinkToFit="1"/>
    </xf>
    <xf numFmtId="0" fontId="6" fillId="7" borderId="22" xfId="8" applyNumberFormat="1" applyFont="1" applyFill="1" applyBorder="1" applyAlignment="1" applyProtection="1">
      <alignment horizontal="center" vertical="center"/>
      <protection locked="0"/>
    </xf>
    <xf numFmtId="0" fontId="6" fillId="0" borderId="0" xfId="8" applyFont="1" applyProtection="1">
      <alignment vertical="center"/>
    </xf>
    <xf numFmtId="0" fontId="6" fillId="7" borderId="22" xfId="8" applyNumberFormat="1" applyFont="1" applyFill="1" applyBorder="1" applyAlignment="1" applyProtection="1">
      <alignment horizontal="center" vertical="center" shrinkToFit="1"/>
      <protection locked="0"/>
    </xf>
    <xf numFmtId="0" fontId="6" fillId="7" borderId="22" xfId="8" applyFont="1" applyFill="1" applyBorder="1" applyAlignment="1" applyProtection="1">
      <alignment horizontal="center" vertical="center"/>
    </xf>
    <xf numFmtId="49" fontId="53" fillId="5" borderId="77" xfId="6" applyNumberFormat="1" applyFont="1" applyFill="1" applyBorder="1" applyAlignment="1">
      <alignment horizontal="left" vertical="center" shrinkToFit="1"/>
    </xf>
    <xf numFmtId="0" fontId="53" fillId="5" borderId="77" xfId="6" applyFont="1" applyFill="1" applyBorder="1" applyAlignment="1">
      <alignment vertical="center" shrinkToFit="1"/>
    </xf>
    <xf numFmtId="0" fontId="53" fillId="5" borderId="79" xfId="6" applyFont="1" applyFill="1" applyBorder="1" applyAlignment="1">
      <alignment vertical="center" shrinkToFit="1"/>
    </xf>
    <xf numFmtId="0" fontId="52" fillId="8" borderId="14" xfId="6" applyFont="1" applyFill="1" applyBorder="1" applyAlignment="1">
      <alignment vertical="center" shrinkToFit="1"/>
    </xf>
    <xf numFmtId="0" fontId="52" fillId="8" borderId="28" xfId="6" applyFont="1" applyFill="1" applyBorder="1" applyAlignment="1">
      <alignment vertical="center" shrinkToFit="1"/>
    </xf>
    <xf numFmtId="0" fontId="6" fillId="7" borderId="23" xfId="6" applyFont="1" applyFill="1" applyBorder="1" applyAlignment="1">
      <alignment horizontal="center" vertical="center" shrinkToFit="1"/>
    </xf>
    <xf numFmtId="0" fontId="6" fillId="7" borderId="22" xfId="6" applyFont="1" applyFill="1" applyBorder="1" applyAlignment="1">
      <alignment horizontal="center" vertical="center" shrinkToFit="1"/>
    </xf>
    <xf numFmtId="49" fontId="6" fillId="7" borderId="22" xfId="6" applyNumberFormat="1" applyFont="1" applyFill="1" applyBorder="1" applyAlignment="1">
      <alignment horizontal="center" vertical="center" shrinkToFit="1"/>
    </xf>
    <xf numFmtId="0" fontId="6" fillId="7" borderId="25" xfId="6" applyFont="1" applyFill="1" applyBorder="1" applyAlignment="1">
      <alignment horizontal="center" vertical="center" shrinkToFit="1"/>
    </xf>
    <xf numFmtId="0" fontId="6" fillId="7" borderId="21" xfId="6" applyFont="1" applyFill="1" applyBorder="1" applyAlignment="1">
      <alignment horizontal="center" vertical="center" shrinkToFit="1"/>
    </xf>
    <xf numFmtId="0" fontId="8" fillId="0" borderId="26" xfId="7" applyFont="1" applyFill="1" applyBorder="1" applyAlignment="1">
      <alignment horizontal="center" vertical="center" shrinkToFit="1"/>
    </xf>
    <xf numFmtId="49" fontId="6" fillId="7" borderId="25" xfId="6" applyNumberFormat="1" applyFont="1" applyFill="1" applyBorder="1" applyAlignment="1">
      <alignment horizontal="center" vertical="center" shrinkToFit="1"/>
    </xf>
    <xf numFmtId="0" fontId="8" fillId="0" borderId="70" xfId="7" applyFont="1" applyFill="1" applyBorder="1" applyAlignment="1">
      <alignment horizontal="center" vertical="center" shrinkToFit="1"/>
    </xf>
    <xf numFmtId="0" fontId="6" fillId="0" borderId="27" xfId="6" applyFont="1" applyBorder="1" applyAlignment="1">
      <alignment horizontal="left" vertical="center" shrinkToFit="1"/>
    </xf>
    <xf numFmtId="49" fontId="53" fillId="0" borderId="18" xfId="6" applyNumberFormat="1" applyFont="1" applyFill="1" applyBorder="1" applyAlignment="1">
      <alignment horizontal="left" vertical="center" shrinkToFit="1"/>
    </xf>
    <xf numFmtId="0" fontId="53" fillId="0" borderId="73" xfId="6" applyFont="1" applyFill="1" applyBorder="1" applyAlignment="1">
      <alignment vertical="center" shrinkToFit="1"/>
    </xf>
    <xf numFmtId="0" fontId="53" fillId="0" borderId="18" xfId="6" applyFont="1" applyFill="1" applyBorder="1" applyAlignment="1">
      <alignment vertical="center" shrinkToFit="1"/>
    </xf>
    <xf numFmtId="0" fontId="53" fillId="0" borderId="66" xfId="6" applyFont="1" applyFill="1" applyBorder="1" applyAlignment="1">
      <alignment vertical="center" shrinkToFit="1"/>
    </xf>
    <xf numFmtId="49" fontId="53" fillId="0" borderId="20" xfId="6" applyNumberFormat="1" applyFont="1" applyFill="1" applyBorder="1" applyAlignment="1">
      <alignment horizontal="left" vertical="center" shrinkToFit="1"/>
    </xf>
    <xf numFmtId="0" fontId="53" fillId="0" borderId="72" xfId="6" applyFont="1" applyFill="1" applyBorder="1" applyAlignment="1">
      <alignment vertical="center" shrinkToFit="1"/>
    </xf>
    <xf numFmtId="0" fontId="53" fillId="0" borderId="20" xfId="6" applyFont="1" applyFill="1" applyBorder="1" applyAlignment="1">
      <alignment vertical="center" shrinkToFit="1"/>
    </xf>
    <xf numFmtId="0" fontId="53" fillId="0" borderId="58" xfId="6" applyFont="1" applyFill="1" applyBorder="1" applyAlignment="1">
      <alignment vertical="center" shrinkToFit="1"/>
    </xf>
    <xf numFmtId="49" fontId="53" fillId="0" borderId="72" xfId="6" applyNumberFormat="1" applyFont="1" applyFill="1" applyBorder="1" applyAlignment="1">
      <alignment vertical="center" shrinkToFit="1"/>
    </xf>
    <xf numFmtId="49" fontId="6" fillId="0" borderId="1" xfId="0" applyNumberFormat="1" applyFont="1" applyFill="1" applyBorder="1" applyAlignment="1">
      <alignment horizontal="center" vertical="center"/>
    </xf>
    <xf numFmtId="0" fontId="8" fillId="0" borderId="0" xfId="7" applyFont="1" applyAlignment="1">
      <alignment vertical="center" shrinkToFit="1"/>
    </xf>
    <xf numFmtId="0" fontId="8" fillId="0" borderId="0" xfId="7" applyFont="1" applyAlignment="1">
      <alignment vertical="center"/>
    </xf>
    <xf numFmtId="0" fontId="8" fillId="0" borderId="0" xfId="7" applyFont="1" applyFill="1" applyBorder="1" applyAlignment="1">
      <alignment horizontal="center" vertical="center" shrinkToFit="1"/>
    </xf>
    <xf numFmtId="0" fontId="6" fillId="0" borderId="0" xfId="6" applyFont="1" applyFill="1" applyBorder="1" applyAlignment="1">
      <alignment horizontal="left" vertical="center" shrinkToFit="1"/>
    </xf>
    <xf numFmtId="49" fontId="53" fillId="0" borderId="73" xfId="6" applyNumberFormat="1" applyFont="1" applyFill="1" applyBorder="1" applyAlignment="1">
      <alignment horizontal="center" vertical="center" shrinkToFit="1"/>
    </xf>
    <xf numFmtId="49" fontId="53" fillId="0" borderId="73" xfId="6" applyNumberFormat="1" applyFont="1" applyFill="1" applyBorder="1" applyAlignment="1">
      <alignment vertical="center" shrinkToFit="1"/>
    </xf>
    <xf numFmtId="49" fontId="53" fillId="0" borderId="72" xfId="6" applyNumberFormat="1" applyFont="1" applyFill="1" applyBorder="1" applyAlignment="1">
      <alignment horizontal="center" vertical="center" shrinkToFit="1"/>
    </xf>
    <xf numFmtId="0" fontId="6" fillId="0" borderId="0" xfId="6" applyFont="1" applyBorder="1" applyAlignment="1">
      <alignment horizontal="left" vertical="center" shrinkToFit="1"/>
    </xf>
    <xf numFmtId="0" fontId="6" fillId="0" borderId="20" xfId="6" applyFont="1" applyFill="1" applyBorder="1" applyAlignment="1">
      <alignment horizontal="left" vertical="center" shrinkToFit="1"/>
    </xf>
    <xf numFmtId="0" fontId="6" fillId="5" borderId="18" xfId="6" applyFont="1" applyFill="1" applyBorder="1" applyAlignment="1">
      <alignment horizontal="left" vertical="center" shrinkToFit="1"/>
    </xf>
    <xf numFmtId="177" fontId="34" fillId="0" borderId="0" xfId="0" applyNumberFormat="1" applyFont="1" applyFill="1" applyBorder="1" applyAlignment="1" applyProtection="1">
      <alignment horizontal="left" vertical="center" shrinkToFit="1"/>
    </xf>
    <xf numFmtId="49" fontId="53" fillId="0" borderId="71" xfId="6" applyNumberFormat="1" applyFont="1" applyFill="1" applyBorder="1" applyAlignment="1">
      <alignment horizontal="center" vertical="center" shrinkToFit="1"/>
    </xf>
    <xf numFmtId="49" fontId="53" fillId="0" borderId="52" xfId="6" applyNumberFormat="1" applyFont="1" applyFill="1" applyBorder="1" applyAlignment="1">
      <alignment horizontal="left" vertical="center" shrinkToFit="1"/>
    </xf>
    <xf numFmtId="49" fontId="53" fillId="0" borderId="71" xfId="6" applyNumberFormat="1" applyFont="1" applyFill="1" applyBorder="1" applyAlignment="1">
      <alignment vertical="center" shrinkToFit="1"/>
    </xf>
    <xf numFmtId="0" fontId="53" fillId="0" borderId="52" xfId="6" applyFont="1" applyFill="1" applyBorder="1" applyAlignment="1">
      <alignment vertical="center" shrinkToFit="1"/>
    </xf>
    <xf numFmtId="0" fontId="53" fillId="0" borderId="71" xfId="6" applyFont="1" applyFill="1" applyBorder="1" applyAlignment="1">
      <alignment vertical="center" shrinkToFit="1"/>
    </xf>
    <xf numFmtId="0" fontId="53" fillId="0" borderId="53" xfId="6" applyFont="1" applyFill="1" applyBorder="1" applyAlignment="1">
      <alignment vertical="center" shrinkToFit="1"/>
    </xf>
    <xf numFmtId="49" fontId="53" fillId="0" borderId="74" xfId="6" applyNumberFormat="1" applyFont="1" applyFill="1" applyBorder="1" applyAlignment="1">
      <alignment horizontal="center" vertical="center" shrinkToFit="1"/>
    </xf>
    <xf numFmtId="49" fontId="53" fillId="0" borderId="77" xfId="6" applyNumberFormat="1" applyFont="1" applyFill="1" applyBorder="1" applyAlignment="1">
      <alignment horizontal="left" vertical="center" shrinkToFit="1"/>
    </xf>
    <xf numFmtId="49" fontId="53" fillId="0" borderId="74" xfId="6" applyNumberFormat="1" applyFont="1" applyFill="1" applyBorder="1" applyAlignment="1">
      <alignment vertical="center" shrinkToFit="1"/>
    </xf>
    <xf numFmtId="0" fontId="53" fillId="0" borderId="77" xfId="6" applyFont="1" applyFill="1" applyBorder="1" applyAlignment="1">
      <alignment vertical="center" shrinkToFit="1"/>
    </xf>
    <xf numFmtId="0" fontId="53" fillId="0" borderId="74" xfId="6" applyFont="1" applyFill="1" applyBorder="1" applyAlignment="1">
      <alignment vertical="center" shrinkToFit="1"/>
    </xf>
    <xf numFmtId="0" fontId="53" fillId="0" borderId="79" xfId="6" applyFont="1" applyFill="1" applyBorder="1" applyAlignment="1">
      <alignment vertical="center" shrinkToFit="1"/>
    </xf>
    <xf numFmtId="49" fontId="53" fillId="0" borderId="43" xfId="6" applyNumberFormat="1" applyFont="1" applyFill="1" applyBorder="1" applyAlignment="1">
      <alignment horizontal="center" vertical="center" shrinkToFit="1"/>
    </xf>
    <xf numFmtId="0" fontId="53" fillId="0" borderId="27" xfId="6" applyFont="1" applyFill="1" applyBorder="1" applyAlignment="1">
      <alignment vertical="center" shrinkToFit="1"/>
    </xf>
    <xf numFmtId="0" fontId="53" fillId="0" borderId="43" xfId="6" applyFont="1" applyFill="1" applyBorder="1" applyAlignment="1">
      <alignment vertical="center" shrinkToFit="1"/>
    </xf>
    <xf numFmtId="0" fontId="53" fillId="0" borderId="45" xfId="6" applyFont="1" applyFill="1" applyBorder="1" applyAlignment="1">
      <alignment vertical="center" shrinkToFit="1"/>
    </xf>
    <xf numFmtId="0" fontId="53" fillId="0" borderId="80" xfId="6" applyFont="1" applyFill="1" applyBorder="1" applyAlignment="1">
      <alignment vertical="center" shrinkToFit="1"/>
    </xf>
    <xf numFmtId="0" fontId="53" fillId="0" borderId="78" xfId="6" applyFont="1" applyFill="1" applyBorder="1" applyAlignment="1">
      <alignment vertical="center" shrinkToFit="1"/>
    </xf>
    <xf numFmtId="0" fontId="53" fillId="0" borderId="81" xfId="6" applyFont="1" applyFill="1" applyBorder="1" applyAlignment="1">
      <alignment vertical="center" shrinkToFit="1"/>
    </xf>
    <xf numFmtId="49" fontId="53" fillId="0" borderId="53" xfId="6" applyNumberFormat="1" applyFont="1" applyFill="1" applyBorder="1" applyAlignment="1">
      <alignment horizontal="center" vertical="center" shrinkToFit="1"/>
    </xf>
    <xf numFmtId="49" fontId="53" fillId="0" borderId="58" xfId="6" applyNumberFormat="1" applyFont="1" applyFill="1" applyBorder="1" applyAlignment="1">
      <alignment horizontal="center" vertical="center" shrinkToFit="1"/>
    </xf>
    <xf numFmtId="49" fontId="6" fillId="0" borderId="19" xfId="6" applyNumberFormat="1" applyFont="1" applyFill="1" applyBorder="1" applyAlignment="1">
      <alignment horizontal="center" vertical="center" shrinkToFit="1"/>
    </xf>
    <xf numFmtId="0" fontId="6" fillId="0" borderId="27" xfId="6" applyFont="1" applyFill="1" applyBorder="1" applyAlignment="1">
      <alignment horizontal="left" vertical="center" shrinkToFit="1"/>
    </xf>
    <xf numFmtId="0" fontId="8" fillId="0" borderId="27" xfId="7" applyFont="1" applyFill="1" applyBorder="1" applyAlignment="1">
      <alignment horizontal="center" vertical="center" shrinkToFit="1"/>
    </xf>
    <xf numFmtId="0" fontId="6" fillId="0" borderId="0" xfId="6" applyFont="1" applyFill="1" applyBorder="1" applyAlignment="1">
      <alignment vertical="center" shrinkToFit="1"/>
    </xf>
    <xf numFmtId="0" fontId="6" fillId="0" borderId="0" xfId="6" applyFont="1" applyFill="1" applyBorder="1" applyAlignment="1">
      <alignment horizontal="center" vertical="center" shrinkToFit="1"/>
    </xf>
    <xf numFmtId="0" fontId="6" fillId="0" borderId="0" xfId="6" applyFont="1" applyFill="1" applyBorder="1" applyAlignment="1" applyProtection="1">
      <alignment horizontal="center" vertical="center"/>
    </xf>
    <xf numFmtId="0" fontId="6" fillId="0" borderId="0" xfId="6" applyFont="1" applyBorder="1" applyProtection="1">
      <alignment vertical="center"/>
    </xf>
    <xf numFmtId="0" fontId="6" fillId="0" borderId="0" xfId="6" applyFont="1" applyFill="1" applyBorder="1" applyProtection="1">
      <alignment vertical="center"/>
    </xf>
    <xf numFmtId="49" fontId="6" fillId="0" borderId="26" xfId="6" applyNumberFormat="1" applyFont="1" applyFill="1" applyBorder="1" applyAlignment="1">
      <alignment horizontal="center" vertical="center" shrinkToFit="1"/>
    </xf>
    <xf numFmtId="0" fontId="6" fillId="0" borderId="22" xfId="1" applyFont="1" applyBorder="1" applyAlignment="1">
      <alignment horizontal="center" vertical="center" shrinkToFit="1"/>
    </xf>
    <xf numFmtId="0" fontId="6" fillId="0" borderId="19" xfId="8" applyFont="1" applyFill="1" applyBorder="1" applyAlignment="1">
      <alignment horizontal="left" vertical="center" shrinkToFit="1"/>
    </xf>
    <xf numFmtId="0" fontId="6" fillId="0" borderId="20" xfId="8" applyFont="1" applyFill="1" applyBorder="1" applyAlignment="1">
      <alignment horizontal="left" vertical="center" shrinkToFit="1"/>
    </xf>
    <xf numFmtId="0" fontId="6" fillId="0" borderId="21" xfId="8" applyFont="1" applyFill="1" applyBorder="1" applyAlignment="1">
      <alignment horizontal="left" vertical="center" shrinkToFit="1"/>
    </xf>
    <xf numFmtId="0" fontId="6" fillId="0" borderId="0" xfId="6" applyFont="1" applyFill="1" applyBorder="1" applyAlignment="1">
      <alignment horizontal="left" vertical="center" shrinkToFit="1"/>
    </xf>
    <xf numFmtId="0" fontId="6" fillId="0" borderId="22" xfId="8" applyFont="1" applyBorder="1" applyAlignment="1" applyProtection="1">
      <alignment horizontal="left" vertical="center" shrinkToFit="1"/>
      <protection locked="0"/>
    </xf>
    <xf numFmtId="0" fontId="6" fillId="0" borderId="19" xfId="8" applyFont="1" applyBorder="1" applyAlignment="1" applyProtection="1">
      <alignment horizontal="left" vertical="center"/>
    </xf>
    <xf numFmtId="0" fontId="6" fillId="0" borderId="20" xfId="8" applyFont="1" applyBorder="1" applyAlignment="1" applyProtection="1">
      <alignment horizontal="left" vertical="center"/>
    </xf>
    <xf numFmtId="0" fontId="6" fillId="0" borderId="21" xfId="8" applyFont="1" applyBorder="1" applyAlignment="1" applyProtection="1">
      <alignment horizontal="left" vertical="center"/>
    </xf>
    <xf numFmtId="0" fontId="6" fillId="0" borderId="19" xfId="6" applyFont="1" applyBorder="1" applyAlignment="1">
      <alignment horizontal="left" vertical="center" shrinkToFit="1"/>
    </xf>
    <xf numFmtId="0" fontId="6" fillId="0" borderId="20" xfId="6" applyFont="1" applyBorder="1" applyAlignment="1">
      <alignment horizontal="left" vertical="center" shrinkToFit="1"/>
    </xf>
    <xf numFmtId="0" fontId="6" fillId="0" borderId="21" xfId="6" applyFont="1" applyBorder="1" applyAlignment="1">
      <alignment horizontal="left" vertical="center" shrinkToFit="1"/>
    </xf>
    <xf numFmtId="0" fontId="6" fillId="0" borderId="19" xfId="8" applyFont="1" applyBorder="1" applyAlignment="1">
      <alignment horizontal="left" vertical="center" shrinkToFit="1"/>
    </xf>
    <xf numFmtId="0" fontId="6" fillId="0" borderId="20" xfId="8" applyFont="1" applyBorder="1" applyAlignment="1">
      <alignment horizontal="left" vertical="center" shrinkToFit="1"/>
    </xf>
    <xf numFmtId="0" fontId="6" fillId="0" borderId="21" xfId="8" applyFont="1" applyBorder="1" applyAlignment="1">
      <alignment horizontal="left" vertical="center" shrinkToFit="1"/>
    </xf>
    <xf numFmtId="177" fontId="34" fillId="0" borderId="0" xfId="0" applyNumberFormat="1" applyFont="1" applyFill="1" applyBorder="1" applyAlignment="1" applyProtection="1">
      <alignment horizontal="left" vertical="center" shrinkToFit="1"/>
    </xf>
    <xf numFmtId="177" fontId="34" fillId="0" borderId="22" xfId="9" applyNumberFormat="1" applyFont="1" applyFill="1" applyBorder="1" applyAlignment="1" applyProtection="1">
      <alignment horizontal="left" vertical="center" shrinkToFit="1"/>
      <protection locked="0"/>
    </xf>
    <xf numFmtId="0" fontId="6" fillId="6" borderId="19" xfId="8" applyFont="1" applyFill="1" applyBorder="1" applyAlignment="1">
      <alignment horizontal="center" vertical="center" shrinkToFit="1"/>
    </xf>
    <xf numFmtId="0" fontId="6" fillId="6" borderId="20" xfId="8" applyFont="1" applyFill="1" applyBorder="1" applyAlignment="1">
      <alignment horizontal="center" vertical="center" shrinkToFit="1"/>
    </xf>
    <xf numFmtId="0" fontId="6" fillId="6" borderId="21" xfId="8" applyFont="1" applyFill="1" applyBorder="1" applyAlignment="1">
      <alignment horizontal="center" vertical="center" shrinkToFit="1"/>
    </xf>
    <xf numFmtId="0" fontId="6" fillId="0" borderId="17" xfId="8" applyFont="1" applyBorder="1" applyAlignment="1">
      <alignment horizontal="left" vertical="center" shrinkToFit="1"/>
    </xf>
    <xf numFmtId="0" fontId="6" fillId="0" borderId="18" xfId="8" applyFont="1" applyBorder="1" applyAlignment="1">
      <alignment horizontal="left" vertical="center" shrinkToFit="1"/>
    </xf>
    <xf numFmtId="0" fontId="6" fillId="0" borderId="24" xfId="8" applyFont="1" applyBorder="1" applyAlignment="1">
      <alignment horizontal="left" vertical="center" shrinkToFit="1"/>
    </xf>
    <xf numFmtId="0" fontId="6" fillId="0" borderId="19" xfId="8" applyFont="1" applyFill="1" applyBorder="1" applyAlignment="1" applyProtection="1">
      <alignment horizontal="left" vertical="center" shrinkToFit="1"/>
      <protection locked="0"/>
    </xf>
    <xf numFmtId="0" fontId="6" fillId="0" borderId="20" xfId="8" applyFont="1" applyFill="1" applyBorder="1" applyAlignment="1" applyProtection="1">
      <alignment horizontal="left" vertical="center" shrinkToFit="1"/>
      <protection locked="0"/>
    </xf>
    <xf numFmtId="0" fontId="6" fillId="0" borderId="21" xfId="8" applyFont="1" applyFill="1" applyBorder="1" applyAlignment="1" applyProtection="1">
      <alignment horizontal="left" vertical="center" shrinkToFit="1"/>
      <protection locked="0"/>
    </xf>
    <xf numFmtId="0" fontId="8" fillId="0" borderId="22" xfId="8" applyFont="1" applyFill="1" applyBorder="1" applyAlignment="1" applyProtection="1">
      <alignment horizontal="left" vertical="center" shrinkToFit="1"/>
      <protection locked="0"/>
    </xf>
    <xf numFmtId="0" fontId="6" fillId="5" borderId="17" xfId="6" applyFont="1" applyFill="1" applyBorder="1" applyAlignment="1">
      <alignment horizontal="left" vertical="center" shrinkToFit="1"/>
    </xf>
    <xf numFmtId="0" fontId="6" fillId="5" borderId="18" xfId="6" applyFont="1" applyFill="1" applyBorder="1" applyAlignment="1">
      <alignment horizontal="left" vertical="center" shrinkToFit="1"/>
    </xf>
    <xf numFmtId="0" fontId="6" fillId="6" borderId="19" xfId="6" applyFont="1" applyFill="1" applyBorder="1" applyAlignment="1">
      <alignment horizontal="center" vertical="center"/>
    </xf>
    <xf numFmtId="0" fontId="6" fillId="6" borderId="20" xfId="6" applyFont="1" applyFill="1" applyBorder="1" applyAlignment="1">
      <alignment horizontal="center" vertical="center"/>
    </xf>
    <xf numFmtId="0" fontId="6" fillId="6" borderId="21" xfId="6" applyFont="1" applyFill="1" applyBorder="1" applyAlignment="1">
      <alignment horizontal="center" vertical="center"/>
    </xf>
    <xf numFmtId="0" fontId="6" fillId="6" borderId="19" xfId="8" applyFont="1" applyFill="1" applyBorder="1" applyAlignment="1">
      <alignment horizontal="center" vertical="center"/>
    </xf>
    <xf numFmtId="0" fontId="6" fillId="6" borderId="20" xfId="8" applyFont="1" applyFill="1" applyBorder="1" applyAlignment="1">
      <alignment horizontal="center" vertical="center"/>
    </xf>
    <xf numFmtId="0" fontId="6" fillId="6" borderId="21" xfId="8" applyFont="1" applyFill="1" applyBorder="1" applyAlignment="1">
      <alignment horizontal="center" vertical="center"/>
    </xf>
    <xf numFmtId="0" fontId="6" fillId="0" borderId="27" xfId="8" applyFont="1" applyFill="1" applyBorder="1" applyAlignment="1" applyProtection="1">
      <alignment horizontal="left" vertical="center"/>
      <protection locked="0"/>
    </xf>
    <xf numFmtId="0" fontId="6" fillId="0" borderId="75" xfId="8" applyFont="1" applyFill="1" applyBorder="1" applyAlignment="1" applyProtection="1">
      <alignment horizontal="left" vertical="center"/>
      <protection locked="0"/>
    </xf>
    <xf numFmtId="0" fontId="6" fillId="0" borderId="76" xfId="8" applyFont="1" applyFill="1" applyBorder="1" applyAlignment="1" applyProtection="1">
      <alignment horizontal="left" vertical="center"/>
      <protection locked="0"/>
    </xf>
    <xf numFmtId="0" fontId="6" fillId="0" borderId="70" xfId="8" applyFont="1" applyFill="1" applyBorder="1" applyAlignment="1" applyProtection="1">
      <alignment horizontal="left" vertical="center"/>
      <protection locked="0"/>
    </xf>
    <xf numFmtId="0" fontId="6" fillId="0" borderId="0" xfId="8" applyFont="1" applyFill="1" applyBorder="1" applyAlignment="1" applyProtection="1">
      <alignment vertical="center"/>
      <protection locked="0"/>
    </xf>
    <xf numFmtId="0" fontId="6" fillId="0" borderId="19" xfId="8" applyFont="1" applyFill="1" applyBorder="1" applyAlignment="1" applyProtection="1">
      <alignment horizontal="left" vertical="center"/>
      <protection locked="0"/>
    </xf>
    <xf numFmtId="0" fontId="6" fillId="0" borderId="20" xfId="8" applyFont="1" applyFill="1" applyBorder="1" applyAlignment="1" applyProtection="1">
      <alignment horizontal="left" vertical="center"/>
      <protection locked="0"/>
    </xf>
    <xf numFmtId="0" fontId="6" fillId="0" borderId="21" xfId="8" applyFont="1" applyFill="1" applyBorder="1" applyAlignment="1" applyProtection="1">
      <alignment horizontal="left" vertical="center"/>
      <protection locked="0"/>
    </xf>
    <xf numFmtId="0" fontId="6" fillId="6" borderId="19" xfId="8" applyFont="1" applyFill="1" applyBorder="1" applyAlignment="1" applyProtection="1">
      <alignment horizontal="center" vertical="center" shrinkToFit="1"/>
      <protection locked="0"/>
    </xf>
    <xf numFmtId="0" fontId="6" fillId="6" borderId="20" xfId="8" applyFont="1" applyFill="1" applyBorder="1" applyAlignment="1" applyProtection="1">
      <alignment horizontal="center" vertical="center" shrinkToFit="1"/>
      <protection locked="0"/>
    </xf>
    <xf numFmtId="0" fontId="6" fillId="6" borderId="21" xfId="8" applyFont="1" applyFill="1" applyBorder="1" applyAlignment="1" applyProtection="1">
      <alignment horizontal="center" vertical="center" shrinkToFit="1"/>
      <protection locked="0"/>
    </xf>
    <xf numFmtId="0" fontId="6" fillId="0" borderId="22" xfId="8" applyFont="1" applyFill="1" applyBorder="1" applyAlignment="1" applyProtection="1">
      <alignment horizontal="left" vertical="center"/>
      <protection locked="0"/>
    </xf>
    <xf numFmtId="0" fontId="6" fillId="6" borderId="22" xfId="8" applyFont="1" applyFill="1" applyBorder="1" applyAlignment="1" applyProtection="1">
      <alignment horizontal="center" vertical="center" shrinkToFit="1"/>
      <protection locked="0"/>
    </xf>
    <xf numFmtId="177" fontId="34" fillId="6" borderId="21" xfId="9" applyNumberFormat="1" applyFont="1" applyFill="1" applyBorder="1" applyAlignment="1" applyProtection="1">
      <alignment horizontal="center" vertical="center" shrinkToFit="1"/>
      <protection locked="0"/>
    </xf>
    <xf numFmtId="177" fontId="34" fillId="6" borderId="22" xfId="9" applyNumberFormat="1" applyFont="1" applyFill="1" applyBorder="1" applyAlignment="1" applyProtection="1">
      <alignment horizontal="center" vertical="center" shrinkToFit="1"/>
      <protection locked="0"/>
    </xf>
    <xf numFmtId="0" fontId="4" fillId="0" borderId="0" xfId="1" applyFont="1" applyAlignment="1" applyProtection="1">
      <alignment horizontal="left" vertical="center"/>
    </xf>
    <xf numFmtId="0" fontId="7" fillId="4" borderId="0" xfId="1" applyFont="1" applyFill="1" applyBorder="1" applyAlignment="1" applyProtection="1">
      <alignment horizontal="left" vertical="center"/>
    </xf>
    <xf numFmtId="0" fontId="7" fillId="0" borderId="0" xfId="1" applyFont="1" applyAlignment="1" applyProtection="1">
      <alignment vertical="top" wrapText="1"/>
    </xf>
    <xf numFmtId="0" fontId="7" fillId="0" borderId="0" xfId="1" applyFont="1" applyAlignment="1" applyProtection="1">
      <alignment vertical="top"/>
    </xf>
    <xf numFmtId="0" fontId="7" fillId="0" borderId="0" xfId="1" applyFont="1" applyAlignment="1" applyProtection="1">
      <alignment horizontal="left" vertical="center" wrapText="1"/>
    </xf>
    <xf numFmtId="0" fontId="9" fillId="0" borderId="0" xfId="1" applyFont="1" applyAlignment="1" applyProtection="1">
      <alignment horizontal="left" vertical="center" wrapText="1"/>
    </xf>
    <xf numFmtId="0" fontId="6" fillId="6" borderId="19" xfId="6" applyFont="1" applyFill="1" applyBorder="1" applyAlignment="1">
      <alignment horizontal="center" vertical="center" shrinkToFit="1"/>
    </xf>
    <xf numFmtId="0" fontId="6" fillId="6" borderId="20" xfId="6" applyFont="1" applyFill="1" applyBorder="1" applyAlignment="1">
      <alignment horizontal="center" vertical="center" shrinkToFit="1"/>
    </xf>
    <xf numFmtId="0" fontId="6" fillId="6" borderId="21" xfId="6" applyFont="1" applyFill="1" applyBorder="1" applyAlignment="1">
      <alignment horizontal="center" vertical="center" shrinkToFit="1"/>
    </xf>
    <xf numFmtId="0" fontId="6" fillId="0" borderId="17" xfId="6" applyFont="1" applyBorder="1" applyAlignment="1">
      <alignment horizontal="left" vertical="center" shrinkToFit="1"/>
    </xf>
    <xf numFmtId="0" fontId="6" fillId="0" borderId="18" xfId="6" applyFont="1" applyBorder="1" applyAlignment="1">
      <alignment horizontal="left" vertical="center" shrinkToFit="1"/>
    </xf>
    <xf numFmtId="0" fontId="6" fillId="0" borderId="24" xfId="6" applyFont="1" applyBorder="1" applyAlignment="1">
      <alignment horizontal="left" vertical="center" shrinkToFit="1"/>
    </xf>
    <xf numFmtId="0" fontId="6" fillId="0" borderId="19" xfId="6" applyFont="1" applyFill="1" applyBorder="1" applyAlignment="1">
      <alignment horizontal="left" vertical="center" shrinkToFit="1"/>
    </xf>
    <xf numFmtId="0" fontId="6" fillId="0" borderId="20" xfId="6" applyFont="1" applyFill="1" applyBorder="1" applyAlignment="1">
      <alignment horizontal="left" vertical="center" shrinkToFit="1"/>
    </xf>
    <xf numFmtId="0" fontId="6" fillId="0" borderId="21" xfId="6" applyFont="1" applyFill="1" applyBorder="1" applyAlignment="1">
      <alignment horizontal="left" vertical="center" shrinkToFit="1"/>
    </xf>
    <xf numFmtId="0" fontId="6" fillId="0" borderId="0" xfId="6" applyFont="1" applyBorder="1" applyAlignment="1">
      <alignment horizontal="left" vertical="center" shrinkToFit="1"/>
    </xf>
    <xf numFmtId="0" fontId="6" fillId="5" borderId="19" xfId="1" applyFont="1" applyFill="1" applyBorder="1" applyAlignment="1">
      <alignment vertical="center" shrinkToFit="1"/>
    </xf>
    <xf numFmtId="0" fontId="6" fillId="5" borderId="20" xfId="1" applyFont="1" applyFill="1" applyBorder="1" applyAlignment="1">
      <alignment vertical="center" shrinkToFit="1"/>
    </xf>
    <xf numFmtId="0" fontId="6" fillId="5" borderId="21" xfId="1" applyFont="1" applyFill="1" applyBorder="1" applyAlignment="1">
      <alignment vertical="center" shrinkToFit="1"/>
    </xf>
    <xf numFmtId="0" fontId="6" fillId="5" borderId="19" xfId="6" applyFont="1" applyFill="1" applyBorder="1" applyAlignment="1" applyProtection="1">
      <alignment horizontal="left" vertical="center" shrinkToFit="1"/>
    </xf>
    <xf numFmtId="0" fontId="6" fillId="5" borderId="20" xfId="6" applyFont="1" applyFill="1" applyBorder="1" applyAlignment="1" applyProtection="1">
      <alignment horizontal="left" vertical="center" shrinkToFit="1"/>
    </xf>
    <xf numFmtId="0" fontId="6" fillId="5" borderId="22" xfId="8" applyFont="1" applyFill="1" applyBorder="1" applyAlignment="1" applyProtection="1">
      <alignment horizontal="left" vertical="center" shrinkToFit="1"/>
      <protection locked="0"/>
    </xf>
    <xf numFmtId="0" fontId="6" fillId="0" borderId="19" xfId="8" applyFont="1" applyFill="1" applyBorder="1" applyAlignment="1" applyProtection="1">
      <alignment vertical="center"/>
      <protection locked="0"/>
    </xf>
    <xf numFmtId="0" fontId="6" fillId="0" borderId="20" xfId="8" applyFont="1" applyFill="1" applyBorder="1" applyAlignment="1" applyProtection="1">
      <alignment vertical="center"/>
      <protection locked="0"/>
    </xf>
    <xf numFmtId="0" fontId="6" fillId="0" borderId="21" xfId="8" applyFont="1" applyFill="1" applyBorder="1" applyAlignment="1" applyProtection="1">
      <alignment vertical="center"/>
      <protection locked="0"/>
    </xf>
    <xf numFmtId="0" fontId="6" fillId="5" borderId="19" xfId="8" applyFont="1" applyFill="1" applyBorder="1" applyAlignment="1" applyProtection="1">
      <alignment horizontal="left" vertical="center" shrinkToFit="1"/>
    </xf>
    <xf numFmtId="0" fontId="6" fillId="5" borderId="20" xfId="8" applyFont="1" applyFill="1" applyBorder="1" applyAlignment="1" applyProtection="1">
      <alignment horizontal="left" vertical="center" shrinkToFit="1"/>
    </xf>
    <xf numFmtId="0" fontId="6" fillId="5" borderId="21" xfId="8" applyFont="1" applyFill="1" applyBorder="1" applyAlignment="1" applyProtection="1">
      <alignment horizontal="left" vertical="center" shrinkToFit="1"/>
    </xf>
    <xf numFmtId="0" fontId="6" fillId="6" borderId="19" xfId="8" applyFont="1" applyFill="1" applyBorder="1" applyAlignment="1" applyProtection="1">
      <alignment horizontal="center" vertical="center" shrinkToFit="1"/>
    </xf>
    <xf numFmtId="0" fontId="6" fillId="6" borderId="20" xfId="8" applyFont="1" applyFill="1" applyBorder="1" applyAlignment="1" applyProtection="1">
      <alignment horizontal="center" vertical="center" shrinkToFit="1"/>
    </xf>
    <xf numFmtId="0" fontId="6" fillId="6" borderId="21" xfId="8" applyFont="1" applyFill="1" applyBorder="1" applyAlignment="1" applyProtection="1">
      <alignment horizontal="center" vertical="center" shrinkToFit="1"/>
    </xf>
    <xf numFmtId="0" fontId="6" fillId="0" borderId="0" xfId="6" applyFont="1" applyFill="1" applyBorder="1" applyAlignment="1" applyProtection="1">
      <alignment horizontal="left" vertical="center" shrinkToFit="1"/>
    </xf>
    <xf numFmtId="0" fontId="6" fillId="11" borderId="19" xfId="8" applyFont="1" applyFill="1" applyBorder="1" applyAlignment="1" applyProtection="1">
      <alignment horizontal="left" vertical="center" shrinkToFit="1"/>
      <protection locked="0"/>
    </xf>
    <xf numFmtId="0" fontId="6" fillId="11" borderId="20" xfId="8" applyFont="1" applyFill="1" applyBorder="1" applyAlignment="1" applyProtection="1">
      <alignment horizontal="left" vertical="center" shrinkToFit="1"/>
      <protection locked="0"/>
    </xf>
    <xf numFmtId="0" fontId="6" fillId="11" borderId="21" xfId="8" applyFont="1" applyFill="1" applyBorder="1" applyAlignment="1" applyProtection="1">
      <alignment horizontal="left" vertical="center" shrinkToFit="1"/>
      <protection locked="0"/>
    </xf>
    <xf numFmtId="0" fontId="6" fillId="0" borderId="19" xfId="8" applyFont="1" applyFill="1" applyBorder="1" applyAlignment="1" applyProtection="1">
      <alignment horizontal="left" vertical="center"/>
    </xf>
    <xf numFmtId="0" fontId="6" fillId="0" borderId="20" xfId="8" applyFont="1" applyFill="1" applyBorder="1" applyAlignment="1" applyProtection="1">
      <alignment horizontal="left" vertical="center"/>
    </xf>
    <xf numFmtId="0" fontId="6" fillId="0" borderId="21" xfId="8" applyFont="1" applyFill="1" applyBorder="1" applyAlignment="1" applyProtection="1">
      <alignment horizontal="left" vertical="center"/>
    </xf>
    <xf numFmtId="0" fontId="6" fillId="0" borderId="19" xfId="8" applyFont="1" applyBorder="1" applyAlignment="1" applyProtection="1">
      <alignment horizontal="left" vertical="center" shrinkToFit="1"/>
      <protection locked="0"/>
    </xf>
    <xf numFmtId="0" fontId="6" fillId="0" borderId="20" xfId="8" applyFont="1" applyBorder="1" applyAlignment="1" applyProtection="1">
      <alignment horizontal="left" vertical="center" shrinkToFit="1"/>
      <protection locked="0"/>
    </xf>
    <xf numFmtId="0" fontId="6" fillId="0" borderId="21" xfId="8" applyFont="1" applyBorder="1" applyAlignment="1" applyProtection="1">
      <alignment horizontal="left" vertical="center" shrinkToFit="1"/>
      <protection locked="0"/>
    </xf>
    <xf numFmtId="38" fontId="31" fillId="0" borderId="9" xfId="5" applyFont="1" applyBorder="1" applyAlignment="1" applyProtection="1">
      <alignment horizontal="center" vertical="center"/>
    </xf>
    <xf numFmtId="0" fontId="40" fillId="0" borderId="0" xfId="2" applyFont="1" applyAlignment="1" applyProtection="1">
      <alignment horizontal="left" vertical="center" wrapText="1"/>
    </xf>
    <xf numFmtId="0" fontId="15" fillId="0" borderId="0" xfId="2" applyNumberFormat="1" applyFont="1" applyAlignment="1" applyProtection="1">
      <alignment horizontal="right" vertical="top"/>
    </xf>
    <xf numFmtId="0" fontId="15" fillId="0" borderId="0" xfId="2" applyNumberFormat="1" applyFont="1" applyFill="1" applyAlignment="1" applyProtection="1">
      <alignment horizontal="center" vertical="center" shrinkToFit="1"/>
      <protection locked="0"/>
    </xf>
    <xf numFmtId="0" fontId="15" fillId="0" borderId="0" xfId="1" applyFont="1" applyFill="1" applyAlignment="1" applyProtection="1">
      <alignment horizontal="right" vertical="center" shrinkToFit="1"/>
    </xf>
    <xf numFmtId="0" fontId="15" fillId="0" borderId="0" xfId="1" applyNumberFormat="1" applyFont="1" applyFill="1" applyAlignment="1" applyProtection="1">
      <alignment horizontal="left" vertical="center" shrinkToFit="1"/>
      <protection locked="0"/>
    </xf>
    <xf numFmtId="0" fontId="15" fillId="0" borderId="0" xfId="1" applyFont="1" applyAlignment="1" applyProtection="1">
      <alignment horizontal="left" vertical="center" shrinkToFit="1"/>
    </xf>
    <xf numFmtId="0" fontId="15" fillId="10" borderId="0" xfId="1" applyNumberFormat="1" applyFont="1" applyFill="1" applyAlignment="1" applyProtection="1">
      <alignment horizontal="left" vertical="center" shrinkToFit="1"/>
      <protection locked="0"/>
    </xf>
    <xf numFmtId="0" fontId="16" fillId="0" borderId="0" xfId="1" applyFont="1" applyAlignment="1" applyProtection="1">
      <alignment horizontal="left" vertical="top" shrinkToFit="1"/>
    </xf>
    <xf numFmtId="0" fontId="15" fillId="0" borderId="0" xfId="2" applyFont="1" applyFill="1" applyAlignment="1" applyProtection="1">
      <alignment horizontal="right" vertical="center" shrinkToFit="1"/>
    </xf>
    <xf numFmtId="0" fontId="15" fillId="0" borderId="0" xfId="2" applyFont="1" applyFill="1" applyAlignment="1" applyProtection="1">
      <alignment horizontal="right" vertical="center"/>
    </xf>
    <xf numFmtId="0" fontId="28" fillId="2" borderId="31" xfId="0" applyFont="1" applyFill="1" applyBorder="1" applyAlignment="1" applyProtection="1">
      <alignment horizontal="center" vertical="center" shrinkToFit="1"/>
      <protection locked="0"/>
    </xf>
    <xf numFmtId="0" fontId="28" fillId="2" borderId="36" xfId="0" applyFont="1" applyFill="1" applyBorder="1" applyAlignment="1" applyProtection="1">
      <alignment horizontal="center" vertical="center" shrinkToFit="1"/>
      <protection locked="0"/>
    </xf>
    <xf numFmtId="0" fontId="28" fillId="2" borderId="37" xfId="0" applyFont="1" applyFill="1" applyBorder="1" applyAlignment="1" applyProtection="1">
      <alignment horizontal="center" vertical="center" shrinkToFit="1"/>
      <protection locked="0"/>
    </xf>
    <xf numFmtId="0" fontId="28" fillId="0" borderId="13" xfId="0" applyFont="1" applyBorder="1" applyAlignment="1" applyProtection="1">
      <alignment horizontal="center" vertical="center" shrinkToFit="1"/>
    </xf>
    <xf numFmtId="0" fontId="28" fillId="0" borderId="8" xfId="0" applyFont="1" applyBorder="1" applyAlignment="1" applyProtection="1">
      <alignment horizontal="center" vertical="center" shrinkToFit="1"/>
    </xf>
    <xf numFmtId="0" fontId="28" fillId="0" borderId="3" xfId="0" applyFont="1" applyBorder="1" applyAlignment="1" applyProtection="1">
      <alignment horizontal="center" vertical="center" shrinkToFit="1"/>
    </xf>
    <xf numFmtId="176" fontId="28" fillId="0" borderId="1" xfId="0" applyNumberFormat="1" applyFont="1" applyBorder="1" applyAlignment="1" applyProtection="1">
      <alignment horizontal="center" vertical="center"/>
    </xf>
    <xf numFmtId="176" fontId="28" fillId="0" borderId="4" xfId="0" applyNumberFormat="1" applyFont="1" applyBorder="1" applyAlignment="1" applyProtection="1">
      <alignment horizontal="center" vertical="center"/>
    </xf>
    <xf numFmtId="176" fontId="28" fillId="0" borderId="13" xfId="0" applyNumberFormat="1" applyFont="1" applyBorder="1" applyAlignment="1" applyProtection="1">
      <alignment horizontal="center" vertical="center"/>
    </xf>
    <xf numFmtId="176" fontId="28" fillId="0" borderId="8" xfId="0" applyNumberFormat="1" applyFont="1" applyBorder="1" applyAlignment="1" applyProtection="1">
      <alignment horizontal="center" vertical="center"/>
    </xf>
    <xf numFmtId="176" fontId="28" fillId="0" borderId="30" xfId="0" applyNumberFormat="1" applyFont="1" applyBorder="1" applyAlignment="1" applyProtection="1">
      <alignment horizontal="center" vertical="center"/>
    </xf>
    <xf numFmtId="0" fontId="28" fillId="0" borderId="43" xfId="0" applyFont="1" applyFill="1" applyBorder="1" applyAlignment="1" applyProtection="1">
      <alignment horizontal="center" vertical="center" shrinkToFit="1"/>
    </xf>
    <xf numFmtId="0" fontId="28" fillId="0" borderId="3" xfId="0" applyFont="1" applyFill="1" applyBorder="1" applyAlignment="1" applyProtection="1">
      <alignment horizontal="center" vertical="center" shrinkToFit="1"/>
    </xf>
    <xf numFmtId="0" fontId="28" fillId="2" borderId="44" xfId="0" applyFont="1" applyFill="1" applyBorder="1" applyAlignment="1" applyProtection="1">
      <alignment horizontal="center" vertical="center" shrinkToFit="1"/>
      <protection locked="0"/>
    </xf>
    <xf numFmtId="0" fontId="28" fillId="2" borderId="27" xfId="0" applyFont="1" applyFill="1" applyBorder="1" applyAlignment="1" applyProtection="1">
      <alignment horizontal="center" vertical="center" shrinkToFit="1"/>
      <protection locked="0"/>
    </xf>
    <xf numFmtId="0" fontId="28" fillId="2" borderId="45" xfId="0" applyFont="1" applyFill="1" applyBorder="1" applyAlignment="1" applyProtection="1">
      <alignment horizontal="center" vertical="center" shrinkToFit="1"/>
      <protection locked="0"/>
    </xf>
    <xf numFmtId="0" fontId="28" fillId="2" borderId="6" xfId="0" applyFont="1" applyFill="1" applyBorder="1" applyAlignment="1" applyProtection="1">
      <alignment horizontal="center" vertical="center" shrinkToFit="1"/>
      <protection locked="0"/>
    </xf>
    <xf numFmtId="0" fontId="28" fillId="2" borderId="38" xfId="0" applyFont="1" applyFill="1" applyBorder="1" applyAlignment="1" applyProtection="1">
      <alignment horizontal="center" vertical="center" shrinkToFit="1"/>
      <protection locked="0"/>
    </xf>
    <xf numFmtId="0" fontId="28" fillId="2" borderId="39" xfId="0" applyFont="1" applyFill="1" applyBorder="1" applyAlignment="1" applyProtection="1">
      <alignment horizontal="center" vertical="center" shrinkToFit="1"/>
      <protection locked="0"/>
    </xf>
    <xf numFmtId="176" fontId="28" fillId="0" borderId="3" xfId="0" applyNumberFormat="1" applyFont="1" applyBorder="1" applyAlignment="1" applyProtection="1">
      <alignment horizontal="center" vertical="center"/>
    </xf>
    <xf numFmtId="176" fontId="28" fillId="0" borderId="31" xfId="0" applyNumberFormat="1" applyFont="1" applyBorder="1" applyAlignment="1" applyProtection="1">
      <alignment horizontal="center" vertical="center"/>
    </xf>
    <xf numFmtId="176" fontId="28" fillId="0" borderId="6" xfId="0" applyNumberFormat="1" applyFont="1" applyBorder="1" applyAlignment="1" applyProtection="1">
      <alignment horizontal="center" vertical="center"/>
    </xf>
    <xf numFmtId="0" fontId="28" fillId="0" borderId="31" xfId="0" applyFont="1" applyFill="1" applyBorder="1" applyAlignment="1" applyProtection="1">
      <alignment horizontal="center" vertical="center" shrinkToFit="1"/>
    </xf>
    <xf numFmtId="0" fontId="28" fillId="0" borderId="6" xfId="0" applyFont="1" applyFill="1" applyBorder="1" applyAlignment="1" applyProtection="1">
      <alignment horizontal="center" vertical="center" shrinkToFit="1"/>
    </xf>
    <xf numFmtId="57" fontId="28" fillId="2" borderId="31" xfId="0" applyNumberFormat="1" applyFont="1" applyFill="1" applyBorder="1" applyAlignment="1" applyProtection="1">
      <alignment horizontal="center" vertical="center" shrinkToFit="1"/>
      <protection locked="0"/>
    </xf>
    <xf numFmtId="57" fontId="28" fillId="2" borderId="36" xfId="0" applyNumberFormat="1" applyFont="1" applyFill="1" applyBorder="1" applyAlignment="1" applyProtection="1">
      <alignment horizontal="center" vertical="center" shrinkToFit="1"/>
      <protection locked="0"/>
    </xf>
    <xf numFmtId="57" fontId="28" fillId="2" borderId="37" xfId="0" applyNumberFormat="1" applyFont="1" applyFill="1" applyBorder="1" applyAlignment="1" applyProtection="1">
      <alignment horizontal="center" vertical="center" shrinkToFit="1"/>
      <protection locked="0"/>
    </xf>
    <xf numFmtId="57" fontId="28" fillId="2" borderId="6" xfId="0" applyNumberFormat="1" applyFont="1" applyFill="1" applyBorder="1" applyAlignment="1" applyProtection="1">
      <alignment horizontal="center" vertical="center" shrinkToFit="1"/>
      <protection locked="0"/>
    </xf>
    <xf numFmtId="57" fontId="28" fillId="2" borderId="38" xfId="0" applyNumberFormat="1" applyFont="1" applyFill="1" applyBorder="1" applyAlignment="1" applyProtection="1">
      <alignment horizontal="center" vertical="center" shrinkToFit="1"/>
      <protection locked="0"/>
    </xf>
    <xf numFmtId="57" fontId="28" fillId="2" borderId="39" xfId="0" applyNumberFormat="1" applyFont="1" applyFill="1" applyBorder="1" applyAlignment="1" applyProtection="1">
      <alignment horizontal="center" vertical="center" shrinkToFit="1"/>
      <protection locked="0"/>
    </xf>
    <xf numFmtId="179" fontId="28" fillId="0" borderId="31" xfId="0" applyNumberFormat="1" applyFont="1" applyFill="1" applyBorder="1" applyAlignment="1" applyProtection="1">
      <alignment horizontal="center" vertical="center" shrinkToFit="1"/>
    </xf>
    <xf numFmtId="179" fontId="28" fillId="0" borderId="36" xfId="0" applyNumberFormat="1" applyFont="1" applyFill="1" applyBorder="1" applyAlignment="1" applyProtection="1">
      <alignment horizontal="center" vertical="center" shrinkToFit="1"/>
    </xf>
    <xf numFmtId="179" fontId="28" fillId="0" borderId="37" xfId="0" applyNumberFormat="1" applyFont="1" applyFill="1" applyBorder="1" applyAlignment="1" applyProtection="1">
      <alignment horizontal="center" vertical="center" shrinkToFit="1"/>
    </xf>
    <xf numFmtId="179" fontId="28" fillId="0" borderId="6" xfId="0" applyNumberFormat="1" applyFont="1" applyFill="1" applyBorder="1" applyAlignment="1" applyProtection="1">
      <alignment horizontal="center" vertical="center" shrinkToFit="1"/>
    </xf>
    <xf numFmtId="179" fontId="28" fillId="0" borderId="38" xfId="0" applyNumberFormat="1" applyFont="1" applyFill="1" applyBorder="1" applyAlignment="1" applyProtection="1">
      <alignment horizontal="center" vertical="center" shrinkToFit="1"/>
    </xf>
    <xf numFmtId="179" fontId="28" fillId="0" borderId="39" xfId="0" applyNumberFormat="1" applyFont="1" applyFill="1" applyBorder="1" applyAlignment="1" applyProtection="1">
      <alignment horizontal="center" vertical="center" shrinkToFit="1"/>
    </xf>
    <xf numFmtId="0" fontId="28" fillId="0" borderId="13" xfId="0" applyFont="1" applyFill="1" applyBorder="1" applyAlignment="1" applyProtection="1">
      <alignment horizontal="center" vertical="center" shrinkToFit="1"/>
    </xf>
    <xf numFmtId="0" fontId="28" fillId="2" borderId="13" xfId="0" applyNumberFormat="1" applyFont="1" applyFill="1" applyBorder="1" applyAlignment="1" applyProtection="1">
      <alignment horizontal="center" vertical="center"/>
      <protection locked="0"/>
    </xf>
    <xf numFmtId="0" fontId="28" fillId="2" borderId="3" xfId="0" applyNumberFormat="1" applyFont="1" applyFill="1" applyBorder="1" applyAlignment="1" applyProtection="1">
      <alignment horizontal="center" vertical="center"/>
      <protection locked="0"/>
    </xf>
    <xf numFmtId="0" fontId="46" fillId="0" borderId="0" xfId="0" applyFont="1" applyAlignment="1" applyProtection="1">
      <alignment horizontal="left" vertical="center"/>
    </xf>
    <xf numFmtId="0" fontId="49" fillId="0" borderId="10" xfId="0" applyFont="1" applyBorder="1" applyAlignment="1" applyProtection="1">
      <alignment horizontal="center" vertical="center" shrinkToFit="1"/>
    </xf>
    <xf numFmtId="0" fontId="49" fillId="0" borderId="11" xfId="0" applyFont="1" applyBorder="1" applyAlignment="1" applyProtection="1">
      <alignment horizontal="center" vertical="center" shrinkToFit="1"/>
    </xf>
    <xf numFmtId="0" fontId="49" fillId="0" borderId="12" xfId="0" applyFont="1" applyBorder="1" applyAlignment="1" applyProtection="1">
      <alignment horizontal="center" vertical="center" shrinkToFit="1"/>
    </xf>
    <xf numFmtId="178" fontId="48" fillId="0" borderId="40" xfId="0" applyNumberFormat="1" applyFont="1" applyBorder="1" applyAlignment="1" applyProtection="1">
      <alignment horizontal="right" vertical="center" shrinkToFit="1"/>
    </xf>
    <xf numFmtId="178" fontId="48" fillId="0" borderId="41" xfId="0" applyNumberFormat="1" applyFont="1" applyBorder="1" applyAlignment="1" applyProtection="1">
      <alignment horizontal="right" vertical="center" shrinkToFit="1"/>
    </xf>
    <xf numFmtId="178" fontId="48" fillId="0" borderId="42" xfId="0" applyNumberFormat="1" applyFont="1" applyBorder="1" applyAlignment="1" applyProtection="1">
      <alignment horizontal="right" vertical="center" shrinkToFit="1"/>
    </xf>
    <xf numFmtId="0" fontId="46" fillId="0" borderId="15" xfId="0" applyFont="1" applyBorder="1" applyAlignment="1" applyProtection="1">
      <alignment horizontal="center" vertical="center" shrinkToFit="1"/>
    </xf>
    <xf numFmtId="0" fontId="46" fillId="0" borderId="0" xfId="0" applyFont="1" applyAlignment="1" applyProtection="1">
      <alignment horizontal="left" vertical="center" wrapText="1"/>
    </xf>
    <xf numFmtId="0" fontId="46" fillId="0" borderId="9" xfId="0" applyFont="1" applyBorder="1" applyAlignment="1" applyProtection="1">
      <alignment horizontal="center" vertical="center" shrinkToFit="1"/>
      <protection locked="0"/>
    </xf>
    <xf numFmtId="0" fontId="46" fillId="0" borderId="9" xfId="0" applyFont="1" applyBorder="1" applyAlignment="1" applyProtection="1">
      <alignment horizontal="center" vertical="center"/>
    </xf>
    <xf numFmtId="0" fontId="28" fillId="0" borderId="0" xfId="0" applyFont="1" applyProtection="1">
      <alignment vertical="center"/>
    </xf>
    <xf numFmtId="0" fontId="46" fillId="2" borderId="9" xfId="0" applyFont="1" applyFill="1" applyBorder="1" applyAlignment="1" applyProtection="1">
      <alignment horizontal="center" vertical="center" shrinkToFit="1"/>
      <protection locked="0"/>
    </xf>
    <xf numFmtId="0" fontId="28" fillId="0" borderId="0" xfId="0" applyFont="1" applyAlignment="1" applyProtection="1">
      <alignment horizontal="right" vertical="center"/>
    </xf>
    <xf numFmtId="0" fontId="36" fillId="9" borderId="4" xfId="0" applyFont="1" applyFill="1" applyBorder="1" applyAlignment="1" applyProtection="1">
      <alignment horizontal="center" vertical="center" shrinkToFit="1"/>
    </xf>
    <xf numFmtId="0" fontId="36" fillId="9" borderId="14" xfId="0" applyFont="1" applyFill="1" applyBorder="1" applyAlignment="1" applyProtection="1">
      <alignment horizontal="center" vertical="center" shrinkToFit="1"/>
    </xf>
    <xf numFmtId="0" fontId="36" fillId="9" borderId="28" xfId="0" applyFont="1" applyFill="1" applyBorder="1" applyAlignment="1" applyProtection="1">
      <alignment horizontal="center" vertical="center" shrinkToFit="1"/>
    </xf>
    <xf numFmtId="0" fontId="36" fillId="9" borderId="31" xfId="0" applyFont="1" applyFill="1" applyBorder="1" applyAlignment="1" applyProtection="1">
      <alignment horizontal="center" vertical="center" wrapText="1" shrinkToFit="1"/>
    </xf>
    <xf numFmtId="0" fontId="36" fillId="9" borderId="36" xfId="0" applyFont="1" applyFill="1" applyBorder="1" applyAlignment="1" applyProtection="1">
      <alignment horizontal="center" vertical="center" wrapText="1" shrinkToFit="1"/>
    </xf>
    <xf numFmtId="0" fontId="36" fillId="9" borderId="37" xfId="0" applyFont="1" applyFill="1" applyBorder="1" applyAlignment="1" applyProtection="1">
      <alignment horizontal="center" vertical="center" wrapText="1" shrinkToFit="1"/>
    </xf>
    <xf numFmtId="0" fontId="36" fillId="9" borderId="46" xfId="0" applyFont="1" applyFill="1" applyBorder="1" applyAlignment="1" applyProtection="1">
      <alignment horizontal="center" vertical="center" wrapText="1" shrinkToFit="1"/>
    </xf>
    <xf numFmtId="0" fontId="36" fillId="9" borderId="0" xfId="0" applyFont="1" applyFill="1" applyBorder="1" applyAlignment="1" applyProtection="1">
      <alignment horizontal="center" vertical="center" wrapText="1" shrinkToFit="1"/>
    </xf>
    <xf numFmtId="0" fontId="36" fillId="9" borderId="47" xfId="0" applyFont="1" applyFill="1" applyBorder="1" applyAlignment="1" applyProtection="1">
      <alignment horizontal="center" vertical="center" wrapText="1" shrinkToFit="1"/>
    </xf>
    <xf numFmtId="3" fontId="36" fillId="9" borderId="44" xfId="0" applyNumberFormat="1" applyFont="1" applyFill="1" applyBorder="1" applyAlignment="1" applyProtection="1">
      <alignment horizontal="right" vertical="center"/>
    </xf>
    <xf numFmtId="3" fontId="36" fillId="9" borderId="27" xfId="0" applyNumberFormat="1" applyFont="1" applyFill="1" applyBorder="1" applyAlignment="1" applyProtection="1">
      <alignment horizontal="right" vertical="center"/>
    </xf>
    <xf numFmtId="3" fontId="36" fillId="9" borderId="45" xfId="0" applyNumberFormat="1" applyFont="1" applyFill="1" applyBorder="1" applyAlignment="1" applyProtection="1">
      <alignment horizontal="right" vertical="center"/>
    </xf>
    <xf numFmtId="3" fontId="36" fillId="9" borderId="59" xfId="0" applyNumberFormat="1" applyFont="1" applyFill="1" applyBorder="1" applyAlignment="1" applyProtection="1">
      <alignment horizontal="right" vertical="center"/>
    </xf>
    <xf numFmtId="3" fontId="36" fillId="9" borderId="60" xfId="0" applyNumberFormat="1" applyFont="1" applyFill="1" applyBorder="1" applyAlignment="1" applyProtection="1">
      <alignment horizontal="right" vertical="center"/>
    </xf>
    <xf numFmtId="3" fontId="36" fillId="9" borderId="61" xfId="0" applyNumberFormat="1" applyFont="1" applyFill="1" applyBorder="1" applyAlignment="1" applyProtection="1">
      <alignment horizontal="right" vertical="center"/>
    </xf>
    <xf numFmtId="3" fontId="36" fillId="9" borderId="52" xfId="0" applyNumberFormat="1" applyFont="1" applyFill="1" applyBorder="1" applyAlignment="1" applyProtection="1">
      <alignment horizontal="right" vertical="center"/>
    </xf>
    <xf numFmtId="3" fontId="36" fillId="9" borderId="53" xfId="0" applyNumberFormat="1" applyFont="1" applyFill="1" applyBorder="1" applyAlignment="1" applyProtection="1">
      <alignment horizontal="right" vertical="center"/>
    </xf>
    <xf numFmtId="3" fontId="36" fillId="9" borderId="57" xfId="0" applyNumberFormat="1" applyFont="1" applyFill="1" applyBorder="1" applyAlignment="1" applyProtection="1">
      <alignment horizontal="right" vertical="center"/>
    </xf>
    <xf numFmtId="3" fontId="36" fillId="9" borderId="20" xfId="0" applyNumberFormat="1" applyFont="1" applyFill="1" applyBorder="1" applyAlignment="1" applyProtection="1">
      <alignment horizontal="right" vertical="center"/>
    </xf>
    <xf numFmtId="3" fontId="36" fillId="9" borderId="58" xfId="0" applyNumberFormat="1" applyFont="1" applyFill="1" applyBorder="1" applyAlignment="1" applyProtection="1">
      <alignment horizontal="right" vertical="center"/>
    </xf>
    <xf numFmtId="0" fontId="36" fillId="9" borderId="46" xfId="0" applyFont="1" applyFill="1" applyBorder="1" applyAlignment="1" applyProtection="1">
      <alignment horizontal="center" vertical="center"/>
    </xf>
    <xf numFmtId="0" fontId="36" fillId="9" borderId="0" xfId="0" applyFont="1" applyFill="1" applyBorder="1" applyAlignment="1" applyProtection="1">
      <alignment horizontal="center" vertical="center"/>
    </xf>
    <xf numFmtId="0" fontId="36" fillId="9" borderId="47" xfId="0" applyFont="1" applyFill="1" applyBorder="1" applyAlignment="1" applyProtection="1">
      <alignment horizontal="center" vertical="center"/>
    </xf>
    <xf numFmtId="0" fontId="36" fillId="9" borderId="8" xfId="0" applyFont="1" applyFill="1" applyBorder="1" applyAlignment="1" applyProtection="1">
      <alignment horizontal="center" vertical="center" wrapText="1"/>
    </xf>
    <xf numFmtId="0" fontId="36" fillId="9" borderId="8" xfId="0" applyFont="1" applyFill="1" applyBorder="1" applyAlignment="1" applyProtection="1">
      <alignment horizontal="center" vertical="center"/>
    </xf>
    <xf numFmtId="0" fontId="36" fillId="9" borderId="3" xfId="0" applyFont="1" applyFill="1" applyBorder="1" applyAlignment="1" applyProtection="1">
      <alignment horizontal="center" vertical="center"/>
    </xf>
    <xf numFmtId="3" fontId="36" fillId="9" borderId="33" xfId="0" applyNumberFormat="1" applyFont="1" applyFill="1" applyBorder="1" applyAlignment="1" applyProtection="1">
      <alignment horizontal="center" vertical="center"/>
    </xf>
    <xf numFmtId="3" fontId="36" fillId="9" borderId="34" xfId="0" applyNumberFormat="1" applyFont="1" applyFill="1" applyBorder="1" applyAlignment="1" applyProtection="1">
      <alignment horizontal="center" vertical="center"/>
    </xf>
    <xf numFmtId="3" fontId="36" fillId="9" borderId="35" xfId="0" applyNumberFormat="1" applyFont="1" applyFill="1" applyBorder="1" applyAlignment="1" applyProtection="1">
      <alignment horizontal="center" vertical="center"/>
    </xf>
    <xf numFmtId="3" fontId="36" fillId="9" borderId="34" xfId="0" applyNumberFormat="1" applyFont="1" applyFill="1" applyBorder="1" applyAlignment="1" applyProtection="1">
      <alignment horizontal="right" vertical="center"/>
    </xf>
    <xf numFmtId="3" fontId="36" fillId="9" borderId="35" xfId="0" applyNumberFormat="1" applyFont="1" applyFill="1" applyBorder="1" applyAlignment="1" applyProtection="1">
      <alignment horizontal="right" vertical="center"/>
    </xf>
    <xf numFmtId="3" fontId="36" fillId="9" borderId="51" xfId="0" applyNumberFormat="1" applyFont="1" applyFill="1" applyBorder="1" applyAlignment="1" applyProtection="1">
      <alignment horizontal="right" vertical="center"/>
    </xf>
    <xf numFmtId="0" fontId="36" fillId="9" borderId="31" xfId="0" applyFont="1" applyFill="1" applyBorder="1" applyAlignment="1" applyProtection="1">
      <alignment horizontal="center" vertical="center"/>
    </xf>
    <xf numFmtId="0" fontId="36" fillId="9" borderId="36" xfId="0" applyFont="1" applyFill="1" applyBorder="1" applyAlignment="1" applyProtection="1">
      <alignment horizontal="center" vertical="center"/>
    </xf>
    <xf numFmtId="0" fontId="36" fillId="9" borderId="37" xfId="0" applyFont="1" applyFill="1" applyBorder="1" applyAlignment="1" applyProtection="1">
      <alignment horizontal="center" vertical="center"/>
    </xf>
    <xf numFmtId="0" fontId="36" fillId="9" borderId="6" xfId="0" applyFont="1" applyFill="1" applyBorder="1" applyAlignment="1" applyProtection="1">
      <alignment horizontal="center" vertical="center"/>
    </xf>
    <xf numFmtId="0" fontId="36" fillId="9" borderId="38" xfId="0" applyFont="1" applyFill="1" applyBorder="1" applyAlignment="1" applyProtection="1">
      <alignment horizontal="center" vertical="center"/>
    </xf>
    <xf numFmtId="0" fontId="36" fillId="9" borderId="39" xfId="0" applyFont="1" applyFill="1" applyBorder="1" applyAlignment="1" applyProtection="1">
      <alignment horizontal="center" vertical="center"/>
    </xf>
    <xf numFmtId="3" fontId="36" fillId="9" borderId="48" xfId="0" applyNumberFormat="1" applyFont="1" applyFill="1" applyBorder="1" applyAlignment="1" applyProtection="1">
      <alignment horizontal="center" vertical="center"/>
    </xf>
    <xf numFmtId="3" fontId="36" fillId="9" borderId="49" xfId="0" applyNumberFormat="1" applyFont="1" applyFill="1" applyBorder="1" applyAlignment="1" applyProtection="1">
      <alignment horizontal="center" vertical="center"/>
    </xf>
    <xf numFmtId="3" fontId="36" fillId="9" borderId="50" xfId="0" applyNumberFormat="1" applyFont="1" applyFill="1" applyBorder="1" applyAlignment="1" applyProtection="1">
      <alignment horizontal="center" vertical="center"/>
    </xf>
    <xf numFmtId="3" fontId="36" fillId="9" borderId="54" xfId="0" applyNumberFormat="1" applyFont="1" applyFill="1" applyBorder="1" applyAlignment="1" applyProtection="1">
      <alignment horizontal="center" vertical="center"/>
    </xf>
    <xf numFmtId="3" fontId="36" fillId="9" borderId="55" xfId="0" applyNumberFormat="1" applyFont="1" applyFill="1" applyBorder="1" applyAlignment="1" applyProtection="1">
      <alignment horizontal="center" vertical="center"/>
    </xf>
    <xf numFmtId="3" fontId="36" fillId="9" borderId="56" xfId="0" applyNumberFormat="1" applyFont="1" applyFill="1" applyBorder="1" applyAlignment="1" applyProtection="1">
      <alignment horizontal="center" vertical="center"/>
    </xf>
    <xf numFmtId="3" fontId="36" fillId="9" borderId="62" xfId="0" applyNumberFormat="1" applyFont="1" applyFill="1" applyBorder="1" applyAlignment="1" applyProtection="1">
      <alignment horizontal="center" vertical="center"/>
    </xf>
    <xf numFmtId="3" fontId="36" fillId="9" borderId="63" xfId="0" applyNumberFormat="1" applyFont="1" applyFill="1" applyBorder="1" applyAlignment="1" applyProtection="1">
      <alignment horizontal="center" vertical="center"/>
    </xf>
    <xf numFmtId="3" fontId="36" fillId="9" borderId="64" xfId="0" applyNumberFormat="1" applyFont="1" applyFill="1" applyBorder="1" applyAlignment="1" applyProtection="1">
      <alignment horizontal="center" vertical="center"/>
    </xf>
    <xf numFmtId="3" fontId="36" fillId="9" borderId="65" xfId="0" applyNumberFormat="1" applyFont="1" applyFill="1" applyBorder="1" applyAlignment="1" applyProtection="1">
      <alignment horizontal="right" vertical="center"/>
    </xf>
    <xf numFmtId="3" fontId="36" fillId="9" borderId="18" xfId="0" applyNumberFormat="1" applyFont="1" applyFill="1" applyBorder="1" applyAlignment="1" applyProtection="1">
      <alignment horizontal="right" vertical="center"/>
    </xf>
    <xf numFmtId="3" fontId="36" fillId="9" borderId="66" xfId="0" applyNumberFormat="1" applyFont="1" applyFill="1" applyBorder="1" applyAlignment="1" applyProtection="1">
      <alignment horizontal="right" vertical="center"/>
    </xf>
    <xf numFmtId="3" fontId="36" fillId="9" borderId="33" xfId="0" applyNumberFormat="1" applyFont="1" applyFill="1" applyBorder="1" applyAlignment="1" applyProtection="1">
      <alignment horizontal="right" vertical="center"/>
    </xf>
    <xf numFmtId="0" fontId="36" fillId="9" borderId="1" xfId="0" applyFont="1" applyFill="1" applyBorder="1" applyAlignment="1" applyProtection="1">
      <alignment horizontal="center" vertical="center"/>
    </xf>
    <xf numFmtId="3" fontId="36" fillId="9" borderId="1" xfId="0" applyNumberFormat="1" applyFont="1" applyFill="1" applyBorder="1" applyAlignment="1" applyProtection="1">
      <alignment vertical="center"/>
    </xf>
    <xf numFmtId="3" fontId="36" fillId="9" borderId="4" xfId="0" applyNumberFormat="1" applyFont="1" applyFill="1" applyBorder="1" applyAlignment="1" applyProtection="1">
      <alignment vertical="center"/>
    </xf>
    <xf numFmtId="3" fontId="36" fillId="9" borderId="14" xfId="0" applyNumberFormat="1" applyFont="1" applyFill="1" applyBorder="1" applyAlignment="1" applyProtection="1">
      <alignment vertical="center"/>
    </xf>
    <xf numFmtId="3" fontId="36" fillId="9" borderId="28" xfId="0" applyNumberFormat="1" applyFont="1" applyFill="1" applyBorder="1" applyAlignment="1" applyProtection="1">
      <alignment vertical="center"/>
    </xf>
    <xf numFmtId="180" fontId="36" fillId="9" borderId="1" xfId="0" applyNumberFormat="1" applyFont="1" applyFill="1" applyBorder="1" applyAlignment="1" applyProtection="1">
      <alignment vertical="center" shrinkToFit="1"/>
    </xf>
    <xf numFmtId="3" fontId="36" fillId="9" borderId="67" xfId="0" applyNumberFormat="1" applyFont="1" applyFill="1" applyBorder="1" applyAlignment="1" applyProtection="1">
      <alignment horizontal="center" vertical="center"/>
    </xf>
    <xf numFmtId="3" fontId="36" fillId="9" borderId="68" xfId="0" applyNumberFormat="1" applyFont="1" applyFill="1" applyBorder="1" applyAlignment="1" applyProtection="1">
      <alignment horizontal="center" vertical="center"/>
    </xf>
    <xf numFmtId="3" fontId="36" fillId="9" borderId="69" xfId="0" applyNumberFormat="1" applyFont="1" applyFill="1" applyBorder="1" applyAlignment="1" applyProtection="1">
      <alignment horizontal="center" vertical="center"/>
    </xf>
    <xf numFmtId="3" fontId="36" fillId="9" borderId="0" xfId="0" applyNumberFormat="1" applyFont="1" applyFill="1" applyBorder="1" applyAlignment="1" applyProtection="1">
      <alignment horizontal="right" vertical="center"/>
    </xf>
    <xf numFmtId="3" fontId="36" fillId="9" borderId="47" xfId="0" applyNumberFormat="1" applyFont="1" applyFill="1" applyBorder="1" applyAlignment="1" applyProtection="1">
      <alignment horizontal="right" vertical="center"/>
    </xf>
    <xf numFmtId="180" fontId="36" fillId="9" borderId="31" xfId="0" applyNumberFormat="1" applyFont="1" applyFill="1" applyBorder="1" applyAlignment="1" applyProtection="1">
      <alignment horizontal="center" vertical="center" shrinkToFit="1"/>
    </xf>
    <xf numFmtId="180" fontId="36" fillId="9" borderId="36" xfId="0" applyNumberFormat="1" applyFont="1" applyFill="1" applyBorder="1" applyAlignment="1" applyProtection="1">
      <alignment horizontal="center" vertical="center" shrinkToFit="1"/>
    </xf>
    <xf numFmtId="180" fontId="36" fillId="9" borderId="37" xfId="0" applyNumberFormat="1" applyFont="1" applyFill="1" applyBorder="1" applyAlignment="1" applyProtection="1">
      <alignment horizontal="center" vertical="center" shrinkToFit="1"/>
    </xf>
    <xf numFmtId="180" fontId="36" fillId="9" borderId="46" xfId="0" applyNumberFormat="1" applyFont="1" applyFill="1" applyBorder="1" applyAlignment="1" applyProtection="1">
      <alignment horizontal="center" vertical="center" shrinkToFit="1"/>
    </xf>
    <xf numFmtId="180" fontId="36" fillId="9" borderId="0" xfId="0" applyNumberFormat="1" applyFont="1" applyFill="1" applyBorder="1" applyAlignment="1" applyProtection="1">
      <alignment horizontal="center" vertical="center" shrinkToFit="1"/>
    </xf>
    <xf numFmtId="180" fontId="36" fillId="9" borderId="47" xfId="0" applyNumberFormat="1" applyFont="1" applyFill="1" applyBorder="1" applyAlignment="1" applyProtection="1">
      <alignment horizontal="center" vertical="center" shrinkToFit="1"/>
    </xf>
    <xf numFmtId="180" fontId="36" fillId="9" borderId="6" xfId="0" applyNumberFormat="1" applyFont="1" applyFill="1" applyBorder="1" applyAlignment="1" applyProtection="1">
      <alignment horizontal="center" vertical="center" shrinkToFit="1"/>
    </xf>
    <xf numFmtId="180" fontId="36" fillId="9" borderId="38" xfId="0" applyNumberFormat="1" applyFont="1" applyFill="1" applyBorder="1" applyAlignment="1" applyProtection="1">
      <alignment horizontal="center" vertical="center" shrinkToFit="1"/>
    </xf>
    <xf numFmtId="180" fontId="36" fillId="9" borderId="39" xfId="0" applyNumberFormat="1" applyFont="1" applyFill="1" applyBorder="1" applyAlignment="1" applyProtection="1">
      <alignment horizontal="center" vertical="center" shrinkToFit="1"/>
    </xf>
    <xf numFmtId="0" fontId="35" fillId="0" borderId="0" xfId="0" applyFont="1" applyAlignment="1" applyProtection="1">
      <alignment horizontal="center" vertical="center"/>
    </xf>
  </cellXfs>
  <cellStyles count="11">
    <cellStyle name="桁区切り" xfId="5" builtinId="6"/>
    <cellStyle name="標準" xfId="0" builtinId="0"/>
    <cellStyle name="標準 2" xfId="1"/>
    <cellStyle name="標準 2 2" xfId="6"/>
    <cellStyle name="標準 2 2 3" xfId="8"/>
    <cellStyle name="標準 3" xfId="3"/>
    <cellStyle name="標準 3 2" xfId="10"/>
    <cellStyle name="標準 4 2" xfId="9"/>
    <cellStyle name="標準 5" xfId="4"/>
    <cellStyle name="標準 6" xfId="7"/>
    <cellStyle name="標準_休日保育  様式2・4（予算決算報告）" xfId="2"/>
  </cellStyles>
  <dxfs count="3">
    <dxf>
      <font>
        <color theme="0"/>
      </font>
    </dxf>
    <dxf>
      <font>
        <color theme="0"/>
      </font>
    </dxf>
    <dxf>
      <font>
        <color theme="0"/>
      </font>
    </dxf>
  </dxfs>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13</xdr:col>
      <xdr:colOff>292822</xdr:colOff>
      <xdr:row>0</xdr:row>
      <xdr:rowOff>211668</xdr:rowOff>
    </xdr:from>
    <xdr:to>
      <xdr:col>15</xdr:col>
      <xdr:colOff>14091</xdr:colOff>
      <xdr:row>2</xdr:row>
      <xdr:rowOff>79492</xdr:rowOff>
    </xdr:to>
    <xdr:sp macro="" textlink="">
      <xdr:nvSpPr>
        <xdr:cNvPr id="2" name="正方形/長方形 1"/>
        <xdr:cNvSpPr/>
      </xdr:nvSpPr>
      <xdr:spPr>
        <a:xfrm>
          <a:off x="10675072" y="211668"/>
          <a:ext cx="1509852" cy="471074"/>
        </a:xfrm>
        <a:prstGeom prst="rect">
          <a:avLst/>
        </a:prstGeom>
        <a:solidFill>
          <a:srgbClr val="FFFF00"/>
        </a:solidFill>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ctr"/>
          <a:r>
            <a:rPr kumimoji="1" lang="ja-JP" altLang="en-US" sz="1400" b="1"/>
            <a:t>作成例</a:t>
          </a:r>
        </a:p>
      </xdr:txBody>
    </xdr:sp>
    <xdr:clientData/>
  </xdr:twoCellAnchor>
  <xdr:twoCellAnchor>
    <xdr:from>
      <xdr:col>3</xdr:col>
      <xdr:colOff>476247</xdr:colOff>
      <xdr:row>5</xdr:row>
      <xdr:rowOff>158348</xdr:rowOff>
    </xdr:from>
    <xdr:to>
      <xdr:col>6</xdr:col>
      <xdr:colOff>67968</xdr:colOff>
      <xdr:row>6</xdr:row>
      <xdr:rowOff>365138</xdr:rowOff>
    </xdr:to>
    <xdr:sp macro="" textlink="">
      <xdr:nvSpPr>
        <xdr:cNvPr id="3" name="角丸四角形吹き出し 2"/>
        <xdr:cNvSpPr/>
      </xdr:nvSpPr>
      <xdr:spPr>
        <a:xfrm>
          <a:off x="3206747" y="1301348"/>
          <a:ext cx="2978388" cy="397290"/>
        </a:xfrm>
        <a:prstGeom prst="wedgeRoundRectCallout">
          <a:avLst>
            <a:gd name="adj1" fmla="val -74441"/>
            <a:gd name="adj2" fmla="val 6361"/>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t>数字を半角で入力して下さい。</a:t>
          </a:r>
        </a:p>
      </xdr:txBody>
    </xdr:sp>
    <xdr:clientData/>
  </xdr:twoCellAnchor>
  <xdr:twoCellAnchor>
    <xdr:from>
      <xdr:col>3</xdr:col>
      <xdr:colOff>572879</xdr:colOff>
      <xdr:row>9</xdr:row>
      <xdr:rowOff>157024</xdr:rowOff>
    </xdr:from>
    <xdr:to>
      <xdr:col>8</xdr:col>
      <xdr:colOff>23178</xdr:colOff>
      <xdr:row>10</xdr:row>
      <xdr:rowOff>377895</xdr:rowOff>
    </xdr:to>
    <xdr:sp macro="" textlink="">
      <xdr:nvSpPr>
        <xdr:cNvPr id="4" name="角丸四角形吹き出し 3"/>
        <xdr:cNvSpPr/>
      </xdr:nvSpPr>
      <xdr:spPr>
        <a:xfrm>
          <a:off x="3303379" y="2241941"/>
          <a:ext cx="3313216" cy="411371"/>
        </a:xfrm>
        <a:prstGeom prst="wedgeRoundRectCallout">
          <a:avLst>
            <a:gd name="adj1" fmla="val -74441"/>
            <a:gd name="adj2" fmla="val 6361"/>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t>令和５年度→５と入力してください。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15</xdr:col>
      <xdr:colOff>295275</xdr:colOff>
      <xdr:row>0</xdr:row>
      <xdr:rowOff>247650</xdr:rowOff>
    </xdr:from>
    <xdr:to>
      <xdr:col>18</xdr:col>
      <xdr:colOff>94974</xdr:colOff>
      <xdr:row>1</xdr:row>
      <xdr:rowOff>247650</xdr:rowOff>
    </xdr:to>
    <xdr:sp macro="" textlink="">
      <xdr:nvSpPr>
        <xdr:cNvPr id="2" name="正方形/長方形 1"/>
        <xdr:cNvSpPr/>
      </xdr:nvSpPr>
      <xdr:spPr>
        <a:xfrm>
          <a:off x="7286625" y="247650"/>
          <a:ext cx="1314174" cy="371475"/>
        </a:xfrm>
        <a:prstGeom prst="rect">
          <a:avLst/>
        </a:prstGeom>
        <a:solidFill>
          <a:srgbClr val="FFFF00"/>
        </a:solidFill>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ctr"/>
          <a:r>
            <a:rPr kumimoji="1" lang="ja-JP" altLang="en-US" sz="1400" b="1"/>
            <a:t>作成例</a:t>
          </a:r>
        </a:p>
      </xdr:txBody>
    </xdr:sp>
    <xdr:clientData/>
  </xdr:twoCellAnchor>
  <xdr:twoCellAnchor>
    <xdr:from>
      <xdr:col>4</xdr:col>
      <xdr:colOff>19050</xdr:colOff>
      <xdr:row>1</xdr:row>
      <xdr:rowOff>257175</xdr:rowOff>
    </xdr:from>
    <xdr:to>
      <xdr:col>9</xdr:col>
      <xdr:colOff>280662</xdr:colOff>
      <xdr:row>3</xdr:row>
      <xdr:rowOff>26227</xdr:rowOff>
    </xdr:to>
    <xdr:sp macro="" textlink="">
      <xdr:nvSpPr>
        <xdr:cNvPr id="3" name="角丸四角形吹き出し 2"/>
        <xdr:cNvSpPr/>
      </xdr:nvSpPr>
      <xdr:spPr>
        <a:xfrm>
          <a:off x="1876425" y="628650"/>
          <a:ext cx="2452362" cy="397702"/>
        </a:xfrm>
        <a:prstGeom prst="wedgeRoundRectCallout">
          <a:avLst>
            <a:gd name="adj1" fmla="val 44406"/>
            <a:gd name="adj2" fmla="val -115116"/>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t>余白に捨印を押印願います。</a:t>
          </a:r>
        </a:p>
      </xdr:txBody>
    </xdr:sp>
    <xdr:clientData/>
  </xdr:twoCellAnchor>
  <xdr:twoCellAnchor>
    <xdr:from>
      <xdr:col>9</xdr:col>
      <xdr:colOff>438150</xdr:colOff>
      <xdr:row>1</xdr:row>
      <xdr:rowOff>0</xdr:rowOff>
    </xdr:from>
    <xdr:to>
      <xdr:col>15</xdr:col>
      <xdr:colOff>150574</xdr:colOff>
      <xdr:row>2</xdr:row>
      <xdr:rowOff>75026</xdr:rowOff>
    </xdr:to>
    <xdr:sp macro="" textlink="">
      <xdr:nvSpPr>
        <xdr:cNvPr id="4" name="角丸四角形吹き出し 3"/>
        <xdr:cNvSpPr/>
      </xdr:nvSpPr>
      <xdr:spPr>
        <a:xfrm>
          <a:off x="4486275" y="371475"/>
          <a:ext cx="2655649" cy="389351"/>
        </a:xfrm>
        <a:prstGeom prst="wedgeRoundRectCallout">
          <a:avLst>
            <a:gd name="adj1" fmla="val 52585"/>
            <a:gd name="adj2" fmla="val 111960"/>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t>日付を入力してください。</a:t>
          </a:r>
        </a:p>
      </xdr:txBody>
    </xdr:sp>
    <xdr:clientData/>
  </xdr:twoCellAnchor>
  <xdr:twoCellAnchor>
    <xdr:from>
      <xdr:col>6</xdr:col>
      <xdr:colOff>276226</xdr:colOff>
      <xdr:row>4</xdr:row>
      <xdr:rowOff>28576</xdr:rowOff>
    </xdr:from>
    <xdr:to>
      <xdr:col>18</xdr:col>
      <xdr:colOff>322025</xdr:colOff>
      <xdr:row>7</xdr:row>
      <xdr:rowOff>266700</xdr:rowOff>
    </xdr:to>
    <xdr:sp macro="" textlink="">
      <xdr:nvSpPr>
        <xdr:cNvPr id="5" name="角丸四角形吹き出し 4"/>
        <xdr:cNvSpPr/>
      </xdr:nvSpPr>
      <xdr:spPr>
        <a:xfrm>
          <a:off x="3038476" y="1343026"/>
          <a:ext cx="5789374" cy="1181099"/>
        </a:xfrm>
        <a:prstGeom prst="wedgeRoundRectCallout">
          <a:avLst>
            <a:gd name="adj1" fmla="val 15593"/>
            <a:gd name="adj2" fmla="val 94164"/>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200" b="1"/>
            <a:t>　　施設コードを入力すると，法人の所在地又は住所が自動で入力されます。</a:t>
          </a:r>
        </a:p>
        <a:p>
          <a:pPr algn="ctr"/>
          <a:endParaRPr kumimoji="1" lang="ja-JP" altLang="en-US" sz="1200" b="1"/>
        </a:p>
        <a:p>
          <a:pPr algn="l"/>
          <a:r>
            <a:rPr kumimoji="1" lang="ja-JP" altLang="en-US" sz="1200" b="1"/>
            <a:t>　個人代表，家庭的保育事業者，小規模保育事業Ｃ型の方のみ，債権者登録されている住所（ほとんどの方は「自宅住所」です。）を直接入力してください。</a:t>
          </a:r>
        </a:p>
      </xdr:txBody>
    </xdr:sp>
    <xdr:clientData/>
  </xdr:twoCellAnchor>
  <xdr:twoCellAnchor>
    <xdr:from>
      <xdr:col>5</xdr:col>
      <xdr:colOff>28575</xdr:colOff>
      <xdr:row>15</xdr:row>
      <xdr:rowOff>0</xdr:rowOff>
    </xdr:from>
    <xdr:to>
      <xdr:col>10</xdr:col>
      <xdr:colOff>247129</xdr:colOff>
      <xdr:row>17</xdr:row>
      <xdr:rowOff>26226</xdr:rowOff>
    </xdr:to>
    <xdr:sp macro="" textlink="">
      <xdr:nvSpPr>
        <xdr:cNvPr id="6" name="角丸四角形吹き出し 5"/>
        <xdr:cNvSpPr/>
      </xdr:nvSpPr>
      <xdr:spPr>
        <a:xfrm>
          <a:off x="2314575" y="4791075"/>
          <a:ext cx="2456929" cy="654876"/>
        </a:xfrm>
        <a:prstGeom prst="wedgeRoundRectCallout">
          <a:avLst>
            <a:gd name="adj1" fmla="val 81269"/>
            <a:gd name="adj2" fmla="val -78573"/>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200" b="1"/>
            <a:t>自動で表示されませんので</a:t>
          </a:r>
          <a:endParaRPr kumimoji="1" lang="en-US" altLang="ja-JP" sz="1200" b="1"/>
        </a:p>
        <a:p>
          <a:pPr algn="l"/>
          <a:r>
            <a:rPr kumimoji="1" lang="ja-JP" altLang="en-US" sz="1200" b="1"/>
            <a:t>直接入力してください。</a:t>
          </a:r>
        </a:p>
      </xdr:txBody>
    </xdr:sp>
    <xdr:clientData/>
  </xdr:twoCellAnchor>
  <xdr:twoCellAnchor>
    <xdr:from>
      <xdr:col>13</xdr:col>
      <xdr:colOff>476250</xdr:colOff>
      <xdr:row>15</xdr:row>
      <xdr:rowOff>190500</xdr:rowOff>
    </xdr:from>
    <xdr:to>
      <xdr:col>17</xdr:col>
      <xdr:colOff>331028</xdr:colOff>
      <xdr:row>16</xdr:row>
      <xdr:rowOff>303627</xdr:rowOff>
    </xdr:to>
    <xdr:sp macro="" textlink="">
      <xdr:nvSpPr>
        <xdr:cNvPr id="7" name="角丸四角形吹き出し 6"/>
        <xdr:cNvSpPr/>
      </xdr:nvSpPr>
      <xdr:spPr>
        <a:xfrm>
          <a:off x="6457950" y="4981575"/>
          <a:ext cx="1874078" cy="427452"/>
        </a:xfrm>
        <a:prstGeom prst="wedgeRoundRectCallout">
          <a:avLst>
            <a:gd name="adj1" fmla="val 39700"/>
            <a:gd name="adj2" fmla="val -103211"/>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t>押印してください。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20</xdr:col>
      <xdr:colOff>124240</xdr:colOff>
      <xdr:row>9</xdr:row>
      <xdr:rowOff>0</xdr:rowOff>
    </xdr:from>
    <xdr:to>
      <xdr:col>26</xdr:col>
      <xdr:colOff>430609</xdr:colOff>
      <xdr:row>30</xdr:row>
      <xdr:rowOff>41411</xdr:rowOff>
    </xdr:to>
    <xdr:sp macro="" textlink="">
      <xdr:nvSpPr>
        <xdr:cNvPr id="2" name="角丸四角形 1"/>
        <xdr:cNvSpPr/>
      </xdr:nvSpPr>
      <xdr:spPr>
        <a:xfrm>
          <a:off x="11637066" y="3126684"/>
          <a:ext cx="4406260" cy="5342281"/>
        </a:xfrm>
        <a:prstGeom prst="roundRect">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b="1">
              <a:solidFill>
                <a:schemeClr val="tx1"/>
              </a:solidFill>
              <a:latin typeface="游ゴシック" panose="020B0400000000000000" pitchFamily="50" charset="-128"/>
              <a:ea typeface="游ゴシック" panose="020B0400000000000000" pitchFamily="50" charset="-128"/>
            </a:rPr>
            <a:t>対象児童：</a:t>
          </a:r>
          <a:endParaRPr kumimoji="1" lang="en-US" altLang="ja-JP" sz="16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600" b="1" u="sng">
              <a:solidFill>
                <a:schemeClr val="tx1"/>
              </a:solidFill>
              <a:latin typeface="游ゴシック" panose="020B0400000000000000" pitchFamily="50" charset="-128"/>
              <a:ea typeface="游ゴシック" panose="020B0400000000000000" pitchFamily="50" charset="-128"/>
            </a:rPr>
            <a:t>①生活保護法による被保護世帯の保護者の児童（</a:t>
          </a:r>
          <a:r>
            <a:rPr kumimoji="1" lang="en-US" altLang="ja-JP" sz="1600" b="1" u="sng">
              <a:solidFill>
                <a:schemeClr val="tx1"/>
              </a:solidFill>
              <a:latin typeface="游ゴシック" panose="020B0400000000000000" pitchFamily="50" charset="-128"/>
              <a:ea typeface="游ゴシック" panose="020B0400000000000000" pitchFamily="50" charset="-128"/>
            </a:rPr>
            <a:t>※</a:t>
          </a:r>
          <a:r>
            <a:rPr kumimoji="1" lang="ja-JP" altLang="en-US" sz="1600" b="1" u="sng">
              <a:solidFill>
                <a:schemeClr val="tx1"/>
              </a:solidFill>
              <a:latin typeface="游ゴシック" panose="020B0400000000000000" pitchFamily="50" charset="-128"/>
              <a:ea typeface="游ゴシック" panose="020B0400000000000000" pitchFamily="50" charset="-128"/>
            </a:rPr>
            <a:t>里親世帯は該当しないため対象外）</a:t>
          </a:r>
        </a:p>
        <a:p>
          <a:pPr algn="l"/>
          <a:r>
            <a:rPr kumimoji="1" lang="ja-JP" altLang="en-US" sz="1600" b="1">
              <a:solidFill>
                <a:schemeClr val="tx1"/>
              </a:solidFill>
              <a:latin typeface="游ゴシック" panose="020B0400000000000000" pitchFamily="50" charset="-128"/>
              <a:ea typeface="游ゴシック" panose="020B0400000000000000" pitchFamily="50" charset="-128"/>
            </a:rPr>
            <a:t>②中国残留邦人等の円滑な帰国の促進並びに永住帰国した中国残留邦人等及び特定配偶者の自立の支援に関する法律による支援給付受給世帯である教育・保育給付認定保護者又は収入その他状況を勘案し，これに準ずると認める教育・保育給付認定保護者の児童 </a:t>
          </a:r>
        </a:p>
      </xdr:txBody>
    </xdr:sp>
    <xdr:clientData/>
  </xdr:twoCellAnchor>
  <xdr:twoCellAnchor>
    <xdr:from>
      <xdr:col>20</xdr:col>
      <xdr:colOff>103533</xdr:colOff>
      <xdr:row>31</xdr:row>
      <xdr:rowOff>20706</xdr:rowOff>
    </xdr:from>
    <xdr:to>
      <xdr:col>26</xdr:col>
      <xdr:colOff>281580</xdr:colOff>
      <xdr:row>40</xdr:row>
      <xdr:rowOff>162828</xdr:rowOff>
    </xdr:to>
    <xdr:sp macro="" textlink="">
      <xdr:nvSpPr>
        <xdr:cNvPr id="3" name="角丸四角形 2"/>
        <xdr:cNvSpPr/>
      </xdr:nvSpPr>
      <xdr:spPr>
        <a:xfrm>
          <a:off x="11616359" y="7288695"/>
          <a:ext cx="4277938" cy="2564785"/>
        </a:xfrm>
        <a:prstGeom prst="roundRect">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b="1">
              <a:solidFill>
                <a:schemeClr val="tx1"/>
              </a:solidFill>
              <a:latin typeface="游ゴシック" panose="020B0400000000000000" pitchFamily="50" charset="-128"/>
              <a:ea typeface="游ゴシック" panose="020B0400000000000000" pitchFamily="50" charset="-128"/>
            </a:rPr>
            <a:t>補助対象経費：</a:t>
          </a:r>
          <a:endParaRPr kumimoji="1" lang="en-US" altLang="ja-JP" sz="16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600" b="1" u="sng">
              <a:solidFill>
                <a:schemeClr val="tx1"/>
              </a:solidFill>
              <a:latin typeface="游ゴシック" panose="020B0400000000000000" pitchFamily="50" charset="-128"/>
              <a:ea typeface="游ゴシック" panose="020B0400000000000000" pitchFamily="50" charset="-128"/>
            </a:rPr>
            <a:t>食材料費以外の実費徴収額</a:t>
          </a:r>
          <a:r>
            <a:rPr kumimoji="1" lang="ja-JP" altLang="en-US" sz="1600" b="1">
              <a:solidFill>
                <a:schemeClr val="tx1"/>
              </a:solidFill>
              <a:latin typeface="游ゴシック" panose="020B0400000000000000" pitchFamily="50" charset="-128"/>
              <a:ea typeface="游ゴシック" panose="020B0400000000000000" pitchFamily="50" charset="-128"/>
            </a:rPr>
            <a:t>。</a:t>
          </a:r>
          <a:endParaRPr kumimoji="1" lang="en-US" altLang="ja-JP" sz="16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600" b="1">
              <a:solidFill>
                <a:schemeClr val="tx1"/>
              </a:solidFill>
              <a:latin typeface="游ゴシック" panose="020B0400000000000000" pitchFamily="50" charset="-128"/>
              <a:ea typeface="游ゴシック" panose="020B0400000000000000" pitchFamily="50" charset="-128"/>
            </a:rPr>
            <a:t>（日用品，文房具等の購入及び施設等で開催する行事へ参加する際に要する費用（保護者分参加費を除く）等。）</a:t>
          </a:r>
          <a:endParaRPr kumimoji="1" lang="en-US" altLang="ja-JP" sz="1600" b="1">
            <a:solidFill>
              <a:schemeClr val="tx1"/>
            </a:solidFill>
            <a:latin typeface="游ゴシック" panose="020B0400000000000000" pitchFamily="50" charset="-128"/>
            <a:ea typeface="游ゴシック" panose="020B0400000000000000" pitchFamily="50" charset="-128"/>
          </a:endParaRPr>
        </a:p>
      </xdr:txBody>
    </xdr:sp>
    <xdr:clientData/>
  </xdr:twoCellAnchor>
  <xdr:twoCellAnchor>
    <xdr:from>
      <xdr:col>1</xdr:col>
      <xdr:colOff>660711</xdr:colOff>
      <xdr:row>63</xdr:row>
      <xdr:rowOff>273710</xdr:rowOff>
    </xdr:from>
    <xdr:to>
      <xdr:col>9</xdr:col>
      <xdr:colOff>397769</xdr:colOff>
      <xdr:row>83</xdr:row>
      <xdr:rowOff>74260</xdr:rowOff>
    </xdr:to>
    <xdr:sp macro="" textlink="">
      <xdr:nvSpPr>
        <xdr:cNvPr id="4" name="角丸四角形 3"/>
        <xdr:cNvSpPr/>
      </xdr:nvSpPr>
      <xdr:spPr>
        <a:xfrm>
          <a:off x="1689849" y="16050176"/>
          <a:ext cx="4444817" cy="5110463"/>
        </a:xfrm>
        <a:prstGeom prst="roundRect">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b="1">
              <a:solidFill>
                <a:schemeClr val="tx1"/>
              </a:solidFill>
              <a:latin typeface="游ゴシック" panose="020B0400000000000000" pitchFamily="50" charset="-128"/>
              <a:ea typeface="游ゴシック" panose="020B0400000000000000" pitchFamily="50" charset="-128"/>
            </a:rPr>
            <a:t>対象児童：</a:t>
          </a:r>
          <a:endParaRPr kumimoji="1" lang="en-US" altLang="ja-JP" sz="16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600" b="1" u="sng">
              <a:solidFill>
                <a:schemeClr val="tx1"/>
              </a:solidFill>
              <a:latin typeface="游ゴシック" panose="020B0400000000000000" pitchFamily="50" charset="-128"/>
              <a:ea typeface="游ゴシック" panose="020B0400000000000000" pitchFamily="50" charset="-128"/>
            </a:rPr>
            <a:t>①生活保護法による被保護世帯（本市の階層区分でＡ階層）</a:t>
          </a:r>
          <a:r>
            <a:rPr kumimoji="1" lang="ja-JP" altLang="en-US" sz="1600" b="1">
              <a:solidFill>
                <a:schemeClr val="tx1"/>
              </a:solidFill>
              <a:latin typeface="游ゴシック" panose="020B0400000000000000" pitchFamily="50" charset="-128"/>
              <a:ea typeface="游ゴシック" panose="020B0400000000000000" pitchFamily="50" charset="-128"/>
            </a:rPr>
            <a:t>の保護者の児童</a:t>
          </a:r>
          <a:endParaRPr kumimoji="1" lang="en-US" altLang="ja-JP" sz="16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600" b="1">
              <a:solidFill>
                <a:schemeClr val="tx1"/>
              </a:solidFill>
              <a:latin typeface="游ゴシック" panose="020B0400000000000000" pitchFamily="50" charset="-128"/>
              <a:ea typeface="游ゴシック" panose="020B0400000000000000" pitchFamily="50" charset="-128"/>
            </a:rPr>
            <a:t>②中国残留邦人等の円滑な帰国の促進並びに永住帰国した中国残留邦人等及び特定配偶者の自立の支援に関する法律による支援給付受給世帯である教育・保育給付認定保護者又は収入その他状況を勘案し，これに準ずると認める教育・保育給付認定保護者の児童 </a:t>
          </a:r>
        </a:p>
      </xdr:txBody>
    </xdr:sp>
    <xdr:clientData/>
  </xdr:twoCellAnchor>
  <xdr:twoCellAnchor>
    <xdr:from>
      <xdr:col>10</xdr:col>
      <xdr:colOff>322505</xdr:colOff>
      <xdr:row>64</xdr:row>
      <xdr:rowOff>141141</xdr:rowOff>
    </xdr:from>
    <xdr:to>
      <xdr:col>18</xdr:col>
      <xdr:colOff>62620</xdr:colOff>
      <xdr:row>74</xdr:row>
      <xdr:rowOff>20504</xdr:rowOff>
    </xdr:to>
    <xdr:sp macro="" textlink="">
      <xdr:nvSpPr>
        <xdr:cNvPr id="5" name="角丸四角形 4"/>
        <xdr:cNvSpPr/>
      </xdr:nvSpPr>
      <xdr:spPr>
        <a:xfrm>
          <a:off x="6563022" y="16235107"/>
          <a:ext cx="4316495" cy="2506949"/>
        </a:xfrm>
        <a:prstGeom prst="roundRect">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b="1">
              <a:solidFill>
                <a:schemeClr val="tx1"/>
              </a:solidFill>
              <a:latin typeface="游ゴシック" panose="020B0400000000000000" pitchFamily="50" charset="-128"/>
              <a:ea typeface="游ゴシック" panose="020B0400000000000000" pitchFamily="50" charset="-128"/>
            </a:rPr>
            <a:t>補助対象経費：</a:t>
          </a:r>
          <a:endParaRPr kumimoji="1" lang="en-US" altLang="ja-JP" sz="16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600" b="1" u="sng">
              <a:solidFill>
                <a:schemeClr val="tx1"/>
              </a:solidFill>
              <a:latin typeface="游ゴシック" panose="020B0400000000000000" pitchFamily="50" charset="-128"/>
              <a:ea typeface="游ゴシック" panose="020B0400000000000000" pitchFamily="50" charset="-128"/>
            </a:rPr>
            <a:t>食材料費以外の実費徴収額</a:t>
          </a:r>
          <a:r>
            <a:rPr kumimoji="1" lang="ja-JP" altLang="en-US" sz="1600" b="1">
              <a:solidFill>
                <a:schemeClr val="tx1"/>
              </a:solidFill>
              <a:latin typeface="游ゴシック" panose="020B0400000000000000" pitchFamily="50" charset="-128"/>
              <a:ea typeface="游ゴシック" panose="020B0400000000000000" pitchFamily="50" charset="-128"/>
            </a:rPr>
            <a:t>。</a:t>
          </a:r>
          <a:endParaRPr kumimoji="1" lang="en-US" altLang="ja-JP" sz="16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600" b="1">
              <a:solidFill>
                <a:schemeClr val="tx1"/>
              </a:solidFill>
              <a:latin typeface="游ゴシック" panose="020B0400000000000000" pitchFamily="50" charset="-128"/>
              <a:ea typeface="游ゴシック" panose="020B0400000000000000" pitchFamily="50" charset="-128"/>
            </a:rPr>
            <a:t>（日用品，文房具等の購入及び施設等で開催する行事へ参加する際に要する費用（保護者分参加費を除く）等。）</a:t>
          </a:r>
          <a:endParaRPr kumimoji="1" lang="en-US" altLang="ja-JP" sz="1600" b="1">
            <a:solidFill>
              <a:schemeClr val="tx1"/>
            </a:solidFill>
            <a:latin typeface="游ゴシック" panose="020B0400000000000000" pitchFamily="50" charset="-128"/>
            <a:ea typeface="游ゴシック" panose="020B0400000000000000" pitchFamily="50" charset="-128"/>
          </a:endParaRPr>
        </a:p>
      </xdr:txBody>
    </xdr:sp>
    <xdr:clientData/>
  </xdr:twoCellAnchor>
  <xdr:twoCellAnchor>
    <xdr:from>
      <xdr:col>16</xdr:col>
      <xdr:colOff>76645</xdr:colOff>
      <xdr:row>0</xdr:row>
      <xdr:rowOff>65693</xdr:rowOff>
    </xdr:from>
    <xdr:to>
      <xdr:col>17</xdr:col>
      <xdr:colOff>782094</xdr:colOff>
      <xdr:row>2</xdr:row>
      <xdr:rowOff>32848</xdr:rowOff>
    </xdr:to>
    <xdr:sp macro="" textlink="">
      <xdr:nvSpPr>
        <xdr:cNvPr id="6" name="正方形/長方形 5"/>
        <xdr:cNvSpPr/>
      </xdr:nvSpPr>
      <xdr:spPr>
        <a:xfrm>
          <a:off x="9338886" y="65693"/>
          <a:ext cx="1209070" cy="328448"/>
        </a:xfrm>
        <a:prstGeom prst="rect">
          <a:avLst/>
        </a:prstGeom>
        <a:solidFill>
          <a:srgbClr val="FFFF00"/>
        </a:solidFill>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ctr"/>
          <a:r>
            <a:rPr kumimoji="1" lang="ja-JP" altLang="en-US" sz="1400" b="1"/>
            <a:t>作成例</a:t>
          </a:r>
        </a:p>
      </xdr:txBody>
    </xdr:sp>
    <xdr:clientData/>
  </xdr:twoCellAnchor>
  <xdr:twoCellAnchor>
    <xdr:from>
      <xdr:col>0</xdr:col>
      <xdr:colOff>306557</xdr:colOff>
      <xdr:row>1</xdr:row>
      <xdr:rowOff>5</xdr:rowOff>
    </xdr:from>
    <xdr:to>
      <xdr:col>4</xdr:col>
      <xdr:colOff>460091</xdr:colOff>
      <xdr:row>2</xdr:row>
      <xdr:rowOff>237876</xdr:rowOff>
    </xdr:to>
    <xdr:sp macro="" textlink="">
      <xdr:nvSpPr>
        <xdr:cNvPr id="7" name="正方形/長方形 6"/>
        <xdr:cNvSpPr/>
      </xdr:nvSpPr>
      <xdr:spPr>
        <a:xfrm>
          <a:off x="306557" y="251815"/>
          <a:ext cx="2682586" cy="347354"/>
        </a:xfrm>
        <a:prstGeom prst="rect">
          <a:avLst/>
        </a:prstGeom>
        <a:solidFill>
          <a:srgbClr val="FFFF00"/>
        </a:solidFill>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ctr"/>
          <a:r>
            <a:rPr kumimoji="1" lang="ja-JP" altLang="en-US" sz="1200" b="1"/>
            <a:t>色付きのセルを入力してください。</a:t>
          </a:r>
        </a:p>
      </xdr:txBody>
    </xdr:sp>
    <xdr:clientData/>
  </xdr:twoCellAnchor>
  <xdr:twoCellAnchor>
    <xdr:from>
      <xdr:col>4</xdr:col>
      <xdr:colOff>416041</xdr:colOff>
      <xdr:row>12</xdr:row>
      <xdr:rowOff>65693</xdr:rowOff>
    </xdr:from>
    <xdr:to>
      <xdr:col>12</xdr:col>
      <xdr:colOff>56444</xdr:colOff>
      <xdr:row>15</xdr:row>
      <xdr:rowOff>51046</xdr:rowOff>
    </xdr:to>
    <xdr:sp macro="" textlink="">
      <xdr:nvSpPr>
        <xdr:cNvPr id="8" name="角丸四角形吹き出し 7"/>
        <xdr:cNvSpPr/>
      </xdr:nvSpPr>
      <xdr:spPr>
        <a:xfrm>
          <a:off x="2945093" y="2671383"/>
          <a:ext cx="4359110" cy="751732"/>
        </a:xfrm>
        <a:prstGeom prst="wedgeRoundRectCallout">
          <a:avLst>
            <a:gd name="adj1" fmla="val -71128"/>
            <a:gd name="adj2" fmla="val 172661"/>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t>西暦の場合は「</a:t>
          </a:r>
          <a:r>
            <a:rPr kumimoji="1" lang="en-US" altLang="ja-JP" sz="1200" b="1"/>
            <a:t>/</a:t>
          </a:r>
          <a:r>
            <a:rPr kumimoji="1" lang="ja-JP" altLang="en-US" sz="1200" b="1"/>
            <a:t>」（例：</a:t>
          </a:r>
          <a:r>
            <a:rPr kumimoji="1" lang="en-US" altLang="ja-JP" sz="1200" b="1"/>
            <a:t>2019/9/27</a:t>
          </a:r>
          <a:r>
            <a:rPr kumimoji="1" lang="ja-JP" altLang="en-US" sz="1200" b="1"/>
            <a:t>）</a:t>
          </a:r>
        </a:p>
        <a:p>
          <a:pPr algn="ctr"/>
          <a:r>
            <a:rPr kumimoji="1" lang="ja-JP" altLang="en-US" sz="1200" b="1"/>
            <a:t>和暦の場合は「</a:t>
          </a:r>
          <a:r>
            <a:rPr kumimoji="1" lang="en-US" altLang="ja-JP" sz="1200" b="1"/>
            <a:t>.</a:t>
          </a:r>
          <a:r>
            <a:rPr kumimoji="1" lang="ja-JP" altLang="en-US" sz="1200" b="1"/>
            <a:t>」（例：</a:t>
          </a:r>
          <a:r>
            <a:rPr kumimoji="1" lang="en-US" altLang="ja-JP" sz="1200" b="1"/>
            <a:t>R1.9.27</a:t>
          </a:r>
          <a:r>
            <a:rPr kumimoji="1" lang="ja-JP" altLang="en-US" sz="1200" b="1"/>
            <a:t>）で区切ってください。</a:t>
          </a:r>
        </a:p>
      </xdr:txBody>
    </xdr:sp>
    <xdr:clientData/>
  </xdr:twoCellAnchor>
  <xdr:twoCellAnchor>
    <xdr:from>
      <xdr:col>4</xdr:col>
      <xdr:colOff>175179</xdr:colOff>
      <xdr:row>22</xdr:row>
      <xdr:rowOff>87590</xdr:rowOff>
    </xdr:from>
    <xdr:to>
      <xdr:col>8</xdr:col>
      <xdr:colOff>268089</xdr:colOff>
      <xdr:row>23</xdr:row>
      <xdr:rowOff>245292</xdr:rowOff>
    </xdr:to>
    <xdr:sp macro="" textlink="">
      <xdr:nvSpPr>
        <xdr:cNvPr id="9" name="角丸四角形吹き出し 8"/>
        <xdr:cNvSpPr/>
      </xdr:nvSpPr>
      <xdr:spPr>
        <a:xfrm>
          <a:off x="2704231" y="5090952"/>
          <a:ext cx="2797134" cy="420461"/>
        </a:xfrm>
        <a:prstGeom prst="wedgeRoundRectCallout">
          <a:avLst>
            <a:gd name="adj1" fmla="val -70828"/>
            <a:gd name="adj2" fmla="val -56194"/>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t>クラス年齢で自動計算されます。</a:t>
          </a:r>
        </a:p>
      </xdr:txBody>
    </xdr:sp>
    <xdr:clientData/>
  </xdr:twoCellAnchor>
  <xdr:twoCellAnchor>
    <xdr:from>
      <xdr:col>4</xdr:col>
      <xdr:colOff>186127</xdr:colOff>
      <xdr:row>24</xdr:row>
      <xdr:rowOff>186125</xdr:rowOff>
    </xdr:from>
    <xdr:to>
      <xdr:col>8</xdr:col>
      <xdr:colOff>431438</xdr:colOff>
      <xdr:row>30</xdr:row>
      <xdr:rowOff>141738</xdr:rowOff>
    </xdr:to>
    <xdr:sp macro="" textlink="">
      <xdr:nvSpPr>
        <xdr:cNvPr id="10" name="角丸四角形吹き出し 9"/>
        <xdr:cNvSpPr/>
      </xdr:nvSpPr>
      <xdr:spPr>
        <a:xfrm>
          <a:off x="2715179" y="5715004"/>
          <a:ext cx="2949535" cy="1532165"/>
        </a:xfrm>
        <a:prstGeom prst="wedgeRoundRectCallout">
          <a:avLst>
            <a:gd name="adj1" fmla="val -68207"/>
            <a:gd name="adj2" fmla="val -52751"/>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t>４月１日時点での認定を選択してください。</a:t>
          </a:r>
        </a:p>
        <a:p>
          <a:pPr algn="ctr"/>
          <a:r>
            <a:rPr kumimoji="1" lang="ja-JP" altLang="en-US" sz="1200" b="1"/>
            <a:t>年度途中で１号⇔２号の認定変更があった場合は、次の段にわけて記載してください。</a:t>
          </a:r>
        </a:p>
      </xdr:txBody>
    </xdr:sp>
    <xdr:clientData/>
  </xdr:twoCellAnchor>
  <xdr:twoCellAnchor>
    <xdr:from>
      <xdr:col>12</xdr:col>
      <xdr:colOff>350350</xdr:colOff>
      <xdr:row>32</xdr:row>
      <xdr:rowOff>240866</xdr:rowOff>
    </xdr:from>
    <xdr:to>
      <xdr:col>17</xdr:col>
      <xdr:colOff>787225</xdr:colOff>
      <xdr:row>36</xdr:row>
      <xdr:rowOff>215810</xdr:rowOff>
    </xdr:to>
    <xdr:sp macro="" textlink="">
      <xdr:nvSpPr>
        <xdr:cNvPr id="11" name="角丸四角形吹き出し 10"/>
        <xdr:cNvSpPr/>
      </xdr:nvSpPr>
      <xdr:spPr>
        <a:xfrm>
          <a:off x="7598109" y="7871814"/>
          <a:ext cx="2954978" cy="1025979"/>
        </a:xfrm>
        <a:prstGeom prst="wedgeRoundRectCallout">
          <a:avLst>
            <a:gd name="adj1" fmla="val -42964"/>
            <a:gd name="adj2" fmla="val 3578"/>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t>この例では年度途中に１号⇔２号の認定変更があったと仮定して入力しています。</a:t>
          </a:r>
        </a:p>
      </xdr:txBody>
    </xdr:sp>
    <xdr:clientData/>
  </xdr:twoCellAnchor>
  <xdr:twoCellAnchor>
    <xdr:from>
      <xdr:col>6</xdr:col>
      <xdr:colOff>459834</xdr:colOff>
      <xdr:row>52</xdr:row>
      <xdr:rowOff>87589</xdr:rowOff>
    </xdr:from>
    <xdr:to>
      <xdr:col>12</xdr:col>
      <xdr:colOff>383561</xdr:colOff>
      <xdr:row>56</xdr:row>
      <xdr:rowOff>39402</xdr:rowOff>
    </xdr:to>
    <xdr:sp macro="" textlink="">
      <xdr:nvSpPr>
        <xdr:cNvPr id="12" name="角丸四角形吹き出し 11"/>
        <xdr:cNvSpPr/>
      </xdr:nvSpPr>
      <xdr:spPr>
        <a:xfrm>
          <a:off x="4685868" y="12973710"/>
          <a:ext cx="2945452" cy="1002847"/>
        </a:xfrm>
        <a:prstGeom prst="wedgeRoundRectCallout">
          <a:avLst>
            <a:gd name="adj1" fmla="val 40094"/>
            <a:gd name="adj2" fmla="val -105031"/>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t>この月は</a:t>
          </a:r>
          <a:r>
            <a:rPr kumimoji="1" lang="en-US" altLang="ja-JP" sz="1200" b="1"/>
            <a:t>1</a:t>
          </a:r>
          <a:r>
            <a:rPr kumimoji="1" lang="ja-JP" altLang="en-US" sz="1200" b="1"/>
            <a:t>月あたりの補助上限額（</a:t>
          </a:r>
          <a:r>
            <a:rPr kumimoji="1" lang="en-US" altLang="ja-JP" sz="1200" b="1"/>
            <a:t>2,500</a:t>
          </a:r>
          <a:r>
            <a:rPr kumimoji="1" lang="ja-JP" altLang="en-US" sz="1200" b="1"/>
            <a:t>円）を超えているので、採用額は上限の</a:t>
          </a:r>
          <a:r>
            <a:rPr kumimoji="1" lang="en-US" altLang="ja-JP" sz="1200" b="1"/>
            <a:t>2,500</a:t>
          </a:r>
          <a:r>
            <a:rPr kumimoji="1" lang="ja-JP" altLang="en-US" sz="1200" b="1"/>
            <a:t>円となります。</a:t>
          </a:r>
        </a:p>
      </xdr:txBody>
    </xdr:sp>
    <xdr:clientData/>
  </xdr:twoCellAnchor>
  <xdr:twoCellAnchor>
    <xdr:from>
      <xdr:col>4</xdr:col>
      <xdr:colOff>1094834</xdr:colOff>
      <xdr:row>2</xdr:row>
      <xdr:rowOff>229918</xdr:rowOff>
    </xdr:from>
    <xdr:to>
      <xdr:col>11</xdr:col>
      <xdr:colOff>328455</xdr:colOff>
      <xdr:row>4</xdr:row>
      <xdr:rowOff>160529</xdr:rowOff>
    </xdr:to>
    <xdr:sp macro="" textlink="">
      <xdr:nvSpPr>
        <xdr:cNvPr id="13" name="角丸四角形吹き出し 12"/>
        <xdr:cNvSpPr/>
      </xdr:nvSpPr>
      <xdr:spPr>
        <a:xfrm>
          <a:off x="3623886" y="591211"/>
          <a:ext cx="3448707" cy="434232"/>
        </a:xfrm>
        <a:prstGeom prst="wedgeRoundRectCallout">
          <a:avLst>
            <a:gd name="adj1" fmla="val 62739"/>
            <a:gd name="adj2" fmla="val 15369"/>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t>担当者氏名・連絡先を記載してください。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19</xdr:col>
      <xdr:colOff>218282</xdr:colOff>
      <xdr:row>0</xdr:row>
      <xdr:rowOff>190502</xdr:rowOff>
    </xdr:from>
    <xdr:to>
      <xdr:col>24</xdr:col>
      <xdr:colOff>11907</xdr:colOff>
      <xdr:row>1</xdr:row>
      <xdr:rowOff>206377</xdr:rowOff>
    </xdr:to>
    <xdr:sp macro="" textlink="">
      <xdr:nvSpPr>
        <xdr:cNvPr id="2" name="正方形/長方形 1"/>
        <xdr:cNvSpPr/>
      </xdr:nvSpPr>
      <xdr:spPr>
        <a:xfrm>
          <a:off x="6373813" y="190502"/>
          <a:ext cx="1341438" cy="420688"/>
        </a:xfrm>
        <a:prstGeom prst="rect">
          <a:avLst/>
        </a:prstGeom>
        <a:solidFill>
          <a:srgbClr val="FFFF00"/>
        </a:solidFill>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ctr"/>
          <a:r>
            <a:rPr kumimoji="1" lang="ja-JP" altLang="en-US" sz="1400" b="1"/>
            <a:t>作成例</a:t>
          </a:r>
        </a:p>
      </xdr:txBody>
    </xdr:sp>
    <xdr:clientData/>
  </xdr:twoCellAnchor>
  <xdr:twoCellAnchor>
    <xdr:from>
      <xdr:col>1</xdr:col>
      <xdr:colOff>202407</xdr:colOff>
      <xdr:row>9</xdr:row>
      <xdr:rowOff>194471</xdr:rowOff>
    </xdr:from>
    <xdr:to>
      <xdr:col>23</xdr:col>
      <xdr:colOff>249285</xdr:colOff>
      <xdr:row>17</xdr:row>
      <xdr:rowOff>341082</xdr:rowOff>
    </xdr:to>
    <xdr:sp macro="" textlink="">
      <xdr:nvSpPr>
        <xdr:cNvPr id="3" name="角丸四角形 2"/>
        <xdr:cNvSpPr/>
      </xdr:nvSpPr>
      <xdr:spPr>
        <a:xfrm>
          <a:off x="690563" y="3790159"/>
          <a:ext cx="6952503" cy="3194611"/>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2800" b="1"/>
            <a:t>仙台市が確認するために使用する資料なので何も入力せずにご提出ください。</a:t>
          </a:r>
          <a:endParaRPr kumimoji="1" lang="en-US" altLang="ja-JP" sz="2800" b="1"/>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242"/>
  <sheetViews>
    <sheetView tabSelected="1" view="pageBreakPreview" zoomScale="90" zoomScaleNormal="98" zoomScaleSheetLayoutView="90" workbookViewId="0">
      <selection activeCell="C7" sqref="C7"/>
    </sheetView>
  </sheetViews>
  <sheetFormatPr defaultRowHeight="13.5"/>
  <cols>
    <col min="1" max="1" width="9.25" style="1" customWidth="1"/>
    <col min="2" max="2" width="9" style="1" customWidth="1"/>
    <col min="3" max="3" width="17.5" style="1" customWidth="1"/>
    <col min="4" max="4" width="8.625" style="1" customWidth="1"/>
    <col min="5" max="5" width="9" style="1" customWidth="1"/>
    <col min="6" max="6" width="26.75" style="1" customWidth="1"/>
    <col min="7" max="7" width="3" style="1" customWidth="1"/>
    <col min="8" max="8" width="3.25" style="1" customWidth="1"/>
    <col min="9" max="9" width="9.5" style="1" customWidth="1"/>
    <col min="10" max="10" width="26" style="1" customWidth="1"/>
    <col min="11" max="11" width="2.125" style="1" customWidth="1"/>
    <col min="12" max="12" width="3.25" style="1" customWidth="1"/>
    <col min="13" max="13" width="9" style="1" customWidth="1"/>
    <col min="14" max="14" width="14.375" style="1" customWidth="1"/>
    <col min="15" max="16384" width="9" style="1"/>
  </cols>
  <sheetData>
    <row r="1" spans="1:16" ht="33.75" customHeight="1">
      <c r="A1" s="275" t="s">
        <v>502</v>
      </c>
      <c r="B1" s="275"/>
      <c r="C1" s="275"/>
      <c r="D1" s="275"/>
      <c r="E1" s="275"/>
      <c r="F1" s="275"/>
      <c r="G1" s="275"/>
      <c r="H1" s="275"/>
      <c r="I1" s="275"/>
      <c r="J1" s="275"/>
      <c r="K1" s="20"/>
      <c r="L1" s="20"/>
      <c r="M1" s="20"/>
      <c r="N1" s="20"/>
      <c r="O1" s="20"/>
      <c r="P1" s="20"/>
    </row>
    <row r="2" spans="1:16">
      <c r="A2" s="61"/>
      <c r="B2" s="20"/>
      <c r="C2" s="20"/>
      <c r="D2" s="20"/>
      <c r="E2" s="20"/>
      <c r="F2" s="20"/>
      <c r="G2" s="20"/>
      <c r="H2" s="20"/>
      <c r="I2" s="20"/>
      <c r="J2" s="20"/>
      <c r="K2" s="20"/>
      <c r="L2" s="20"/>
      <c r="M2" s="20"/>
      <c r="N2" s="20"/>
      <c r="O2" s="20"/>
      <c r="P2" s="20"/>
    </row>
    <row r="3" spans="1:16" ht="14.25">
      <c r="A3" s="21" t="s">
        <v>18</v>
      </c>
      <c r="B3" s="19"/>
      <c r="C3" s="19"/>
      <c r="D3" s="19"/>
      <c r="E3" s="19"/>
      <c r="F3" s="19"/>
      <c r="G3" s="19"/>
      <c r="H3" s="19"/>
      <c r="I3" s="19"/>
      <c r="J3" s="19"/>
      <c r="K3" s="19"/>
      <c r="L3" s="20"/>
      <c r="M3" s="20"/>
      <c r="N3" s="20"/>
      <c r="O3" s="20"/>
      <c r="P3" s="20"/>
    </row>
    <row r="4" spans="1:16" ht="14.25">
      <c r="A4" s="19"/>
      <c r="B4" s="19"/>
      <c r="C4" s="19"/>
      <c r="D4" s="19"/>
      <c r="E4" s="19"/>
      <c r="F4" s="19"/>
      <c r="G4" s="19"/>
      <c r="H4" s="19"/>
      <c r="I4" s="19"/>
      <c r="J4" s="19"/>
      <c r="K4" s="19"/>
      <c r="L4" s="20"/>
      <c r="M4" s="20"/>
      <c r="N4" s="20"/>
      <c r="O4" s="20"/>
      <c r="P4" s="20"/>
    </row>
    <row r="5" spans="1:16" ht="14.25">
      <c r="A5" s="62" t="s">
        <v>19</v>
      </c>
      <c r="B5" s="19" t="s">
        <v>20</v>
      </c>
      <c r="C5" s="19"/>
      <c r="D5" s="19"/>
      <c r="E5" s="19"/>
      <c r="F5" s="19"/>
      <c r="G5" s="19"/>
      <c r="H5" s="19"/>
      <c r="I5" s="19"/>
      <c r="J5" s="19"/>
      <c r="K5" s="19"/>
      <c r="L5" s="20"/>
      <c r="M5" s="20"/>
      <c r="N5" s="20"/>
      <c r="O5" s="20"/>
      <c r="P5" s="20"/>
    </row>
    <row r="6" spans="1:16" ht="15" thickBot="1">
      <c r="A6" s="62"/>
      <c r="B6" s="19"/>
      <c r="C6" s="19"/>
      <c r="D6" s="19"/>
      <c r="E6" s="19"/>
      <c r="F6" s="19"/>
      <c r="G6" s="19"/>
      <c r="H6" s="19"/>
      <c r="I6" s="19"/>
      <c r="J6" s="19"/>
      <c r="K6" s="19"/>
      <c r="L6" s="20"/>
      <c r="M6" s="20"/>
      <c r="N6" s="20"/>
      <c r="O6" s="20"/>
      <c r="P6" s="20"/>
    </row>
    <row r="7" spans="1:16" ht="30" customHeight="1" thickTop="1" thickBot="1">
      <c r="A7" s="62"/>
      <c r="B7" s="19"/>
      <c r="C7" s="18" t="s">
        <v>1357</v>
      </c>
      <c r="D7" s="19"/>
      <c r="E7" s="19"/>
      <c r="F7" s="19"/>
      <c r="G7" s="19"/>
      <c r="H7" s="19"/>
      <c r="I7" s="19"/>
      <c r="J7" s="19"/>
      <c r="K7" s="19"/>
      <c r="L7" s="20"/>
      <c r="M7" s="20"/>
      <c r="N7" s="20"/>
      <c r="O7" s="20"/>
      <c r="P7" s="20"/>
    </row>
    <row r="8" spans="1:16" ht="15" thickTop="1">
      <c r="A8" s="62"/>
      <c r="B8" s="19"/>
      <c r="C8" s="19"/>
      <c r="D8" s="19"/>
      <c r="E8" s="19"/>
      <c r="F8" s="19"/>
      <c r="G8" s="19"/>
      <c r="H8" s="19"/>
      <c r="I8" s="19"/>
      <c r="J8" s="19"/>
      <c r="K8" s="19"/>
      <c r="L8" s="20"/>
      <c r="M8" s="20"/>
      <c r="N8" s="20"/>
      <c r="O8" s="20"/>
      <c r="P8" s="20"/>
    </row>
    <row r="9" spans="1:16" ht="14.25" customHeight="1">
      <c r="A9" s="62" t="s">
        <v>21</v>
      </c>
      <c r="B9" s="63" t="s">
        <v>509</v>
      </c>
      <c r="C9" s="19"/>
      <c r="D9" s="19"/>
      <c r="E9" s="19"/>
      <c r="F9" s="19"/>
      <c r="G9" s="19"/>
      <c r="H9" s="19"/>
      <c r="I9" s="19"/>
      <c r="J9" s="19"/>
      <c r="K9" s="19"/>
      <c r="L9" s="20"/>
      <c r="M9" s="20"/>
      <c r="N9" s="20"/>
      <c r="O9" s="20"/>
      <c r="P9" s="20"/>
    </row>
    <row r="10" spans="1:16" ht="15" thickBot="1">
      <c r="A10" s="62"/>
      <c r="B10" s="19"/>
      <c r="C10" s="19"/>
      <c r="D10" s="19"/>
      <c r="E10" s="19"/>
      <c r="F10" s="19"/>
      <c r="G10" s="19"/>
      <c r="H10" s="19"/>
      <c r="I10" s="19"/>
      <c r="J10" s="19"/>
      <c r="K10" s="19"/>
      <c r="L10" s="20"/>
      <c r="M10" s="20"/>
      <c r="N10" s="20"/>
      <c r="O10" s="20"/>
      <c r="P10" s="20"/>
    </row>
    <row r="11" spans="1:16" ht="30" customHeight="1" thickTop="1" thickBot="1">
      <c r="A11" s="62"/>
      <c r="B11" s="19"/>
      <c r="C11" s="2" t="s">
        <v>1356</v>
      </c>
      <c r="D11" s="19"/>
      <c r="E11" s="19"/>
      <c r="F11" s="19"/>
      <c r="G11" s="19"/>
      <c r="H11" s="19"/>
      <c r="I11" s="19"/>
      <c r="J11" s="19"/>
      <c r="K11" s="19"/>
      <c r="L11" s="64"/>
      <c r="M11" s="20"/>
      <c r="N11" s="20"/>
      <c r="O11" s="20"/>
      <c r="P11" s="20"/>
    </row>
    <row r="12" spans="1:16" ht="15" thickTop="1">
      <c r="A12" s="62"/>
      <c r="B12" s="19"/>
      <c r="C12" s="19"/>
      <c r="D12" s="19"/>
      <c r="E12" s="19"/>
      <c r="F12" s="19"/>
      <c r="G12" s="19"/>
      <c r="H12" s="19"/>
      <c r="I12" s="19"/>
      <c r="J12" s="19"/>
      <c r="K12" s="19"/>
      <c r="L12" s="64"/>
      <c r="M12" s="20"/>
      <c r="N12" s="20"/>
      <c r="O12" s="20"/>
      <c r="P12" s="20"/>
    </row>
    <row r="13" spans="1:16" ht="36.75" customHeight="1">
      <c r="A13" s="62"/>
      <c r="B13" s="279" t="s">
        <v>1885</v>
      </c>
      <c r="C13" s="279"/>
      <c r="D13" s="279"/>
      <c r="E13" s="279"/>
      <c r="F13" s="279"/>
      <c r="G13" s="279"/>
      <c r="H13" s="279"/>
      <c r="I13" s="279"/>
      <c r="J13" s="279"/>
      <c r="K13" s="279"/>
      <c r="L13" s="279"/>
      <c r="M13" s="279"/>
      <c r="N13" s="279"/>
      <c r="O13" s="279"/>
      <c r="P13" s="279"/>
    </row>
    <row r="14" spans="1:16" ht="36.75" customHeight="1">
      <c r="A14" s="62"/>
      <c r="B14" s="279"/>
      <c r="C14" s="279"/>
      <c r="D14" s="279"/>
      <c r="E14" s="279"/>
      <c r="F14" s="279"/>
      <c r="G14" s="279"/>
      <c r="H14" s="279"/>
      <c r="I14" s="279"/>
      <c r="J14" s="279"/>
      <c r="K14" s="279"/>
      <c r="L14" s="279"/>
      <c r="M14" s="279"/>
      <c r="N14" s="279"/>
      <c r="O14" s="279"/>
      <c r="P14" s="279"/>
    </row>
    <row r="15" spans="1:16" ht="14.25">
      <c r="A15" s="62"/>
      <c r="B15" s="19"/>
      <c r="C15" s="19"/>
      <c r="D15" s="19"/>
      <c r="E15" s="19"/>
      <c r="F15" s="19"/>
      <c r="G15" s="19"/>
      <c r="H15" s="19"/>
      <c r="I15" s="19"/>
      <c r="J15" s="19"/>
      <c r="K15" s="19"/>
      <c r="L15" s="64"/>
      <c r="M15" s="20"/>
      <c r="N15" s="20"/>
      <c r="O15" s="20"/>
      <c r="P15" s="20"/>
    </row>
    <row r="16" spans="1:16" ht="20.25" customHeight="1">
      <c r="A16" s="65" t="s">
        <v>22</v>
      </c>
      <c r="B16" s="66" t="s">
        <v>774</v>
      </c>
      <c r="C16" s="81"/>
      <c r="D16" s="82"/>
      <c r="E16" s="82"/>
      <c r="F16" s="82"/>
      <c r="G16" s="82"/>
      <c r="H16" s="82"/>
      <c r="I16" s="82"/>
      <c r="J16" s="82"/>
      <c r="K16" s="82"/>
      <c r="L16" s="82"/>
      <c r="M16" s="82"/>
      <c r="N16" s="82"/>
      <c r="O16" s="82"/>
      <c r="P16" s="20"/>
    </row>
    <row r="17" spans="1:17" s="54" customFormat="1" ht="70.5" customHeight="1">
      <c r="A17" s="65"/>
      <c r="B17" s="279" t="s">
        <v>1345</v>
      </c>
      <c r="C17" s="279"/>
      <c r="D17" s="279"/>
      <c r="E17" s="279"/>
      <c r="F17" s="279"/>
      <c r="G17" s="279"/>
      <c r="H17" s="279"/>
      <c r="I17" s="279"/>
      <c r="J17" s="279"/>
      <c r="K17" s="279"/>
      <c r="L17" s="279"/>
      <c r="M17" s="279"/>
      <c r="N17" s="279"/>
      <c r="O17" s="279"/>
      <c r="P17" s="279"/>
    </row>
    <row r="18" spans="1:17" s="54" customFormat="1" ht="70.5" customHeight="1">
      <c r="A18" s="65"/>
      <c r="B18" s="280" t="s">
        <v>777</v>
      </c>
      <c r="C18" s="280"/>
      <c r="D18" s="280"/>
      <c r="E18" s="280"/>
      <c r="F18" s="280"/>
      <c r="G18" s="280"/>
      <c r="H18" s="280"/>
      <c r="I18" s="280"/>
      <c r="J18" s="280"/>
      <c r="K18" s="280"/>
      <c r="L18" s="280"/>
      <c r="M18" s="280"/>
      <c r="N18" s="280"/>
      <c r="O18" s="280"/>
      <c r="P18" s="280"/>
    </row>
    <row r="19" spans="1:17" ht="20.25" customHeight="1">
      <c r="A19" s="62"/>
      <c r="B19" s="19"/>
      <c r="C19" s="19"/>
      <c r="D19" s="19"/>
      <c r="E19" s="19"/>
      <c r="F19" s="19"/>
      <c r="G19" s="19"/>
      <c r="H19" s="19"/>
      <c r="I19" s="19"/>
      <c r="J19" s="19"/>
      <c r="K19" s="19"/>
      <c r="L19" s="64"/>
      <c r="M19" s="20"/>
      <c r="N19" s="20"/>
      <c r="O19" s="20"/>
      <c r="P19" s="20"/>
    </row>
    <row r="20" spans="1:17" ht="20.25" customHeight="1">
      <c r="A20" s="62" t="s">
        <v>23</v>
      </c>
      <c r="B20" s="67" t="s">
        <v>510</v>
      </c>
      <c r="C20" s="68"/>
      <c r="D20" s="68"/>
      <c r="E20" s="68"/>
      <c r="F20" s="68"/>
      <c r="G20" s="68"/>
      <c r="H20" s="68"/>
      <c r="I20" s="68"/>
      <c r="J20" s="68"/>
      <c r="K20" s="68"/>
      <c r="L20" s="64"/>
      <c r="M20" s="20"/>
      <c r="N20" s="20"/>
      <c r="O20" s="20"/>
      <c r="P20" s="20"/>
    </row>
    <row r="21" spans="1:17" ht="54" customHeight="1">
      <c r="A21" s="62"/>
      <c r="B21" s="277" t="s">
        <v>775</v>
      </c>
      <c r="C21" s="278"/>
      <c r="D21" s="278"/>
      <c r="E21" s="278"/>
      <c r="F21" s="278"/>
      <c r="G21" s="278"/>
      <c r="H21" s="278"/>
      <c r="I21" s="278"/>
      <c r="J21" s="278"/>
      <c r="K21" s="278"/>
      <c r="L21" s="278"/>
      <c r="M21" s="278"/>
      <c r="N21" s="20"/>
      <c r="O21" s="20"/>
      <c r="P21" s="20"/>
    </row>
    <row r="22" spans="1:17">
      <c r="A22" s="69"/>
      <c r="B22" s="20"/>
      <c r="C22" s="20"/>
      <c r="D22" s="20"/>
      <c r="E22" s="20"/>
      <c r="F22" s="20"/>
      <c r="G22" s="20"/>
      <c r="H22" s="20"/>
      <c r="I22" s="20"/>
      <c r="J22" s="20"/>
      <c r="K22" s="20"/>
      <c r="L22" s="20"/>
      <c r="M22" s="20"/>
      <c r="N22" s="20"/>
      <c r="O22" s="20"/>
      <c r="P22" s="20"/>
    </row>
    <row r="23" spans="1:17" s="3" customFormat="1" ht="14.25">
      <c r="A23" s="276" t="s">
        <v>24</v>
      </c>
      <c r="B23" s="276"/>
      <c r="C23" s="276"/>
      <c r="D23" s="276"/>
      <c r="E23" s="276"/>
      <c r="F23" s="276"/>
      <c r="G23" s="276"/>
      <c r="H23" s="276"/>
      <c r="I23" s="276"/>
      <c r="J23" s="276"/>
      <c r="K23" s="276"/>
      <c r="L23" s="276"/>
      <c r="M23" s="276"/>
      <c r="N23" s="276"/>
      <c r="O23" s="276"/>
      <c r="P23" s="276"/>
    </row>
    <row r="24" spans="1:17" s="185" customFormat="1" ht="14.25" customHeight="1">
      <c r="A24" s="252" t="s">
        <v>25</v>
      </c>
      <c r="B24" s="253"/>
      <c r="C24" s="253"/>
      <c r="D24" s="253"/>
      <c r="E24" s="253"/>
      <c r="F24" s="253"/>
      <c r="G24" s="253"/>
      <c r="H24" s="253"/>
      <c r="I24" s="253"/>
      <c r="J24" s="253"/>
      <c r="K24" s="253"/>
      <c r="L24" s="253"/>
      <c r="M24" s="253"/>
      <c r="N24" s="253"/>
      <c r="O24" s="253"/>
      <c r="P24" s="253"/>
      <c r="Q24" s="184"/>
    </row>
    <row r="25" spans="1:17" s="185" customFormat="1" ht="14.25" customHeight="1">
      <c r="A25" s="254" t="s">
        <v>26</v>
      </c>
      <c r="B25" s="255"/>
      <c r="C25" s="255"/>
      <c r="D25" s="256"/>
      <c r="E25" s="254" t="s">
        <v>27</v>
      </c>
      <c r="F25" s="255"/>
      <c r="G25" s="255"/>
      <c r="H25" s="256"/>
      <c r="I25" s="281" t="s">
        <v>205</v>
      </c>
      <c r="J25" s="282"/>
      <c r="K25" s="282"/>
      <c r="L25" s="283"/>
      <c r="M25" s="99" t="s">
        <v>69</v>
      </c>
      <c r="N25" s="234" t="s">
        <v>70</v>
      </c>
      <c r="O25" s="235"/>
      <c r="P25" s="236"/>
    </row>
    <row r="26" spans="1:17" s="185" customFormat="1" ht="14.25" customHeight="1">
      <c r="A26" s="165" t="s">
        <v>31</v>
      </c>
      <c r="B26" s="284" t="s">
        <v>32</v>
      </c>
      <c r="C26" s="285"/>
      <c r="D26" s="286"/>
      <c r="E26" s="165" t="s">
        <v>33</v>
      </c>
      <c r="F26" s="284" t="s">
        <v>34</v>
      </c>
      <c r="G26" s="285"/>
      <c r="H26" s="286"/>
      <c r="I26" s="99" t="s">
        <v>210</v>
      </c>
      <c r="J26" s="234" t="s">
        <v>211</v>
      </c>
      <c r="K26" s="235"/>
      <c r="L26" s="236"/>
      <c r="M26" s="99" t="s">
        <v>78</v>
      </c>
      <c r="N26" s="234" t="s">
        <v>79</v>
      </c>
      <c r="O26" s="235"/>
      <c r="P26" s="236"/>
      <c r="Q26" s="184"/>
    </row>
    <row r="27" spans="1:17" s="185" customFormat="1" ht="14.25" customHeight="1">
      <c r="A27" s="166" t="s">
        <v>37</v>
      </c>
      <c r="B27" s="234" t="s">
        <v>38</v>
      </c>
      <c r="C27" s="235"/>
      <c r="D27" s="236"/>
      <c r="E27" s="166" t="s">
        <v>39</v>
      </c>
      <c r="F27" s="234" t="s">
        <v>40</v>
      </c>
      <c r="G27" s="235"/>
      <c r="H27" s="236"/>
      <c r="I27" s="99" t="s">
        <v>216</v>
      </c>
      <c r="J27" s="234" t="s">
        <v>217</v>
      </c>
      <c r="K27" s="235"/>
      <c r="L27" s="236"/>
      <c r="M27" s="99" t="s">
        <v>86</v>
      </c>
      <c r="N27" s="234" t="s">
        <v>87</v>
      </c>
      <c r="O27" s="235"/>
      <c r="P27" s="236"/>
      <c r="Q27" s="184"/>
    </row>
    <row r="28" spans="1:17" s="185" customFormat="1" ht="14.25" customHeight="1">
      <c r="A28" s="166" t="s">
        <v>49</v>
      </c>
      <c r="B28" s="234" t="s">
        <v>50</v>
      </c>
      <c r="C28" s="235"/>
      <c r="D28" s="236"/>
      <c r="E28" s="166" t="s">
        <v>43</v>
      </c>
      <c r="F28" s="234" t="s">
        <v>44</v>
      </c>
      <c r="G28" s="235"/>
      <c r="H28" s="236"/>
      <c r="I28" s="99" t="s">
        <v>224</v>
      </c>
      <c r="J28" s="234" t="s">
        <v>225</v>
      </c>
      <c r="K28" s="235"/>
      <c r="L28" s="236"/>
      <c r="M28" s="100" t="s">
        <v>104</v>
      </c>
      <c r="N28" s="234" t="s">
        <v>105</v>
      </c>
      <c r="O28" s="235"/>
      <c r="P28" s="236"/>
      <c r="Q28" s="184"/>
    </row>
    <row r="29" spans="1:17" s="185" customFormat="1" ht="14.25" customHeight="1">
      <c r="A29" s="166" t="s">
        <v>53</v>
      </c>
      <c r="B29" s="234" t="s">
        <v>54</v>
      </c>
      <c r="C29" s="235"/>
      <c r="D29" s="236"/>
      <c r="E29" s="166" t="s">
        <v>55</v>
      </c>
      <c r="F29" s="234" t="s">
        <v>56</v>
      </c>
      <c r="G29" s="235"/>
      <c r="H29" s="236"/>
      <c r="I29" s="99" t="s">
        <v>28</v>
      </c>
      <c r="J29" s="234" t="s">
        <v>29</v>
      </c>
      <c r="K29" s="235"/>
      <c r="L29" s="236"/>
      <c r="M29" s="100" t="s">
        <v>896</v>
      </c>
      <c r="N29" s="234" t="s">
        <v>1346</v>
      </c>
      <c r="O29" s="235"/>
      <c r="P29" s="236"/>
      <c r="Q29" s="184"/>
    </row>
    <row r="30" spans="1:17" s="185" customFormat="1" ht="14.25" customHeight="1">
      <c r="A30" s="166" t="s">
        <v>59</v>
      </c>
      <c r="B30" s="234" t="s">
        <v>60</v>
      </c>
      <c r="C30" s="235"/>
      <c r="D30" s="236"/>
      <c r="E30" s="166" t="s">
        <v>61</v>
      </c>
      <c r="F30" s="234" t="s">
        <v>62</v>
      </c>
      <c r="G30" s="235"/>
      <c r="H30" s="236"/>
      <c r="I30" s="99" t="s">
        <v>41</v>
      </c>
      <c r="J30" s="234" t="s">
        <v>42</v>
      </c>
      <c r="K30" s="235"/>
      <c r="L30" s="236"/>
      <c r="M30" s="100" t="s">
        <v>1575</v>
      </c>
      <c r="N30" s="234" t="s">
        <v>1576</v>
      </c>
      <c r="O30" s="235"/>
      <c r="P30" s="236"/>
      <c r="Q30" s="184"/>
    </row>
    <row r="31" spans="1:17" s="185" customFormat="1" ht="14.25" customHeight="1">
      <c r="A31" s="166" t="s">
        <v>65</v>
      </c>
      <c r="B31" s="234" t="s">
        <v>66</v>
      </c>
      <c r="C31" s="235"/>
      <c r="D31" s="236"/>
      <c r="E31" s="166" t="s">
        <v>76</v>
      </c>
      <c r="F31" s="234" t="s">
        <v>77</v>
      </c>
      <c r="G31" s="235"/>
      <c r="H31" s="236"/>
      <c r="I31" s="99" t="s">
        <v>45</v>
      </c>
      <c r="J31" s="234" t="s">
        <v>46</v>
      </c>
      <c r="K31" s="235"/>
      <c r="L31" s="236"/>
      <c r="M31" s="281" t="s">
        <v>110</v>
      </c>
      <c r="N31" s="282"/>
      <c r="O31" s="282"/>
      <c r="P31" s="283"/>
      <c r="Q31" s="184"/>
    </row>
    <row r="32" spans="1:17" s="185" customFormat="1" ht="14.25" customHeight="1">
      <c r="A32" s="166" t="s">
        <v>71</v>
      </c>
      <c r="B32" s="234" t="s">
        <v>72</v>
      </c>
      <c r="C32" s="235"/>
      <c r="D32" s="236"/>
      <c r="E32" s="166" t="s">
        <v>82</v>
      </c>
      <c r="F32" s="234" t="s">
        <v>83</v>
      </c>
      <c r="G32" s="235"/>
      <c r="H32" s="236"/>
      <c r="I32" s="99" t="s">
        <v>51</v>
      </c>
      <c r="J32" s="234" t="s">
        <v>52</v>
      </c>
      <c r="K32" s="235"/>
      <c r="L32" s="236"/>
      <c r="M32" s="101" t="s">
        <v>113</v>
      </c>
      <c r="N32" s="234" t="s">
        <v>114</v>
      </c>
      <c r="O32" s="235"/>
      <c r="P32" s="236"/>
      <c r="Q32" s="184"/>
    </row>
    <row r="33" spans="1:17" s="185" customFormat="1" ht="14.25" customHeight="1">
      <c r="A33" s="166" t="s">
        <v>74</v>
      </c>
      <c r="B33" s="234" t="s">
        <v>75</v>
      </c>
      <c r="C33" s="235"/>
      <c r="D33" s="236"/>
      <c r="E33" s="166" t="s">
        <v>90</v>
      </c>
      <c r="F33" s="234" t="s">
        <v>91</v>
      </c>
      <c r="G33" s="235"/>
      <c r="H33" s="236"/>
      <c r="I33" s="99" t="s">
        <v>57</v>
      </c>
      <c r="J33" s="234" t="s">
        <v>58</v>
      </c>
      <c r="K33" s="235"/>
      <c r="L33" s="236"/>
      <c r="M33" s="99" t="s">
        <v>123</v>
      </c>
      <c r="N33" s="234" t="s">
        <v>124</v>
      </c>
      <c r="O33" s="235"/>
      <c r="P33" s="236"/>
      <c r="Q33" s="184"/>
    </row>
    <row r="34" spans="1:17" s="185" customFormat="1" ht="14.25" customHeight="1">
      <c r="A34" s="166" t="s">
        <v>80</v>
      </c>
      <c r="B34" s="234" t="s">
        <v>81</v>
      </c>
      <c r="C34" s="235"/>
      <c r="D34" s="236"/>
      <c r="E34" s="166" t="s">
        <v>100</v>
      </c>
      <c r="F34" s="234" t="s">
        <v>101</v>
      </c>
      <c r="G34" s="235"/>
      <c r="H34" s="236"/>
      <c r="I34" s="99" t="s">
        <v>67</v>
      </c>
      <c r="J34" s="234" t="s">
        <v>68</v>
      </c>
      <c r="K34" s="235"/>
      <c r="L34" s="236"/>
      <c r="M34" s="99" t="s">
        <v>140</v>
      </c>
      <c r="N34" s="234" t="s">
        <v>141</v>
      </c>
      <c r="O34" s="235"/>
      <c r="P34" s="236"/>
      <c r="Q34" s="184"/>
    </row>
    <row r="35" spans="1:17" s="185" customFormat="1" ht="14.25" customHeight="1">
      <c r="A35" s="166" t="s">
        <v>88</v>
      </c>
      <c r="B35" s="234" t="s">
        <v>89</v>
      </c>
      <c r="C35" s="235"/>
      <c r="D35" s="236"/>
      <c r="E35" s="166" t="s">
        <v>117</v>
      </c>
      <c r="F35" s="234" t="s">
        <v>118</v>
      </c>
      <c r="G35" s="235"/>
      <c r="H35" s="236"/>
      <c r="I35" s="99" t="s">
        <v>84</v>
      </c>
      <c r="J35" s="234" t="s">
        <v>85</v>
      </c>
      <c r="K35" s="235"/>
      <c r="L35" s="236"/>
      <c r="M35" s="99" t="s">
        <v>151</v>
      </c>
      <c r="N35" s="234" t="s">
        <v>152</v>
      </c>
      <c r="O35" s="235"/>
      <c r="P35" s="236"/>
      <c r="Q35" s="184"/>
    </row>
    <row r="36" spans="1:17" s="185" customFormat="1" ht="14.25" customHeight="1">
      <c r="A36" s="166" t="s">
        <v>94</v>
      </c>
      <c r="B36" s="234" t="s">
        <v>95</v>
      </c>
      <c r="C36" s="235"/>
      <c r="D36" s="236"/>
      <c r="E36" s="166" t="s">
        <v>121</v>
      </c>
      <c r="F36" s="234" t="s">
        <v>122</v>
      </c>
      <c r="G36" s="235"/>
      <c r="H36" s="236"/>
      <c r="I36" s="99" t="s">
        <v>92</v>
      </c>
      <c r="J36" s="234" t="s">
        <v>93</v>
      </c>
      <c r="K36" s="235"/>
      <c r="L36" s="236"/>
      <c r="M36" s="99" t="s">
        <v>170</v>
      </c>
      <c r="N36" s="234" t="s">
        <v>171</v>
      </c>
      <c r="O36" s="235"/>
      <c r="P36" s="236"/>
      <c r="Q36" s="184"/>
    </row>
    <row r="37" spans="1:17" s="185" customFormat="1" ht="14.25" customHeight="1">
      <c r="A37" s="166" t="s">
        <v>98</v>
      </c>
      <c r="B37" s="234" t="s">
        <v>99</v>
      </c>
      <c r="C37" s="235"/>
      <c r="D37" s="236"/>
      <c r="E37" s="166" t="s">
        <v>127</v>
      </c>
      <c r="F37" s="234" t="s">
        <v>128</v>
      </c>
      <c r="G37" s="235"/>
      <c r="H37" s="236"/>
      <c r="I37" s="99" t="s">
        <v>96</v>
      </c>
      <c r="J37" s="234" t="s">
        <v>97</v>
      </c>
      <c r="K37" s="235"/>
      <c r="L37" s="236"/>
      <c r="M37" s="99" t="s">
        <v>181</v>
      </c>
      <c r="N37" s="234" t="s">
        <v>182</v>
      </c>
      <c r="O37" s="235"/>
      <c r="P37" s="236"/>
      <c r="Q37" s="184"/>
    </row>
    <row r="38" spans="1:17" s="185" customFormat="1" ht="14.25" customHeight="1">
      <c r="A38" s="166" t="s">
        <v>106</v>
      </c>
      <c r="B38" s="234" t="s">
        <v>107</v>
      </c>
      <c r="C38" s="235"/>
      <c r="D38" s="236"/>
      <c r="E38" s="166" t="s">
        <v>131</v>
      </c>
      <c r="F38" s="234" t="s">
        <v>132</v>
      </c>
      <c r="G38" s="235"/>
      <c r="H38" s="236"/>
      <c r="I38" s="99" t="s">
        <v>102</v>
      </c>
      <c r="J38" s="234" t="s">
        <v>103</v>
      </c>
      <c r="K38" s="235"/>
      <c r="L38" s="236"/>
      <c r="M38" s="99" t="s">
        <v>187</v>
      </c>
      <c r="N38" s="234" t="s">
        <v>188</v>
      </c>
      <c r="O38" s="235"/>
      <c r="P38" s="236"/>
      <c r="Q38" s="184"/>
    </row>
    <row r="39" spans="1:17" s="185" customFormat="1" ht="14.25" customHeight="1">
      <c r="A39" s="166" t="s">
        <v>111</v>
      </c>
      <c r="B39" s="234" t="s">
        <v>112</v>
      </c>
      <c r="C39" s="235"/>
      <c r="D39" s="236"/>
      <c r="E39" s="166" t="s">
        <v>137</v>
      </c>
      <c r="F39" s="234" t="s">
        <v>138</v>
      </c>
      <c r="G39" s="235"/>
      <c r="H39" s="236"/>
      <c r="I39" s="99" t="s">
        <v>108</v>
      </c>
      <c r="J39" s="234" t="s">
        <v>109</v>
      </c>
      <c r="K39" s="235"/>
      <c r="L39" s="236"/>
      <c r="M39" s="99" t="s">
        <v>195</v>
      </c>
      <c r="N39" s="234" t="s">
        <v>196</v>
      </c>
      <c r="O39" s="235"/>
      <c r="P39" s="236"/>
      <c r="Q39" s="184"/>
    </row>
    <row r="40" spans="1:17" s="185" customFormat="1" ht="14.25" customHeight="1">
      <c r="A40" s="166" t="s">
        <v>115</v>
      </c>
      <c r="B40" s="234" t="s">
        <v>116</v>
      </c>
      <c r="C40" s="235"/>
      <c r="D40" s="236"/>
      <c r="E40" s="166" t="s">
        <v>144</v>
      </c>
      <c r="F40" s="287" t="s">
        <v>145</v>
      </c>
      <c r="G40" s="288"/>
      <c r="H40" s="289"/>
      <c r="I40" s="99" t="s">
        <v>129</v>
      </c>
      <c r="J40" s="234" t="s">
        <v>130</v>
      </c>
      <c r="K40" s="235"/>
      <c r="L40" s="236"/>
      <c r="M40" s="99" t="s">
        <v>203</v>
      </c>
      <c r="N40" s="234" t="s">
        <v>204</v>
      </c>
      <c r="O40" s="235"/>
      <c r="P40" s="236"/>
      <c r="Q40" s="184"/>
    </row>
    <row r="41" spans="1:17" s="185" customFormat="1" ht="14.25" customHeight="1">
      <c r="A41" s="166" t="s">
        <v>119</v>
      </c>
      <c r="B41" s="234" t="s">
        <v>120</v>
      </c>
      <c r="C41" s="235"/>
      <c r="D41" s="236"/>
      <c r="E41" s="166" t="s">
        <v>148</v>
      </c>
      <c r="F41" s="287" t="s">
        <v>1577</v>
      </c>
      <c r="G41" s="288"/>
      <c r="H41" s="289"/>
      <c r="I41" s="99" t="s">
        <v>133</v>
      </c>
      <c r="J41" s="234" t="s">
        <v>134</v>
      </c>
      <c r="K41" s="235"/>
      <c r="L41" s="236"/>
      <c r="M41" s="99" t="s">
        <v>214</v>
      </c>
      <c r="N41" s="234" t="s">
        <v>215</v>
      </c>
      <c r="O41" s="235"/>
      <c r="P41" s="236"/>
      <c r="Q41" s="184"/>
    </row>
    <row r="42" spans="1:17" s="185" customFormat="1" ht="14.25" customHeight="1">
      <c r="A42" s="166" t="s">
        <v>125</v>
      </c>
      <c r="B42" s="234" t="s">
        <v>126</v>
      </c>
      <c r="C42" s="235"/>
      <c r="D42" s="236"/>
      <c r="E42" s="166" t="s">
        <v>155</v>
      </c>
      <c r="F42" s="287" t="s">
        <v>156</v>
      </c>
      <c r="G42" s="288"/>
      <c r="H42" s="289"/>
      <c r="I42" s="99" t="s">
        <v>139</v>
      </c>
      <c r="J42" s="234" t="s">
        <v>581</v>
      </c>
      <c r="K42" s="235"/>
      <c r="L42" s="236"/>
      <c r="M42" s="99" t="s">
        <v>220</v>
      </c>
      <c r="N42" s="234" t="s">
        <v>221</v>
      </c>
      <c r="O42" s="235"/>
      <c r="P42" s="236"/>
      <c r="Q42" s="184"/>
    </row>
    <row r="43" spans="1:17" s="185" customFormat="1" ht="14.25" customHeight="1">
      <c r="A43" s="166" t="s">
        <v>135</v>
      </c>
      <c r="B43" s="234" t="s">
        <v>136</v>
      </c>
      <c r="C43" s="235"/>
      <c r="D43" s="236"/>
      <c r="E43" s="166" t="s">
        <v>158</v>
      </c>
      <c r="F43" s="287" t="s">
        <v>159</v>
      </c>
      <c r="G43" s="288"/>
      <c r="H43" s="289"/>
      <c r="I43" s="99" t="s">
        <v>149</v>
      </c>
      <c r="J43" s="234" t="s">
        <v>150</v>
      </c>
      <c r="K43" s="235"/>
      <c r="L43" s="236"/>
      <c r="M43" s="99" t="s">
        <v>520</v>
      </c>
      <c r="N43" s="234" t="s">
        <v>899</v>
      </c>
      <c r="O43" s="235"/>
      <c r="P43" s="236"/>
      <c r="Q43" s="184"/>
    </row>
    <row r="44" spans="1:17" s="185" customFormat="1" ht="14.25" customHeight="1">
      <c r="A44" s="166" t="s">
        <v>142</v>
      </c>
      <c r="B44" s="234" t="s">
        <v>143</v>
      </c>
      <c r="C44" s="235"/>
      <c r="D44" s="236"/>
      <c r="E44" s="166" t="s">
        <v>162</v>
      </c>
      <c r="F44" s="287" t="s">
        <v>163</v>
      </c>
      <c r="G44" s="288"/>
      <c r="H44" s="289"/>
      <c r="I44" s="99" t="s">
        <v>519</v>
      </c>
      <c r="J44" s="234" t="s">
        <v>891</v>
      </c>
      <c r="K44" s="235"/>
      <c r="L44" s="236"/>
      <c r="M44" s="99" t="s">
        <v>521</v>
      </c>
      <c r="N44" s="234" t="s">
        <v>900</v>
      </c>
      <c r="O44" s="235"/>
      <c r="P44" s="236"/>
      <c r="Q44" s="184"/>
    </row>
    <row r="45" spans="1:17" s="185" customFormat="1" ht="14.25" customHeight="1">
      <c r="A45" s="166" t="s">
        <v>146</v>
      </c>
      <c r="B45" s="234" t="s">
        <v>147</v>
      </c>
      <c r="C45" s="235"/>
      <c r="D45" s="236"/>
      <c r="E45" s="166" t="s">
        <v>167</v>
      </c>
      <c r="F45" s="287" t="s">
        <v>168</v>
      </c>
      <c r="G45" s="288"/>
      <c r="H45" s="289"/>
      <c r="I45" s="102" t="s">
        <v>517</v>
      </c>
      <c r="J45" s="234" t="s">
        <v>892</v>
      </c>
      <c r="K45" s="235"/>
      <c r="L45" s="236"/>
      <c r="M45" s="99" t="s">
        <v>901</v>
      </c>
      <c r="N45" s="234" t="s">
        <v>1350</v>
      </c>
      <c r="O45" s="235"/>
      <c r="P45" s="236"/>
      <c r="Q45" s="184"/>
    </row>
    <row r="46" spans="1:17" s="185" customFormat="1" ht="14.25" customHeight="1">
      <c r="A46" s="166" t="s">
        <v>153</v>
      </c>
      <c r="B46" s="234" t="s">
        <v>154</v>
      </c>
      <c r="C46" s="235"/>
      <c r="D46" s="236"/>
      <c r="E46" s="166" t="s">
        <v>172</v>
      </c>
      <c r="F46" s="287" t="s">
        <v>1347</v>
      </c>
      <c r="G46" s="288"/>
      <c r="H46" s="289"/>
      <c r="I46" s="99" t="s">
        <v>734</v>
      </c>
      <c r="J46" s="234" t="s">
        <v>582</v>
      </c>
      <c r="K46" s="235"/>
      <c r="L46" s="236"/>
      <c r="M46" s="170"/>
      <c r="N46" s="173"/>
      <c r="O46" s="173"/>
      <c r="P46" s="173"/>
      <c r="Q46" s="184"/>
    </row>
    <row r="47" spans="1:17" s="185" customFormat="1" ht="14.25" customHeight="1">
      <c r="A47" s="166" t="s">
        <v>160</v>
      </c>
      <c r="B47" s="234" t="s">
        <v>161</v>
      </c>
      <c r="C47" s="235"/>
      <c r="D47" s="236"/>
      <c r="E47" s="166" t="s">
        <v>174</v>
      </c>
      <c r="F47" s="287" t="s">
        <v>175</v>
      </c>
      <c r="G47" s="288"/>
      <c r="H47" s="289"/>
      <c r="I47" s="281" t="s">
        <v>173</v>
      </c>
      <c r="J47" s="282"/>
      <c r="K47" s="282"/>
      <c r="L47" s="283"/>
      <c r="M47" s="172"/>
      <c r="N47" s="191"/>
      <c r="O47" s="191"/>
      <c r="P47" s="191"/>
      <c r="Q47" s="184"/>
    </row>
    <row r="48" spans="1:17" s="185" customFormat="1" ht="14.25" customHeight="1">
      <c r="A48" s="166" t="s">
        <v>165</v>
      </c>
      <c r="B48" s="234" t="s">
        <v>166</v>
      </c>
      <c r="C48" s="235"/>
      <c r="D48" s="236"/>
      <c r="E48" s="167" t="s">
        <v>1348</v>
      </c>
      <c r="F48" s="287" t="s">
        <v>1349</v>
      </c>
      <c r="G48" s="288"/>
      <c r="H48" s="289"/>
      <c r="I48" s="100" t="s">
        <v>179</v>
      </c>
      <c r="J48" s="234" t="s">
        <v>180</v>
      </c>
      <c r="K48" s="235"/>
      <c r="L48" s="236"/>
      <c r="M48" s="172"/>
      <c r="N48" s="191"/>
      <c r="O48" s="191"/>
      <c r="P48" s="191"/>
      <c r="Q48" s="184"/>
    </row>
    <row r="49" spans="1:17" s="185" customFormat="1" ht="14.25" customHeight="1">
      <c r="A49" s="166" t="s">
        <v>176</v>
      </c>
      <c r="B49" s="234" t="s">
        <v>177</v>
      </c>
      <c r="C49" s="235"/>
      <c r="D49" s="236"/>
      <c r="E49" s="169" t="s">
        <v>185</v>
      </c>
      <c r="F49" s="287" t="s">
        <v>186</v>
      </c>
      <c r="G49" s="288"/>
      <c r="H49" s="289"/>
      <c r="I49" s="100" t="s">
        <v>183</v>
      </c>
      <c r="J49" s="234" t="s">
        <v>184</v>
      </c>
      <c r="K49" s="235"/>
      <c r="L49" s="235"/>
      <c r="M49" s="172"/>
      <c r="N49" s="191"/>
      <c r="O49" s="191"/>
      <c r="P49" s="191"/>
      <c r="Q49" s="184"/>
    </row>
    <row r="50" spans="1:17" s="185" customFormat="1" ht="14.25" customHeight="1">
      <c r="A50" s="168" t="s">
        <v>864</v>
      </c>
      <c r="B50" s="234" t="s">
        <v>780</v>
      </c>
      <c r="C50" s="235"/>
      <c r="D50" s="236"/>
      <c r="E50" s="166" t="s">
        <v>190</v>
      </c>
      <c r="F50" s="287" t="s">
        <v>191</v>
      </c>
      <c r="G50" s="288"/>
      <c r="H50" s="289"/>
      <c r="I50" s="100" t="s">
        <v>201</v>
      </c>
      <c r="J50" s="234" t="s">
        <v>583</v>
      </c>
      <c r="K50" s="235"/>
      <c r="L50" s="235"/>
      <c r="M50" s="172"/>
      <c r="N50" s="191"/>
      <c r="O50" s="191"/>
      <c r="P50" s="191"/>
      <c r="Q50" s="184"/>
    </row>
    <row r="51" spans="1:17" s="185" customFormat="1" ht="14.25" customHeight="1">
      <c r="A51" s="281" t="s">
        <v>513</v>
      </c>
      <c r="B51" s="282"/>
      <c r="C51" s="282"/>
      <c r="D51" s="283"/>
      <c r="E51" s="166" t="s">
        <v>193</v>
      </c>
      <c r="F51" s="287" t="s">
        <v>194</v>
      </c>
      <c r="G51" s="288"/>
      <c r="H51" s="289"/>
      <c r="I51" s="100" t="s">
        <v>206</v>
      </c>
      <c r="J51" s="234" t="s">
        <v>584</v>
      </c>
      <c r="K51" s="235"/>
      <c r="L51" s="236"/>
      <c r="M51" s="172"/>
      <c r="N51" s="290"/>
      <c r="O51" s="290"/>
      <c r="P51" s="290"/>
      <c r="Q51" s="184"/>
    </row>
    <row r="52" spans="1:17" s="185" customFormat="1" ht="14.25" customHeight="1">
      <c r="A52" s="165" t="s">
        <v>189</v>
      </c>
      <c r="B52" s="234" t="s">
        <v>1326</v>
      </c>
      <c r="C52" s="235"/>
      <c r="D52" s="236"/>
      <c r="E52" s="168" t="s">
        <v>199</v>
      </c>
      <c r="F52" s="287" t="s">
        <v>200</v>
      </c>
      <c r="G52" s="288"/>
      <c r="H52" s="289"/>
      <c r="I52" s="100" t="s">
        <v>212</v>
      </c>
      <c r="J52" s="234" t="s">
        <v>585</v>
      </c>
      <c r="K52" s="235"/>
      <c r="L52" s="236"/>
      <c r="M52" s="172"/>
      <c r="N52" s="191"/>
      <c r="O52" s="191"/>
      <c r="P52" s="191"/>
      <c r="Q52" s="184"/>
    </row>
    <row r="53" spans="1:17" s="185" customFormat="1" ht="14.25" customHeight="1">
      <c r="A53" s="166" t="s">
        <v>192</v>
      </c>
      <c r="B53" s="234" t="s">
        <v>1327</v>
      </c>
      <c r="C53" s="235"/>
      <c r="D53" s="236"/>
      <c r="E53" s="171" t="s">
        <v>586</v>
      </c>
      <c r="F53" s="287" t="s">
        <v>876</v>
      </c>
      <c r="G53" s="288"/>
      <c r="H53" s="289"/>
      <c r="I53" s="100" t="s">
        <v>218</v>
      </c>
      <c r="J53" s="234" t="s">
        <v>587</v>
      </c>
      <c r="K53" s="235"/>
      <c r="L53" s="236"/>
      <c r="M53" s="172"/>
      <c r="N53" s="191"/>
      <c r="O53" s="191"/>
      <c r="P53" s="191"/>
      <c r="Q53" s="184"/>
    </row>
    <row r="54" spans="1:17" s="185" customFormat="1" ht="14.25" customHeight="1">
      <c r="A54" s="166" t="s">
        <v>197</v>
      </c>
      <c r="B54" s="284" t="s">
        <v>198</v>
      </c>
      <c r="C54" s="285"/>
      <c r="D54" s="286"/>
      <c r="E54" s="171" t="s">
        <v>1351</v>
      </c>
      <c r="F54" s="287" t="s">
        <v>1352</v>
      </c>
      <c r="G54" s="288"/>
      <c r="H54" s="289"/>
      <c r="I54" s="100" t="s">
        <v>226</v>
      </c>
      <c r="J54" s="234" t="s">
        <v>588</v>
      </c>
      <c r="K54" s="235"/>
      <c r="L54" s="236"/>
      <c r="M54" s="172"/>
      <c r="N54" s="290"/>
      <c r="O54" s="290"/>
      <c r="P54" s="290"/>
      <c r="Q54" s="184"/>
    </row>
    <row r="55" spans="1:17" s="185" customFormat="1" ht="14.25" customHeight="1">
      <c r="A55" s="166" t="s">
        <v>208</v>
      </c>
      <c r="B55" s="234" t="s">
        <v>209</v>
      </c>
      <c r="C55" s="235"/>
      <c r="D55" s="236"/>
      <c r="E55" s="171" t="s">
        <v>881</v>
      </c>
      <c r="F55" s="287" t="s">
        <v>1353</v>
      </c>
      <c r="G55" s="288"/>
      <c r="H55" s="289"/>
      <c r="I55" s="100" t="s">
        <v>230</v>
      </c>
      <c r="J55" s="234" t="s">
        <v>589</v>
      </c>
      <c r="K55" s="235"/>
      <c r="L55" s="236"/>
      <c r="M55" s="172"/>
      <c r="N55" s="290"/>
      <c r="O55" s="290"/>
      <c r="P55" s="290"/>
      <c r="Q55" s="184"/>
    </row>
    <row r="56" spans="1:17" s="185" customFormat="1" ht="14.25" customHeight="1">
      <c r="A56" s="166" t="s">
        <v>222</v>
      </c>
      <c r="B56" s="234" t="s">
        <v>223</v>
      </c>
      <c r="C56" s="235"/>
      <c r="D56" s="236"/>
      <c r="E56" s="171" t="s">
        <v>884</v>
      </c>
      <c r="F56" s="287" t="s">
        <v>1354</v>
      </c>
      <c r="G56" s="288"/>
      <c r="H56" s="289"/>
      <c r="I56" s="99" t="s">
        <v>35</v>
      </c>
      <c r="J56" s="234" t="s">
        <v>36</v>
      </c>
      <c r="K56" s="235"/>
      <c r="L56" s="236"/>
      <c r="M56" s="186"/>
      <c r="N56" s="290"/>
      <c r="O56" s="290"/>
      <c r="P56" s="290"/>
      <c r="Q56" s="184"/>
    </row>
    <row r="57" spans="1:17" s="185" customFormat="1" ht="14.25" customHeight="1">
      <c r="A57" s="166" t="s">
        <v>228</v>
      </c>
      <c r="B57" s="234" t="s">
        <v>229</v>
      </c>
      <c r="C57" s="235"/>
      <c r="D57" s="235"/>
      <c r="E57" s="171" t="s">
        <v>886</v>
      </c>
      <c r="F57" s="287" t="s">
        <v>1355</v>
      </c>
      <c r="G57" s="288"/>
      <c r="H57" s="289"/>
      <c r="I57" s="99" t="s">
        <v>47</v>
      </c>
      <c r="J57" s="234" t="s">
        <v>48</v>
      </c>
      <c r="K57" s="235"/>
      <c r="L57" s="236"/>
      <c r="M57" s="186"/>
      <c r="N57" s="290"/>
      <c r="O57" s="290"/>
      <c r="P57" s="290"/>
      <c r="Q57" s="184"/>
    </row>
    <row r="58" spans="1:17" s="185" customFormat="1" ht="14.25" customHeight="1">
      <c r="A58" s="166" t="s">
        <v>590</v>
      </c>
      <c r="B58" s="234" t="s">
        <v>903</v>
      </c>
      <c r="C58" s="235"/>
      <c r="D58" s="236"/>
      <c r="E58" s="167" t="s">
        <v>1578</v>
      </c>
      <c r="F58" s="287" t="s">
        <v>1579</v>
      </c>
      <c r="G58" s="288"/>
      <c r="H58" s="289"/>
      <c r="I58" s="99" t="s">
        <v>63</v>
      </c>
      <c r="J58" s="234" t="s">
        <v>64</v>
      </c>
      <c r="K58" s="235"/>
      <c r="L58" s="236"/>
      <c r="M58" s="186"/>
      <c r="N58" s="290"/>
      <c r="O58" s="290"/>
      <c r="P58" s="290"/>
      <c r="Q58" s="184"/>
    </row>
    <row r="59" spans="1:17" s="185" customFormat="1" ht="14.25" customHeight="1">
      <c r="A59" s="167" t="s">
        <v>1580</v>
      </c>
      <c r="B59" s="234" t="s">
        <v>1581</v>
      </c>
      <c r="C59" s="235"/>
      <c r="D59" s="236"/>
      <c r="E59" s="224"/>
      <c r="F59" s="217"/>
      <c r="G59" s="217"/>
      <c r="H59" s="217"/>
      <c r="I59" s="218"/>
      <c r="J59" s="217"/>
      <c r="K59" s="217"/>
      <c r="L59" s="217"/>
      <c r="M59" s="186"/>
      <c r="N59" s="290"/>
      <c r="O59" s="290"/>
      <c r="P59" s="290"/>
      <c r="Q59" s="184"/>
    </row>
    <row r="60" spans="1:17" s="88" customFormat="1">
      <c r="A60" s="216"/>
      <c r="B60" s="192"/>
      <c r="C60" s="192"/>
      <c r="D60" s="192"/>
      <c r="E60" s="220"/>
      <c r="F60" s="187"/>
      <c r="G60" s="187"/>
      <c r="H60" s="187"/>
      <c r="I60" s="186"/>
      <c r="J60" s="187"/>
      <c r="K60" s="187"/>
      <c r="L60" s="187"/>
      <c r="M60" s="186"/>
      <c r="N60" s="187"/>
      <c r="O60" s="187"/>
      <c r="P60" s="187"/>
      <c r="Q60" s="87"/>
    </row>
    <row r="61" spans="1:17" s="107" customFormat="1" ht="14.25" customHeight="1">
      <c r="A61" s="291" t="s">
        <v>368</v>
      </c>
      <c r="B61" s="292"/>
      <c r="C61" s="292"/>
      <c r="D61" s="292"/>
      <c r="E61" s="292"/>
      <c r="F61" s="292"/>
      <c r="G61" s="292"/>
      <c r="H61" s="292"/>
      <c r="I61" s="292"/>
      <c r="J61" s="293"/>
      <c r="K61" s="105"/>
      <c r="L61" s="105"/>
      <c r="M61" s="105"/>
      <c r="N61" s="105"/>
      <c r="O61" s="105"/>
      <c r="P61" s="105"/>
      <c r="Q61" s="106"/>
    </row>
    <row r="62" spans="1:17" s="107" customFormat="1" ht="14.25" customHeight="1">
      <c r="A62" s="225" t="s">
        <v>591</v>
      </c>
      <c r="B62" s="225"/>
      <c r="C62" s="225"/>
      <c r="D62" s="142">
        <v>71101</v>
      </c>
      <c r="E62" s="226" t="s">
        <v>592</v>
      </c>
      <c r="F62" s="227"/>
      <c r="G62" s="227"/>
      <c r="H62" s="227"/>
      <c r="I62" s="227"/>
      <c r="J62" s="228"/>
      <c r="K62" s="105"/>
      <c r="L62" s="105"/>
      <c r="M62" s="105"/>
      <c r="N62" s="105"/>
      <c r="O62" s="108"/>
      <c r="P62" s="108"/>
      <c r="Q62" s="109"/>
    </row>
    <row r="63" spans="1:17" s="107" customFormat="1" ht="14.25" customHeight="1">
      <c r="A63" s="225" t="s">
        <v>591</v>
      </c>
      <c r="B63" s="225"/>
      <c r="C63" s="225"/>
      <c r="D63" s="142">
        <v>71102</v>
      </c>
      <c r="E63" s="226" t="s">
        <v>593</v>
      </c>
      <c r="F63" s="227"/>
      <c r="G63" s="227"/>
      <c r="H63" s="227"/>
      <c r="I63" s="227"/>
      <c r="J63" s="228"/>
      <c r="K63" s="105"/>
      <c r="L63" s="105"/>
      <c r="M63" s="105"/>
      <c r="N63" s="105"/>
      <c r="O63" s="108"/>
      <c r="P63" s="108"/>
      <c r="Q63" s="109"/>
    </row>
    <row r="64" spans="1:17" s="107" customFormat="1" ht="14.25" customHeight="1">
      <c r="A64" s="225" t="s">
        <v>591</v>
      </c>
      <c r="B64" s="225"/>
      <c r="C64" s="225"/>
      <c r="D64" s="142">
        <v>71103</v>
      </c>
      <c r="E64" s="226" t="s">
        <v>594</v>
      </c>
      <c r="F64" s="227"/>
      <c r="G64" s="227"/>
      <c r="H64" s="227"/>
      <c r="I64" s="227"/>
      <c r="J64" s="228"/>
      <c r="K64" s="105"/>
      <c r="L64" s="105"/>
      <c r="M64" s="105"/>
      <c r="N64" s="105"/>
      <c r="O64" s="108"/>
      <c r="P64" s="108"/>
      <c r="Q64" s="109"/>
    </row>
    <row r="65" spans="1:17" s="107" customFormat="1" ht="14.25" customHeight="1">
      <c r="A65" s="225" t="s">
        <v>591</v>
      </c>
      <c r="B65" s="225"/>
      <c r="C65" s="225"/>
      <c r="D65" s="142">
        <v>71104</v>
      </c>
      <c r="E65" s="226" t="s">
        <v>845</v>
      </c>
      <c r="F65" s="227"/>
      <c r="G65" s="227"/>
      <c r="H65" s="227"/>
      <c r="I65" s="227"/>
      <c r="J65" s="228"/>
      <c r="K65" s="105"/>
      <c r="L65" s="105"/>
      <c r="M65" s="105"/>
      <c r="N65" s="105"/>
      <c r="O65" s="108"/>
      <c r="P65" s="108"/>
      <c r="Q65" s="109"/>
    </row>
    <row r="66" spans="1:17" s="107" customFormat="1" ht="14.25" customHeight="1">
      <c r="A66" s="225" t="s">
        <v>591</v>
      </c>
      <c r="B66" s="225"/>
      <c r="C66" s="225"/>
      <c r="D66" s="142">
        <v>71105</v>
      </c>
      <c r="E66" s="226" t="s">
        <v>595</v>
      </c>
      <c r="F66" s="227"/>
      <c r="G66" s="227"/>
      <c r="H66" s="227"/>
      <c r="I66" s="227"/>
      <c r="J66" s="228"/>
      <c r="K66" s="105"/>
      <c r="L66" s="105"/>
      <c r="M66" s="105"/>
      <c r="N66" s="105"/>
      <c r="O66" s="108"/>
      <c r="P66" s="108"/>
      <c r="Q66" s="109"/>
    </row>
    <row r="67" spans="1:17" s="107" customFormat="1" ht="14.25" customHeight="1">
      <c r="A67" s="225" t="s">
        <v>591</v>
      </c>
      <c r="B67" s="225"/>
      <c r="C67" s="225"/>
      <c r="D67" s="142">
        <v>71107</v>
      </c>
      <c r="E67" s="226" t="s">
        <v>596</v>
      </c>
      <c r="F67" s="227"/>
      <c r="G67" s="227"/>
      <c r="H67" s="227"/>
      <c r="I67" s="227"/>
      <c r="J67" s="228"/>
      <c r="K67" s="105"/>
      <c r="L67" s="105"/>
      <c r="M67" s="105"/>
      <c r="N67" s="105"/>
      <c r="O67" s="108"/>
      <c r="P67" s="108"/>
      <c r="Q67" s="109"/>
    </row>
    <row r="68" spans="1:17" s="107" customFormat="1" ht="14.25" customHeight="1">
      <c r="A68" s="225" t="s">
        <v>591</v>
      </c>
      <c r="B68" s="225"/>
      <c r="C68" s="225"/>
      <c r="D68" s="142">
        <v>71108</v>
      </c>
      <c r="E68" s="226" t="s">
        <v>767</v>
      </c>
      <c r="F68" s="227"/>
      <c r="G68" s="227"/>
      <c r="H68" s="227"/>
      <c r="I68" s="227"/>
      <c r="J68" s="228"/>
      <c r="K68" s="105"/>
      <c r="L68" s="105"/>
      <c r="M68" s="105"/>
      <c r="N68" s="105"/>
      <c r="O68" s="108"/>
      <c r="P68" s="108"/>
      <c r="Q68" s="109"/>
    </row>
    <row r="69" spans="1:17" s="107" customFormat="1" ht="14.25" customHeight="1">
      <c r="A69" s="225" t="s">
        <v>591</v>
      </c>
      <c r="B69" s="225"/>
      <c r="C69" s="225"/>
      <c r="D69" s="142" t="s">
        <v>781</v>
      </c>
      <c r="E69" s="226" t="s">
        <v>813</v>
      </c>
      <c r="F69" s="227"/>
      <c r="G69" s="227"/>
      <c r="H69" s="227"/>
      <c r="I69" s="227"/>
      <c r="J69" s="228"/>
      <c r="K69" s="105"/>
      <c r="L69" s="105"/>
      <c r="M69" s="105"/>
      <c r="N69" s="105"/>
      <c r="O69" s="108"/>
      <c r="P69" s="108"/>
      <c r="Q69" s="109"/>
    </row>
    <row r="70" spans="1:17" s="107" customFormat="1" ht="14.25" customHeight="1">
      <c r="A70" s="225" t="s">
        <v>591</v>
      </c>
      <c r="B70" s="225"/>
      <c r="C70" s="225"/>
      <c r="D70" s="142" t="s">
        <v>782</v>
      </c>
      <c r="E70" s="226" t="s">
        <v>814</v>
      </c>
      <c r="F70" s="227"/>
      <c r="G70" s="227"/>
      <c r="H70" s="227"/>
      <c r="I70" s="227"/>
      <c r="J70" s="228"/>
      <c r="K70" s="105"/>
      <c r="L70" s="105"/>
      <c r="M70" s="105"/>
      <c r="N70" s="105"/>
      <c r="O70" s="108"/>
      <c r="P70" s="108"/>
      <c r="Q70" s="109"/>
    </row>
    <row r="71" spans="1:17" s="107" customFormat="1" ht="14.25" customHeight="1">
      <c r="A71" s="225" t="s">
        <v>591</v>
      </c>
      <c r="B71" s="225"/>
      <c r="C71" s="225"/>
      <c r="D71" s="142" t="s">
        <v>1539</v>
      </c>
      <c r="E71" s="226" t="s">
        <v>1540</v>
      </c>
      <c r="F71" s="227"/>
      <c r="G71" s="227"/>
      <c r="H71" s="227"/>
      <c r="I71" s="227"/>
      <c r="J71" s="228"/>
      <c r="K71" s="105"/>
      <c r="L71" s="105"/>
      <c r="M71" s="105"/>
      <c r="N71" s="105"/>
      <c r="O71" s="108"/>
      <c r="P71" s="108"/>
      <c r="Q71" s="109"/>
    </row>
    <row r="72" spans="1:17" s="107" customFormat="1" ht="14.25" customHeight="1">
      <c r="A72" s="225" t="s">
        <v>591</v>
      </c>
      <c r="B72" s="225"/>
      <c r="C72" s="225"/>
      <c r="D72" s="142">
        <v>71201</v>
      </c>
      <c r="E72" s="226" t="s">
        <v>597</v>
      </c>
      <c r="F72" s="227"/>
      <c r="G72" s="227"/>
      <c r="H72" s="227"/>
      <c r="I72" s="227"/>
      <c r="J72" s="228"/>
      <c r="K72" s="105"/>
      <c r="L72" s="105"/>
      <c r="M72" s="105"/>
      <c r="N72" s="105"/>
      <c r="O72" s="108"/>
      <c r="P72" s="108"/>
      <c r="Q72" s="109"/>
    </row>
    <row r="73" spans="1:17" s="107" customFormat="1" ht="14.25" customHeight="1">
      <c r="A73" s="225" t="s">
        <v>591</v>
      </c>
      <c r="B73" s="225"/>
      <c r="C73" s="225"/>
      <c r="D73" s="142">
        <v>71202</v>
      </c>
      <c r="E73" s="226" t="s">
        <v>598</v>
      </c>
      <c r="F73" s="227"/>
      <c r="G73" s="227"/>
      <c r="H73" s="227"/>
      <c r="I73" s="227"/>
      <c r="J73" s="228"/>
      <c r="K73" s="105"/>
      <c r="L73" s="105"/>
      <c r="M73" s="105"/>
      <c r="N73" s="105"/>
      <c r="O73" s="108"/>
      <c r="P73" s="108"/>
      <c r="Q73" s="109"/>
    </row>
    <row r="74" spans="1:17" s="107" customFormat="1" ht="14.25" customHeight="1">
      <c r="A74" s="225" t="s">
        <v>591</v>
      </c>
      <c r="B74" s="225"/>
      <c r="C74" s="225"/>
      <c r="D74" s="142">
        <v>71203</v>
      </c>
      <c r="E74" s="226" t="s">
        <v>599</v>
      </c>
      <c r="F74" s="227"/>
      <c r="G74" s="227"/>
      <c r="H74" s="227"/>
      <c r="I74" s="227"/>
      <c r="J74" s="228"/>
      <c r="K74" s="105"/>
      <c r="L74" s="105"/>
      <c r="M74" s="105"/>
      <c r="N74" s="105"/>
      <c r="O74" s="108"/>
      <c r="P74" s="108"/>
      <c r="Q74" s="109"/>
    </row>
    <row r="75" spans="1:17" s="107" customFormat="1" ht="14.25" customHeight="1">
      <c r="A75" s="225" t="s">
        <v>591</v>
      </c>
      <c r="B75" s="225"/>
      <c r="C75" s="225"/>
      <c r="D75" s="142">
        <v>71204</v>
      </c>
      <c r="E75" s="226" t="s">
        <v>600</v>
      </c>
      <c r="F75" s="227"/>
      <c r="G75" s="227"/>
      <c r="H75" s="227"/>
      <c r="I75" s="227"/>
      <c r="J75" s="228"/>
      <c r="K75" s="105"/>
      <c r="L75" s="105"/>
      <c r="M75" s="105"/>
      <c r="N75" s="105"/>
      <c r="O75" s="108"/>
      <c r="P75" s="108"/>
      <c r="Q75" s="109"/>
    </row>
    <row r="76" spans="1:17" s="107" customFormat="1" ht="14.25" customHeight="1">
      <c r="A76" s="225" t="s">
        <v>591</v>
      </c>
      <c r="B76" s="225"/>
      <c r="C76" s="225"/>
      <c r="D76" s="142">
        <v>71205</v>
      </c>
      <c r="E76" s="226" t="s">
        <v>768</v>
      </c>
      <c r="F76" s="227"/>
      <c r="G76" s="227"/>
      <c r="H76" s="227"/>
      <c r="I76" s="227"/>
      <c r="J76" s="228"/>
      <c r="K76" s="105"/>
      <c r="L76" s="105"/>
      <c r="M76" s="105"/>
      <c r="N76" s="105"/>
      <c r="O76" s="108"/>
      <c r="P76" s="108"/>
      <c r="Q76" s="109"/>
    </row>
    <row r="77" spans="1:17" s="107" customFormat="1" ht="14.25" customHeight="1">
      <c r="A77" s="225" t="s">
        <v>591</v>
      </c>
      <c r="B77" s="225"/>
      <c r="C77" s="225"/>
      <c r="D77" s="142">
        <v>71206</v>
      </c>
      <c r="E77" s="226" t="s">
        <v>601</v>
      </c>
      <c r="F77" s="227"/>
      <c r="G77" s="227"/>
      <c r="H77" s="227"/>
      <c r="I77" s="227"/>
      <c r="J77" s="228"/>
      <c r="K77" s="105"/>
      <c r="L77" s="105"/>
      <c r="M77" s="105"/>
      <c r="N77" s="105"/>
      <c r="O77" s="108"/>
      <c r="P77" s="108"/>
      <c r="Q77" s="109"/>
    </row>
    <row r="78" spans="1:17" s="107" customFormat="1" ht="14.25" customHeight="1">
      <c r="A78" s="225" t="s">
        <v>591</v>
      </c>
      <c r="B78" s="225"/>
      <c r="C78" s="225"/>
      <c r="D78" s="142">
        <v>71207</v>
      </c>
      <c r="E78" s="226" t="s">
        <v>602</v>
      </c>
      <c r="F78" s="227"/>
      <c r="G78" s="227"/>
      <c r="H78" s="227"/>
      <c r="I78" s="227"/>
      <c r="J78" s="228"/>
      <c r="K78" s="105"/>
      <c r="L78" s="105"/>
      <c r="M78" s="105"/>
      <c r="N78" s="105"/>
      <c r="O78" s="108"/>
      <c r="P78" s="108"/>
      <c r="Q78" s="109"/>
    </row>
    <row r="79" spans="1:17" s="107" customFormat="1" ht="14.25" customHeight="1">
      <c r="A79" s="225" t="s">
        <v>591</v>
      </c>
      <c r="B79" s="225"/>
      <c r="C79" s="225"/>
      <c r="D79" s="142">
        <v>71208</v>
      </c>
      <c r="E79" s="226" t="s">
        <v>603</v>
      </c>
      <c r="F79" s="227"/>
      <c r="G79" s="227"/>
      <c r="H79" s="227"/>
      <c r="I79" s="227"/>
      <c r="J79" s="228"/>
      <c r="K79" s="105"/>
      <c r="L79" s="105"/>
      <c r="M79" s="105"/>
      <c r="N79" s="105"/>
      <c r="O79" s="108"/>
      <c r="P79" s="108"/>
      <c r="Q79" s="109"/>
    </row>
    <row r="80" spans="1:17" s="107" customFormat="1" ht="14.25" customHeight="1">
      <c r="A80" s="225" t="s">
        <v>591</v>
      </c>
      <c r="B80" s="225"/>
      <c r="C80" s="225"/>
      <c r="D80" s="142" t="s">
        <v>783</v>
      </c>
      <c r="E80" s="226" t="s">
        <v>815</v>
      </c>
      <c r="F80" s="227"/>
      <c r="G80" s="227"/>
      <c r="H80" s="227"/>
      <c r="I80" s="227"/>
      <c r="J80" s="228"/>
      <c r="K80" s="105"/>
      <c r="L80" s="105"/>
      <c r="M80" s="105"/>
      <c r="N80" s="105"/>
      <c r="O80" s="108"/>
      <c r="P80" s="108"/>
      <c r="Q80" s="109"/>
    </row>
    <row r="81" spans="1:17" s="107" customFormat="1" ht="14.25" customHeight="1">
      <c r="A81" s="225" t="s">
        <v>591</v>
      </c>
      <c r="B81" s="225"/>
      <c r="C81" s="225"/>
      <c r="D81" s="142" t="s">
        <v>784</v>
      </c>
      <c r="E81" s="226" t="s">
        <v>816</v>
      </c>
      <c r="F81" s="227"/>
      <c r="G81" s="227"/>
      <c r="H81" s="227"/>
      <c r="I81" s="227"/>
      <c r="J81" s="228"/>
      <c r="K81" s="105"/>
      <c r="L81" s="105"/>
      <c r="M81" s="105"/>
      <c r="N81" s="105"/>
      <c r="O81" s="108"/>
      <c r="P81" s="108"/>
      <c r="Q81" s="109"/>
    </row>
    <row r="82" spans="1:17" s="107" customFormat="1" ht="14.25" customHeight="1">
      <c r="A82" s="225" t="s">
        <v>591</v>
      </c>
      <c r="B82" s="225"/>
      <c r="C82" s="225"/>
      <c r="D82" s="142">
        <v>71301</v>
      </c>
      <c r="E82" s="226" t="s">
        <v>605</v>
      </c>
      <c r="F82" s="227"/>
      <c r="G82" s="227"/>
      <c r="H82" s="227"/>
      <c r="I82" s="227"/>
      <c r="J82" s="228"/>
      <c r="K82" s="105"/>
      <c r="L82" s="105"/>
      <c r="M82" s="105"/>
      <c r="N82" s="105"/>
      <c r="O82" s="108"/>
      <c r="P82" s="108"/>
      <c r="Q82" s="109"/>
    </row>
    <row r="83" spans="1:17" s="107" customFormat="1" ht="14.25" customHeight="1">
      <c r="A83" s="225" t="s">
        <v>591</v>
      </c>
      <c r="B83" s="225"/>
      <c r="C83" s="225"/>
      <c r="D83" s="142">
        <v>71302</v>
      </c>
      <c r="E83" s="226" t="s">
        <v>606</v>
      </c>
      <c r="F83" s="227"/>
      <c r="G83" s="227"/>
      <c r="H83" s="227"/>
      <c r="I83" s="227"/>
      <c r="J83" s="228"/>
      <c r="K83" s="105"/>
      <c r="L83" s="105"/>
      <c r="M83" s="105"/>
      <c r="N83" s="105"/>
      <c r="O83" s="108"/>
      <c r="P83" s="108"/>
      <c r="Q83" s="109"/>
    </row>
    <row r="84" spans="1:17" s="107" customFormat="1" ht="14.25" customHeight="1">
      <c r="A84" s="225" t="s">
        <v>591</v>
      </c>
      <c r="B84" s="225"/>
      <c r="C84" s="225"/>
      <c r="D84" s="142">
        <v>71303</v>
      </c>
      <c r="E84" s="226" t="s">
        <v>546</v>
      </c>
      <c r="F84" s="227"/>
      <c r="G84" s="227"/>
      <c r="H84" s="227"/>
      <c r="I84" s="227"/>
      <c r="J84" s="228"/>
      <c r="K84" s="105"/>
      <c r="L84" s="105"/>
      <c r="M84" s="105"/>
      <c r="N84" s="105"/>
      <c r="O84" s="108"/>
      <c r="P84" s="108"/>
      <c r="Q84" s="109"/>
    </row>
    <row r="85" spans="1:17" s="107" customFormat="1" ht="14.25" customHeight="1">
      <c r="A85" s="225" t="s">
        <v>591</v>
      </c>
      <c r="B85" s="225"/>
      <c r="C85" s="225"/>
      <c r="D85" s="142">
        <v>71304</v>
      </c>
      <c r="E85" s="226" t="s">
        <v>607</v>
      </c>
      <c r="F85" s="227"/>
      <c r="G85" s="227"/>
      <c r="H85" s="227"/>
      <c r="I85" s="227"/>
      <c r="J85" s="228"/>
      <c r="K85" s="105"/>
      <c r="L85" s="105"/>
      <c r="M85" s="105"/>
      <c r="N85" s="105"/>
      <c r="O85" s="108"/>
      <c r="P85" s="108"/>
      <c r="Q85" s="109"/>
    </row>
    <row r="86" spans="1:17" s="107" customFormat="1" ht="14.25" customHeight="1">
      <c r="A86" s="225" t="s">
        <v>591</v>
      </c>
      <c r="B86" s="225"/>
      <c r="C86" s="225"/>
      <c r="D86" s="142">
        <v>71305</v>
      </c>
      <c r="E86" s="226" t="s">
        <v>769</v>
      </c>
      <c r="F86" s="227"/>
      <c r="G86" s="227"/>
      <c r="H86" s="227"/>
      <c r="I86" s="227"/>
      <c r="J86" s="228"/>
      <c r="K86" s="105"/>
      <c r="L86" s="105"/>
      <c r="M86" s="105"/>
      <c r="N86" s="105"/>
      <c r="O86" s="108"/>
      <c r="P86" s="108"/>
      <c r="Q86" s="109"/>
    </row>
    <row r="87" spans="1:17" s="107" customFormat="1" ht="14.25" customHeight="1">
      <c r="A87" s="225" t="s">
        <v>591</v>
      </c>
      <c r="B87" s="225"/>
      <c r="C87" s="225"/>
      <c r="D87" s="142" t="s">
        <v>785</v>
      </c>
      <c r="E87" s="226" t="s">
        <v>817</v>
      </c>
      <c r="F87" s="227"/>
      <c r="G87" s="227"/>
      <c r="H87" s="227"/>
      <c r="I87" s="227"/>
      <c r="J87" s="228"/>
      <c r="K87" s="105"/>
      <c r="L87" s="105"/>
      <c r="M87" s="105"/>
      <c r="N87" s="105"/>
      <c r="O87" s="108"/>
      <c r="P87" s="108"/>
      <c r="Q87" s="109"/>
    </row>
    <row r="88" spans="1:17" s="107" customFormat="1" ht="14.25" customHeight="1">
      <c r="A88" s="225" t="s">
        <v>591</v>
      </c>
      <c r="B88" s="225"/>
      <c r="C88" s="225"/>
      <c r="D88" s="142" t="s">
        <v>1541</v>
      </c>
      <c r="E88" s="226" t="s">
        <v>1542</v>
      </c>
      <c r="F88" s="227"/>
      <c r="G88" s="227"/>
      <c r="H88" s="227"/>
      <c r="I88" s="227"/>
      <c r="J88" s="228"/>
      <c r="K88" s="105"/>
      <c r="L88" s="105"/>
      <c r="M88" s="105"/>
      <c r="N88" s="105"/>
      <c r="O88" s="108"/>
      <c r="P88" s="108"/>
      <c r="Q88" s="109"/>
    </row>
    <row r="89" spans="1:17" s="107" customFormat="1" ht="14.25" customHeight="1">
      <c r="A89" s="225" t="s">
        <v>591</v>
      </c>
      <c r="B89" s="225"/>
      <c r="C89" s="225"/>
      <c r="D89" s="142" t="s">
        <v>785</v>
      </c>
      <c r="E89" s="226" t="s">
        <v>1543</v>
      </c>
      <c r="F89" s="227"/>
      <c r="G89" s="227"/>
      <c r="H89" s="227"/>
      <c r="I89" s="227"/>
      <c r="J89" s="228"/>
      <c r="K89" s="105"/>
      <c r="L89" s="105"/>
      <c r="M89" s="105"/>
      <c r="N89" s="105"/>
      <c r="O89" s="108"/>
      <c r="P89" s="108"/>
      <c r="Q89" s="109"/>
    </row>
    <row r="90" spans="1:17" s="107" customFormat="1" ht="14.25" customHeight="1">
      <c r="A90" s="225" t="s">
        <v>591</v>
      </c>
      <c r="B90" s="225"/>
      <c r="C90" s="225"/>
      <c r="D90" s="142">
        <v>71401</v>
      </c>
      <c r="E90" s="226" t="s">
        <v>818</v>
      </c>
      <c r="F90" s="227"/>
      <c r="G90" s="227"/>
      <c r="H90" s="227"/>
      <c r="I90" s="227"/>
      <c r="J90" s="228"/>
      <c r="K90" s="105"/>
      <c r="L90" s="105"/>
      <c r="M90" s="105"/>
      <c r="N90" s="105"/>
      <c r="O90" s="108"/>
      <c r="P90" s="108"/>
      <c r="Q90" s="109"/>
    </row>
    <row r="91" spans="1:17" s="107" customFormat="1" ht="14.25" customHeight="1">
      <c r="A91" s="225" t="s">
        <v>591</v>
      </c>
      <c r="B91" s="225"/>
      <c r="C91" s="225"/>
      <c r="D91" s="142">
        <v>71402</v>
      </c>
      <c r="E91" s="226" t="s">
        <v>608</v>
      </c>
      <c r="F91" s="227"/>
      <c r="G91" s="227"/>
      <c r="H91" s="227"/>
      <c r="I91" s="227"/>
      <c r="J91" s="228"/>
      <c r="K91" s="105"/>
      <c r="L91" s="105"/>
      <c r="M91" s="105"/>
      <c r="N91" s="105"/>
      <c r="O91" s="108"/>
      <c r="P91" s="108"/>
      <c r="Q91" s="109"/>
    </row>
    <row r="92" spans="1:17" s="107" customFormat="1" ht="14.25" customHeight="1">
      <c r="A92" s="225" t="s">
        <v>591</v>
      </c>
      <c r="B92" s="225"/>
      <c r="C92" s="225"/>
      <c r="D92" s="142">
        <v>71403</v>
      </c>
      <c r="E92" s="226" t="s">
        <v>609</v>
      </c>
      <c r="F92" s="227"/>
      <c r="G92" s="227"/>
      <c r="H92" s="227"/>
      <c r="I92" s="227"/>
      <c r="J92" s="228"/>
      <c r="K92" s="105"/>
      <c r="L92" s="105"/>
      <c r="M92" s="105"/>
      <c r="N92" s="105"/>
      <c r="O92" s="108"/>
      <c r="P92" s="108"/>
      <c r="Q92" s="109"/>
    </row>
    <row r="93" spans="1:17" s="107" customFormat="1" ht="14.25" customHeight="1">
      <c r="A93" s="225" t="s">
        <v>591</v>
      </c>
      <c r="B93" s="225"/>
      <c r="C93" s="225"/>
      <c r="D93" s="142">
        <v>71404</v>
      </c>
      <c r="E93" s="226" t="s">
        <v>610</v>
      </c>
      <c r="F93" s="227"/>
      <c r="G93" s="227"/>
      <c r="H93" s="227"/>
      <c r="I93" s="227"/>
      <c r="J93" s="228"/>
      <c r="K93" s="105"/>
      <c r="L93" s="105"/>
      <c r="M93" s="105"/>
      <c r="N93" s="105"/>
      <c r="O93" s="108"/>
      <c r="P93" s="108"/>
      <c r="Q93" s="109"/>
    </row>
    <row r="94" spans="1:17" s="107" customFormat="1" ht="14.25" customHeight="1">
      <c r="A94" s="225" t="s">
        <v>591</v>
      </c>
      <c r="B94" s="225"/>
      <c r="C94" s="225"/>
      <c r="D94" s="142">
        <v>71405</v>
      </c>
      <c r="E94" s="226" t="s">
        <v>611</v>
      </c>
      <c r="F94" s="227"/>
      <c r="G94" s="227"/>
      <c r="H94" s="227"/>
      <c r="I94" s="227"/>
      <c r="J94" s="228"/>
      <c r="K94" s="105"/>
      <c r="L94" s="105"/>
      <c r="M94" s="105"/>
      <c r="N94" s="105"/>
      <c r="O94" s="108"/>
      <c r="P94" s="108"/>
      <c r="Q94" s="109"/>
    </row>
    <row r="95" spans="1:17" s="107" customFormat="1" ht="14.25" customHeight="1">
      <c r="A95" s="225" t="s">
        <v>591</v>
      </c>
      <c r="B95" s="225"/>
      <c r="C95" s="225"/>
      <c r="D95" s="142">
        <v>71406</v>
      </c>
      <c r="E95" s="226" t="s">
        <v>612</v>
      </c>
      <c r="F95" s="227"/>
      <c r="G95" s="227"/>
      <c r="H95" s="227"/>
      <c r="I95" s="227"/>
      <c r="J95" s="228"/>
      <c r="K95" s="105"/>
      <c r="L95" s="105"/>
      <c r="M95" s="105"/>
      <c r="N95" s="105"/>
      <c r="O95" s="108"/>
      <c r="P95" s="108"/>
      <c r="Q95" s="109"/>
    </row>
    <row r="96" spans="1:17" s="107" customFormat="1" ht="14.25" customHeight="1">
      <c r="A96" s="225" t="s">
        <v>591</v>
      </c>
      <c r="B96" s="225"/>
      <c r="C96" s="225"/>
      <c r="D96" s="142">
        <v>71407</v>
      </c>
      <c r="E96" s="226" t="s">
        <v>613</v>
      </c>
      <c r="F96" s="227"/>
      <c r="G96" s="227"/>
      <c r="H96" s="227"/>
      <c r="I96" s="227"/>
      <c r="J96" s="228"/>
      <c r="K96" s="105"/>
      <c r="L96" s="105"/>
      <c r="M96" s="105"/>
      <c r="N96" s="105"/>
      <c r="O96" s="108"/>
      <c r="P96" s="108"/>
      <c r="Q96" s="109"/>
    </row>
    <row r="97" spans="1:17" s="107" customFormat="1" ht="14.25" customHeight="1">
      <c r="A97" s="225" t="s">
        <v>591</v>
      </c>
      <c r="B97" s="225"/>
      <c r="C97" s="225"/>
      <c r="D97" s="142">
        <v>71408</v>
      </c>
      <c r="E97" s="226" t="s">
        <v>614</v>
      </c>
      <c r="F97" s="227"/>
      <c r="G97" s="227"/>
      <c r="H97" s="227"/>
      <c r="I97" s="227"/>
      <c r="J97" s="228"/>
      <c r="K97" s="105"/>
      <c r="L97" s="105"/>
      <c r="M97" s="105"/>
      <c r="N97" s="105"/>
      <c r="O97" s="108"/>
      <c r="P97" s="108"/>
      <c r="Q97" s="109"/>
    </row>
    <row r="98" spans="1:17" s="107" customFormat="1" ht="14.25" customHeight="1">
      <c r="A98" s="225" t="s">
        <v>591</v>
      </c>
      <c r="B98" s="225"/>
      <c r="C98" s="225"/>
      <c r="D98" s="142" t="s">
        <v>1544</v>
      </c>
      <c r="E98" s="226" t="s">
        <v>1545</v>
      </c>
      <c r="F98" s="227"/>
      <c r="G98" s="227"/>
      <c r="H98" s="227"/>
      <c r="I98" s="227"/>
      <c r="J98" s="228"/>
      <c r="K98" s="105"/>
      <c r="L98" s="105"/>
      <c r="M98" s="105"/>
      <c r="N98" s="105"/>
      <c r="O98" s="108"/>
      <c r="P98" s="108"/>
      <c r="Q98" s="109"/>
    </row>
    <row r="99" spans="1:17" s="107" customFormat="1" ht="14.25" customHeight="1">
      <c r="A99" s="225" t="s">
        <v>591</v>
      </c>
      <c r="B99" s="225"/>
      <c r="C99" s="225"/>
      <c r="D99" s="142" t="s">
        <v>1546</v>
      </c>
      <c r="E99" s="226" t="s">
        <v>1547</v>
      </c>
      <c r="F99" s="227"/>
      <c r="G99" s="227"/>
      <c r="H99" s="227"/>
      <c r="I99" s="227"/>
      <c r="J99" s="228"/>
      <c r="K99" s="105"/>
      <c r="L99" s="105"/>
      <c r="M99" s="105"/>
      <c r="N99" s="105"/>
      <c r="O99" s="108"/>
      <c r="P99" s="108"/>
      <c r="Q99" s="109"/>
    </row>
    <row r="100" spans="1:17" s="107" customFormat="1" ht="14.25" customHeight="1">
      <c r="A100" s="225" t="s">
        <v>591</v>
      </c>
      <c r="B100" s="225"/>
      <c r="C100" s="225"/>
      <c r="D100" s="142">
        <v>71501</v>
      </c>
      <c r="E100" s="226" t="s">
        <v>615</v>
      </c>
      <c r="F100" s="227"/>
      <c r="G100" s="227"/>
      <c r="H100" s="227"/>
      <c r="I100" s="227"/>
      <c r="J100" s="228"/>
      <c r="K100" s="105"/>
      <c r="L100" s="105"/>
      <c r="M100" s="105"/>
      <c r="N100" s="105"/>
      <c r="O100" s="108"/>
      <c r="P100" s="108"/>
      <c r="Q100" s="109"/>
    </row>
    <row r="101" spans="1:17" s="107" customFormat="1" ht="14.25" customHeight="1">
      <c r="A101" s="225" t="s">
        <v>591</v>
      </c>
      <c r="B101" s="225"/>
      <c r="C101" s="225"/>
      <c r="D101" s="142">
        <v>71502</v>
      </c>
      <c r="E101" s="226" t="s">
        <v>616</v>
      </c>
      <c r="F101" s="227"/>
      <c r="G101" s="227"/>
      <c r="H101" s="227"/>
      <c r="I101" s="227"/>
      <c r="J101" s="228"/>
      <c r="K101" s="105"/>
      <c r="L101" s="105"/>
      <c r="M101" s="105"/>
      <c r="N101" s="105"/>
      <c r="O101" s="108"/>
      <c r="P101" s="108"/>
      <c r="Q101" s="109"/>
    </row>
    <row r="102" spans="1:17" s="107" customFormat="1" ht="14.25" customHeight="1">
      <c r="A102" s="225" t="s">
        <v>591</v>
      </c>
      <c r="B102" s="225"/>
      <c r="C102" s="225"/>
      <c r="D102" s="142">
        <v>71503</v>
      </c>
      <c r="E102" s="226" t="s">
        <v>617</v>
      </c>
      <c r="F102" s="227"/>
      <c r="G102" s="227"/>
      <c r="H102" s="227"/>
      <c r="I102" s="227"/>
      <c r="J102" s="228"/>
      <c r="K102" s="105"/>
      <c r="L102" s="105"/>
      <c r="M102" s="105"/>
      <c r="N102" s="105"/>
      <c r="O102" s="108"/>
      <c r="P102" s="108"/>
      <c r="Q102" s="109"/>
    </row>
    <row r="103" spans="1:17" s="107" customFormat="1" ht="14.25" customHeight="1">
      <c r="A103" s="225" t="s">
        <v>591</v>
      </c>
      <c r="B103" s="225"/>
      <c r="C103" s="225"/>
      <c r="D103" s="142">
        <v>71504</v>
      </c>
      <c r="E103" s="226" t="s">
        <v>618</v>
      </c>
      <c r="F103" s="227"/>
      <c r="G103" s="227"/>
      <c r="H103" s="227"/>
      <c r="I103" s="227"/>
      <c r="J103" s="228"/>
      <c r="K103" s="105"/>
      <c r="L103" s="105"/>
      <c r="M103" s="105"/>
      <c r="N103" s="105"/>
      <c r="O103" s="108"/>
      <c r="P103" s="108"/>
      <c r="Q103" s="109"/>
    </row>
    <row r="104" spans="1:17" s="107" customFormat="1" ht="14.25" customHeight="1">
      <c r="A104" s="225" t="s">
        <v>591</v>
      </c>
      <c r="B104" s="225"/>
      <c r="C104" s="225"/>
      <c r="D104" s="142">
        <v>71505</v>
      </c>
      <c r="E104" s="226" t="s">
        <v>549</v>
      </c>
      <c r="F104" s="227"/>
      <c r="G104" s="227"/>
      <c r="H104" s="227"/>
      <c r="I104" s="227"/>
      <c r="J104" s="228"/>
      <c r="K104" s="105"/>
      <c r="L104" s="105"/>
      <c r="M104" s="105"/>
      <c r="N104" s="105"/>
      <c r="O104" s="108"/>
      <c r="P104" s="108"/>
      <c r="Q104" s="109"/>
    </row>
    <row r="105" spans="1:17" s="107" customFormat="1" ht="14.25" customHeight="1">
      <c r="A105" s="225" t="s">
        <v>591</v>
      </c>
      <c r="B105" s="225"/>
      <c r="C105" s="225"/>
      <c r="D105" s="142">
        <v>71506</v>
      </c>
      <c r="E105" s="226" t="s">
        <v>619</v>
      </c>
      <c r="F105" s="227"/>
      <c r="G105" s="227"/>
      <c r="H105" s="227"/>
      <c r="I105" s="227"/>
      <c r="J105" s="228"/>
      <c r="K105" s="105"/>
      <c r="L105" s="105"/>
      <c r="M105" s="105"/>
      <c r="N105" s="105"/>
      <c r="O105" s="108"/>
      <c r="P105" s="108"/>
      <c r="Q105" s="109"/>
    </row>
    <row r="106" spans="1:17" s="107" customFormat="1" ht="14.25" customHeight="1">
      <c r="A106" s="225" t="s">
        <v>591</v>
      </c>
      <c r="B106" s="225"/>
      <c r="C106" s="225"/>
      <c r="D106" s="142">
        <v>71507</v>
      </c>
      <c r="E106" s="226" t="s">
        <v>770</v>
      </c>
      <c r="F106" s="227"/>
      <c r="G106" s="227"/>
      <c r="H106" s="227"/>
      <c r="I106" s="227"/>
      <c r="J106" s="228"/>
      <c r="K106" s="105"/>
      <c r="L106" s="105"/>
      <c r="M106" s="105"/>
      <c r="N106" s="105"/>
      <c r="O106" s="108"/>
      <c r="P106" s="108"/>
      <c r="Q106" s="109"/>
    </row>
    <row r="107" spans="1:17" s="107" customFormat="1" ht="14.25" customHeight="1">
      <c r="A107" s="225" t="s">
        <v>591</v>
      </c>
      <c r="B107" s="225"/>
      <c r="C107" s="225"/>
      <c r="D107" s="142">
        <v>71508</v>
      </c>
      <c r="E107" s="226" t="s">
        <v>771</v>
      </c>
      <c r="F107" s="227"/>
      <c r="G107" s="227"/>
      <c r="H107" s="227"/>
      <c r="I107" s="227"/>
      <c r="J107" s="228"/>
      <c r="K107" s="105"/>
      <c r="L107" s="105"/>
      <c r="M107" s="105"/>
      <c r="N107" s="105"/>
      <c r="O107" s="108"/>
      <c r="P107" s="108"/>
      <c r="Q107" s="109"/>
    </row>
    <row r="108" spans="1:17" s="107" customFormat="1" ht="14.25" customHeight="1">
      <c r="A108" s="225" t="s">
        <v>591</v>
      </c>
      <c r="B108" s="225"/>
      <c r="C108" s="225"/>
      <c r="D108" s="142" t="s">
        <v>786</v>
      </c>
      <c r="E108" s="226" t="s">
        <v>819</v>
      </c>
      <c r="F108" s="227"/>
      <c r="G108" s="227"/>
      <c r="H108" s="227"/>
      <c r="I108" s="227"/>
      <c r="J108" s="228"/>
      <c r="K108" s="105"/>
      <c r="L108" s="105"/>
      <c r="M108" s="105"/>
      <c r="N108" s="105"/>
      <c r="O108" s="108"/>
      <c r="P108" s="108"/>
      <c r="Q108" s="109"/>
    </row>
    <row r="109" spans="1:17" s="107" customFormat="1" ht="14.25" customHeight="1">
      <c r="A109" s="225" t="s">
        <v>591</v>
      </c>
      <c r="B109" s="225"/>
      <c r="C109" s="225"/>
      <c r="D109" s="142" t="s">
        <v>787</v>
      </c>
      <c r="E109" s="226" t="s">
        <v>820</v>
      </c>
      <c r="F109" s="227"/>
      <c r="G109" s="227"/>
      <c r="H109" s="227"/>
      <c r="I109" s="227"/>
      <c r="J109" s="228"/>
      <c r="K109" s="105"/>
      <c r="L109" s="105"/>
      <c r="M109" s="105"/>
      <c r="N109" s="105"/>
      <c r="O109" s="108"/>
      <c r="P109" s="108"/>
      <c r="Q109" s="109"/>
    </row>
    <row r="110" spans="1:17" s="107" customFormat="1" ht="14.25" customHeight="1">
      <c r="A110" s="225" t="s">
        <v>591</v>
      </c>
      <c r="B110" s="225"/>
      <c r="C110" s="225"/>
      <c r="D110" s="142" t="s">
        <v>788</v>
      </c>
      <c r="E110" s="226" t="s">
        <v>821</v>
      </c>
      <c r="F110" s="227"/>
      <c r="G110" s="227"/>
      <c r="H110" s="227"/>
      <c r="I110" s="227"/>
      <c r="J110" s="228"/>
      <c r="K110" s="105"/>
      <c r="L110" s="105"/>
      <c r="M110" s="105"/>
      <c r="N110" s="105"/>
      <c r="O110" s="108"/>
      <c r="P110" s="108"/>
      <c r="Q110" s="109"/>
    </row>
    <row r="111" spans="1:17" s="107" customFormat="1" ht="14.25" customHeight="1">
      <c r="A111" s="225" t="s">
        <v>591</v>
      </c>
      <c r="B111" s="225"/>
      <c r="C111" s="225"/>
      <c r="D111" s="142" t="s">
        <v>789</v>
      </c>
      <c r="E111" s="226" t="s">
        <v>822</v>
      </c>
      <c r="F111" s="227"/>
      <c r="G111" s="227"/>
      <c r="H111" s="227"/>
      <c r="I111" s="227"/>
      <c r="J111" s="228"/>
      <c r="K111" s="105"/>
      <c r="L111" s="105"/>
      <c r="M111" s="105"/>
      <c r="N111" s="105"/>
      <c r="O111" s="108"/>
      <c r="P111" s="108"/>
      <c r="Q111" s="109"/>
    </row>
    <row r="112" spans="1:17" s="107" customFormat="1" ht="14.25" customHeight="1">
      <c r="A112" s="225" t="s">
        <v>591</v>
      </c>
      <c r="B112" s="225"/>
      <c r="C112" s="225"/>
      <c r="D112" s="142" t="s">
        <v>790</v>
      </c>
      <c r="E112" s="226" t="s">
        <v>823</v>
      </c>
      <c r="F112" s="227"/>
      <c r="G112" s="227"/>
      <c r="H112" s="227"/>
      <c r="I112" s="227"/>
      <c r="J112" s="228"/>
      <c r="K112" s="105"/>
      <c r="L112" s="105"/>
      <c r="M112" s="105"/>
      <c r="N112" s="105"/>
      <c r="O112" s="108"/>
      <c r="P112" s="108"/>
      <c r="Q112" s="103"/>
    </row>
    <row r="113" spans="1:17" s="107" customFormat="1" ht="14.25" customHeight="1">
      <c r="A113" s="225" t="s">
        <v>591</v>
      </c>
      <c r="B113" s="225"/>
      <c r="C113" s="225"/>
      <c r="D113" s="142" t="s">
        <v>1548</v>
      </c>
      <c r="E113" s="226" t="s">
        <v>1549</v>
      </c>
      <c r="F113" s="227"/>
      <c r="G113" s="227"/>
      <c r="H113" s="227"/>
      <c r="I113" s="227"/>
      <c r="J113" s="228"/>
      <c r="K113" s="105"/>
      <c r="L113" s="105"/>
      <c r="M113" s="105"/>
      <c r="N113" s="105"/>
      <c r="O113" s="108"/>
      <c r="P113" s="108"/>
      <c r="Q113" s="103"/>
    </row>
    <row r="114" spans="1:17" s="107" customFormat="1" ht="14.25" customHeight="1">
      <c r="A114" s="225" t="s">
        <v>591</v>
      </c>
      <c r="B114" s="225"/>
      <c r="C114" s="225"/>
      <c r="D114" s="142" t="s">
        <v>1550</v>
      </c>
      <c r="E114" s="226" t="s">
        <v>1551</v>
      </c>
      <c r="F114" s="227"/>
      <c r="G114" s="227"/>
      <c r="H114" s="227"/>
      <c r="I114" s="227"/>
      <c r="J114" s="228"/>
      <c r="K114" s="105"/>
      <c r="L114" s="105"/>
      <c r="M114" s="105"/>
      <c r="N114" s="105"/>
      <c r="O114" s="108"/>
      <c r="P114" s="108"/>
      <c r="Q114" s="103"/>
    </row>
    <row r="115" spans="1:17" s="107" customFormat="1" ht="14.25" customHeight="1">
      <c r="A115" s="225" t="s">
        <v>591</v>
      </c>
      <c r="B115" s="225"/>
      <c r="C115" s="225"/>
      <c r="D115" s="142">
        <v>71614</v>
      </c>
      <c r="E115" s="226" t="s">
        <v>620</v>
      </c>
      <c r="F115" s="227"/>
      <c r="G115" s="227"/>
      <c r="H115" s="227"/>
      <c r="I115" s="227"/>
      <c r="J115" s="228"/>
      <c r="K115" s="105"/>
      <c r="L115" s="105"/>
      <c r="M115" s="105"/>
      <c r="N115" s="105"/>
      <c r="O115" s="108"/>
      <c r="P115" s="108"/>
      <c r="Q115" s="103"/>
    </row>
    <row r="116" spans="1:17" s="107" customFormat="1" ht="14.25" customHeight="1">
      <c r="A116" s="225" t="s">
        <v>591</v>
      </c>
      <c r="B116" s="225"/>
      <c r="C116" s="225"/>
      <c r="D116" s="142" t="s">
        <v>791</v>
      </c>
      <c r="E116" s="226" t="s">
        <v>824</v>
      </c>
      <c r="F116" s="227"/>
      <c r="G116" s="227"/>
      <c r="H116" s="227"/>
      <c r="I116" s="227"/>
      <c r="J116" s="228"/>
      <c r="K116" s="105"/>
      <c r="L116" s="105"/>
      <c r="M116" s="105"/>
      <c r="N116" s="105"/>
      <c r="O116" s="108"/>
      <c r="P116" s="108"/>
      <c r="Q116" s="103"/>
    </row>
    <row r="117" spans="1:17" s="107" customFormat="1" ht="14.25" customHeight="1">
      <c r="A117" s="225" t="s">
        <v>591</v>
      </c>
      <c r="B117" s="225"/>
      <c r="C117" s="225"/>
      <c r="D117" s="142" t="s">
        <v>792</v>
      </c>
      <c r="E117" s="226" t="s">
        <v>825</v>
      </c>
      <c r="F117" s="227"/>
      <c r="G117" s="227"/>
      <c r="H117" s="227"/>
      <c r="I117" s="227"/>
      <c r="J117" s="228"/>
      <c r="K117" s="105"/>
      <c r="L117" s="105"/>
      <c r="M117" s="105"/>
      <c r="N117" s="105"/>
      <c r="O117" s="108"/>
      <c r="P117" s="108"/>
      <c r="Q117" s="103"/>
    </row>
    <row r="118" spans="1:17" s="107" customFormat="1" ht="14.25" customHeight="1">
      <c r="A118" s="225" t="s">
        <v>621</v>
      </c>
      <c r="B118" s="225"/>
      <c r="C118" s="225"/>
      <c r="D118" s="142">
        <v>72101</v>
      </c>
      <c r="E118" s="226" t="s">
        <v>622</v>
      </c>
      <c r="F118" s="227"/>
      <c r="G118" s="227"/>
      <c r="H118" s="227"/>
      <c r="I118" s="227"/>
      <c r="J118" s="228"/>
      <c r="K118" s="110"/>
      <c r="L118" s="110"/>
      <c r="M118" s="110"/>
      <c r="N118" s="110"/>
      <c r="O118" s="110"/>
      <c r="P118" s="110"/>
      <c r="Q118" s="103"/>
    </row>
    <row r="119" spans="1:17" s="107" customFormat="1" ht="14.25" customHeight="1">
      <c r="A119" s="225" t="s">
        <v>621</v>
      </c>
      <c r="B119" s="225"/>
      <c r="C119" s="225"/>
      <c r="D119" s="142">
        <v>72104</v>
      </c>
      <c r="E119" s="226" t="s">
        <v>623</v>
      </c>
      <c r="F119" s="227"/>
      <c r="G119" s="227"/>
      <c r="H119" s="227"/>
      <c r="I119" s="227"/>
      <c r="J119" s="228"/>
      <c r="K119" s="110"/>
      <c r="L119" s="110"/>
      <c r="M119" s="110"/>
      <c r="N119" s="110"/>
      <c r="O119" s="110"/>
      <c r="P119" s="110"/>
      <c r="Q119" s="103"/>
    </row>
    <row r="120" spans="1:17" s="107" customFormat="1" ht="14.25" customHeight="1">
      <c r="A120" s="225" t="s">
        <v>621</v>
      </c>
      <c r="B120" s="225"/>
      <c r="C120" s="225"/>
      <c r="D120" s="142">
        <v>72201</v>
      </c>
      <c r="E120" s="226" t="s">
        <v>554</v>
      </c>
      <c r="F120" s="227"/>
      <c r="G120" s="227"/>
      <c r="H120" s="227"/>
      <c r="I120" s="227"/>
      <c r="J120" s="228"/>
      <c r="K120" s="110"/>
      <c r="L120" s="110"/>
      <c r="M120" s="110"/>
      <c r="N120" s="110"/>
      <c r="O120" s="110"/>
      <c r="P120" s="110"/>
      <c r="Q120" s="103"/>
    </row>
    <row r="121" spans="1:17" s="107" customFormat="1" ht="14.25" customHeight="1">
      <c r="A121" s="225" t="s">
        <v>621</v>
      </c>
      <c r="B121" s="225"/>
      <c r="C121" s="225"/>
      <c r="D121" s="142">
        <v>72301</v>
      </c>
      <c r="E121" s="226" t="s">
        <v>556</v>
      </c>
      <c r="F121" s="227"/>
      <c r="G121" s="227"/>
      <c r="H121" s="227"/>
      <c r="I121" s="227"/>
      <c r="J121" s="228"/>
      <c r="K121" s="110"/>
      <c r="L121" s="110"/>
      <c r="M121" s="110"/>
      <c r="N121" s="110"/>
      <c r="O121" s="110"/>
      <c r="P121" s="110"/>
      <c r="Q121" s="103"/>
    </row>
    <row r="122" spans="1:17" s="107" customFormat="1" ht="14.25" customHeight="1">
      <c r="A122" s="225" t="s">
        <v>621</v>
      </c>
      <c r="B122" s="225"/>
      <c r="C122" s="225"/>
      <c r="D122" s="142" t="s">
        <v>1552</v>
      </c>
      <c r="E122" s="226" t="s">
        <v>1553</v>
      </c>
      <c r="F122" s="227"/>
      <c r="G122" s="227"/>
      <c r="H122" s="227"/>
      <c r="I122" s="227"/>
      <c r="J122" s="228"/>
      <c r="K122" s="110"/>
      <c r="L122" s="110"/>
      <c r="M122" s="110"/>
      <c r="N122" s="110"/>
      <c r="O122" s="110"/>
      <c r="P122" s="110"/>
      <c r="Q122" s="103"/>
    </row>
    <row r="123" spans="1:17" s="107" customFormat="1" ht="14.25" customHeight="1">
      <c r="A123" s="225" t="s">
        <v>621</v>
      </c>
      <c r="B123" s="225"/>
      <c r="C123" s="225"/>
      <c r="D123" s="142">
        <v>72401</v>
      </c>
      <c r="E123" s="226" t="s">
        <v>624</v>
      </c>
      <c r="F123" s="227"/>
      <c r="G123" s="227"/>
      <c r="H123" s="227"/>
      <c r="I123" s="227"/>
      <c r="J123" s="228"/>
      <c r="K123" s="110"/>
      <c r="L123" s="110"/>
      <c r="M123" s="110"/>
      <c r="N123" s="110"/>
      <c r="O123" s="110"/>
      <c r="P123" s="110"/>
      <c r="Q123" s="103"/>
    </row>
    <row r="124" spans="1:17" s="107" customFormat="1" ht="14.25" customHeight="1">
      <c r="A124" s="225" t="s">
        <v>621</v>
      </c>
      <c r="B124" s="225"/>
      <c r="C124" s="225"/>
      <c r="D124" s="142">
        <v>72501</v>
      </c>
      <c r="E124" s="226" t="s">
        <v>625</v>
      </c>
      <c r="F124" s="227"/>
      <c r="G124" s="227"/>
      <c r="H124" s="227"/>
      <c r="I124" s="227"/>
      <c r="J124" s="228"/>
      <c r="K124" s="110"/>
      <c r="L124" s="110"/>
      <c r="M124" s="110"/>
      <c r="N124" s="110"/>
      <c r="O124" s="110"/>
      <c r="P124" s="110"/>
      <c r="Q124" s="103"/>
    </row>
    <row r="125" spans="1:17" s="107" customFormat="1" ht="14.25" customHeight="1">
      <c r="A125" s="225" t="s">
        <v>621</v>
      </c>
      <c r="B125" s="225"/>
      <c r="C125" s="225"/>
      <c r="D125" s="142">
        <v>72502</v>
      </c>
      <c r="E125" s="226" t="s">
        <v>772</v>
      </c>
      <c r="F125" s="227"/>
      <c r="G125" s="227"/>
      <c r="H125" s="227"/>
      <c r="I125" s="227"/>
      <c r="J125" s="228"/>
      <c r="K125" s="110"/>
      <c r="L125" s="110"/>
      <c r="M125" s="110"/>
      <c r="N125" s="110"/>
      <c r="O125" s="110"/>
      <c r="P125" s="110"/>
      <c r="Q125" s="103"/>
    </row>
    <row r="126" spans="1:17" s="107" customFormat="1" ht="14.25" customHeight="1">
      <c r="A126" s="225" t="s">
        <v>621</v>
      </c>
      <c r="B126" s="225"/>
      <c r="C126" s="225"/>
      <c r="D126" s="142" t="s">
        <v>793</v>
      </c>
      <c r="E126" s="226" t="s">
        <v>826</v>
      </c>
      <c r="F126" s="227"/>
      <c r="G126" s="227"/>
      <c r="H126" s="227"/>
      <c r="I126" s="227"/>
      <c r="J126" s="228"/>
      <c r="K126" s="110"/>
      <c r="L126" s="110"/>
      <c r="M126" s="110"/>
      <c r="N126" s="110"/>
      <c r="O126" s="110"/>
      <c r="P126" s="110"/>
      <c r="Q126" s="103"/>
    </row>
    <row r="127" spans="1:17" s="107" customFormat="1" ht="14.25" customHeight="1">
      <c r="A127" s="225" t="s">
        <v>621</v>
      </c>
      <c r="B127" s="225"/>
      <c r="C127" s="225"/>
      <c r="D127" s="142" t="s">
        <v>794</v>
      </c>
      <c r="E127" s="226" t="s">
        <v>827</v>
      </c>
      <c r="F127" s="227"/>
      <c r="G127" s="227"/>
      <c r="H127" s="227"/>
      <c r="I127" s="227"/>
      <c r="J127" s="228"/>
      <c r="K127" s="110"/>
      <c r="L127" s="110"/>
      <c r="M127" s="110"/>
      <c r="N127" s="110"/>
      <c r="O127" s="110"/>
      <c r="P127" s="110"/>
      <c r="Q127" s="103"/>
    </row>
    <row r="128" spans="1:17" s="107" customFormat="1" ht="14.25" customHeight="1">
      <c r="A128" s="225" t="s">
        <v>621</v>
      </c>
      <c r="B128" s="225"/>
      <c r="C128" s="225"/>
      <c r="D128" s="142" t="s">
        <v>795</v>
      </c>
      <c r="E128" s="226" t="s">
        <v>828</v>
      </c>
      <c r="F128" s="227"/>
      <c r="G128" s="227"/>
      <c r="H128" s="227"/>
      <c r="I128" s="227"/>
      <c r="J128" s="228"/>
      <c r="K128" s="110"/>
      <c r="L128" s="110"/>
      <c r="M128" s="110"/>
      <c r="N128" s="110"/>
      <c r="O128" s="110"/>
      <c r="P128" s="110"/>
      <c r="Q128" s="103"/>
    </row>
    <row r="129" spans="1:17" s="107" customFormat="1" ht="14.25" customHeight="1">
      <c r="A129" s="225" t="s">
        <v>621</v>
      </c>
      <c r="B129" s="225"/>
      <c r="C129" s="225"/>
      <c r="D129" s="142" t="s">
        <v>796</v>
      </c>
      <c r="E129" s="226" t="s">
        <v>829</v>
      </c>
      <c r="F129" s="227"/>
      <c r="G129" s="227"/>
      <c r="H129" s="227"/>
      <c r="I129" s="227"/>
      <c r="J129" s="228"/>
      <c r="K129" s="110"/>
      <c r="L129" s="110"/>
      <c r="M129" s="110"/>
      <c r="N129" s="110"/>
      <c r="O129" s="110"/>
      <c r="P129" s="110"/>
      <c r="Q129" s="103"/>
    </row>
    <row r="130" spans="1:17" s="107" customFormat="1" ht="14.25" customHeight="1">
      <c r="A130" s="225" t="s">
        <v>621</v>
      </c>
      <c r="B130" s="225"/>
      <c r="C130" s="225"/>
      <c r="D130" s="142" t="s">
        <v>797</v>
      </c>
      <c r="E130" s="226" t="s">
        <v>830</v>
      </c>
      <c r="F130" s="227"/>
      <c r="G130" s="227"/>
      <c r="H130" s="227"/>
      <c r="I130" s="227"/>
      <c r="J130" s="228"/>
      <c r="K130" s="110"/>
      <c r="L130" s="110"/>
      <c r="M130" s="110"/>
      <c r="N130" s="110"/>
      <c r="O130" s="110"/>
      <c r="P130" s="110"/>
      <c r="Q130" s="103"/>
    </row>
    <row r="131" spans="1:17" s="107" customFormat="1" ht="14.25" customHeight="1">
      <c r="A131" s="225" t="s">
        <v>621</v>
      </c>
      <c r="B131" s="225"/>
      <c r="C131" s="225"/>
      <c r="D131" s="142">
        <v>72605</v>
      </c>
      <c r="E131" s="226" t="s">
        <v>626</v>
      </c>
      <c r="F131" s="227"/>
      <c r="G131" s="227"/>
      <c r="H131" s="227"/>
      <c r="I131" s="227"/>
      <c r="J131" s="228"/>
      <c r="K131" s="110"/>
      <c r="L131" s="110"/>
      <c r="M131" s="110"/>
      <c r="N131" s="110"/>
      <c r="O131" s="110"/>
      <c r="P131" s="110"/>
      <c r="Q131" s="103"/>
    </row>
    <row r="132" spans="1:17" s="107" customFormat="1" ht="14.25" customHeight="1">
      <c r="A132" s="225" t="s">
        <v>627</v>
      </c>
      <c r="B132" s="225"/>
      <c r="C132" s="225"/>
      <c r="D132" s="142" t="s">
        <v>798</v>
      </c>
      <c r="E132" s="226" t="s">
        <v>831</v>
      </c>
      <c r="F132" s="227"/>
      <c r="G132" s="227"/>
      <c r="H132" s="227"/>
      <c r="I132" s="227"/>
      <c r="J132" s="228"/>
      <c r="K132" s="110"/>
      <c r="L132" s="110"/>
      <c r="M132" s="110"/>
      <c r="N132" s="110"/>
      <c r="O132" s="110"/>
      <c r="P132" s="110"/>
      <c r="Q132" s="103"/>
    </row>
    <row r="133" spans="1:17" s="107" customFormat="1" ht="14.25" customHeight="1">
      <c r="A133" s="225" t="s">
        <v>627</v>
      </c>
      <c r="B133" s="225"/>
      <c r="C133" s="225"/>
      <c r="D133" s="142" t="s">
        <v>1554</v>
      </c>
      <c r="E133" s="226" t="s">
        <v>1555</v>
      </c>
      <c r="F133" s="227"/>
      <c r="G133" s="227"/>
      <c r="H133" s="227"/>
      <c r="I133" s="227"/>
      <c r="J133" s="228"/>
      <c r="K133" s="110"/>
      <c r="L133" s="110"/>
      <c r="M133" s="110"/>
      <c r="N133" s="110"/>
      <c r="O133" s="110"/>
      <c r="P133" s="110"/>
      <c r="Q133" s="103"/>
    </row>
    <row r="134" spans="1:17" s="107" customFormat="1" ht="14.25" customHeight="1">
      <c r="A134" s="225" t="s">
        <v>627</v>
      </c>
      <c r="B134" s="225"/>
      <c r="C134" s="225"/>
      <c r="D134" s="142" t="s">
        <v>1556</v>
      </c>
      <c r="E134" s="226" t="s">
        <v>1557</v>
      </c>
      <c r="F134" s="227"/>
      <c r="G134" s="227"/>
      <c r="H134" s="227"/>
      <c r="I134" s="227"/>
      <c r="J134" s="228"/>
      <c r="K134" s="110"/>
      <c r="L134" s="110"/>
      <c r="M134" s="110"/>
      <c r="N134" s="110"/>
      <c r="O134" s="110"/>
      <c r="P134" s="110"/>
      <c r="Q134" s="103"/>
    </row>
    <row r="135" spans="1:17" s="107" customFormat="1" ht="14.25" customHeight="1">
      <c r="A135" s="225" t="s">
        <v>627</v>
      </c>
      <c r="B135" s="225"/>
      <c r="C135" s="225"/>
      <c r="D135" s="142">
        <v>73201</v>
      </c>
      <c r="E135" s="226" t="s">
        <v>628</v>
      </c>
      <c r="F135" s="227"/>
      <c r="G135" s="227"/>
      <c r="H135" s="227"/>
      <c r="I135" s="227"/>
      <c r="J135" s="228"/>
      <c r="K135" s="110"/>
      <c r="L135" s="110"/>
      <c r="M135" s="110"/>
      <c r="N135" s="110"/>
      <c r="O135" s="110"/>
      <c r="P135" s="110"/>
      <c r="Q135" s="103"/>
    </row>
    <row r="136" spans="1:17" s="107" customFormat="1" ht="14.25" customHeight="1">
      <c r="A136" s="225" t="s">
        <v>627</v>
      </c>
      <c r="B136" s="225"/>
      <c r="C136" s="225"/>
      <c r="D136" s="142">
        <v>73202</v>
      </c>
      <c r="E136" s="226" t="s">
        <v>559</v>
      </c>
      <c r="F136" s="227"/>
      <c r="G136" s="227"/>
      <c r="H136" s="227"/>
      <c r="I136" s="227"/>
      <c r="J136" s="228"/>
      <c r="K136" s="110"/>
      <c r="L136" s="110"/>
      <c r="M136" s="110"/>
      <c r="N136" s="110"/>
      <c r="O136" s="110"/>
      <c r="P136" s="110"/>
      <c r="Q136" s="103"/>
    </row>
    <row r="137" spans="1:17" s="107" customFormat="1" ht="14.25" customHeight="1">
      <c r="A137" s="225" t="s">
        <v>627</v>
      </c>
      <c r="B137" s="225"/>
      <c r="C137" s="225"/>
      <c r="D137" s="142" t="s">
        <v>799</v>
      </c>
      <c r="E137" s="226" t="s">
        <v>169</v>
      </c>
      <c r="F137" s="227"/>
      <c r="G137" s="227"/>
      <c r="H137" s="227"/>
      <c r="I137" s="227"/>
      <c r="J137" s="228"/>
      <c r="K137" s="110"/>
      <c r="L137" s="110"/>
      <c r="M137" s="110"/>
      <c r="N137" s="110"/>
      <c r="O137" s="110"/>
      <c r="P137" s="110"/>
      <c r="Q137" s="103"/>
    </row>
    <row r="138" spans="1:17" s="107" customFormat="1" ht="14.25" customHeight="1">
      <c r="A138" s="225" t="s">
        <v>627</v>
      </c>
      <c r="B138" s="225"/>
      <c r="C138" s="225"/>
      <c r="D138" s="142" t="s">
        <v>800</v>
      </c>
      <c r="E138" s="226" t="s">
        <v>832</v>
      </c>
      <c r="F138" s="227"/>
      <c r="G138" s="227"/>
      <c r="H138" s="227"/>
      <c r="I138" s="227"/>
      <c r="J138" s="228"/>
      <c r="K138" s="110"/>
      <c r="L138" s="110"/>
      <c r="M138" s="110"/>
      <c r="N138" s="110"/>
      <c r="O138" s="110"/>
      <c r="P138" s="110"/>
      <c r="Q138" s="103"/>
    </row>
    <row r="139" spans="1:17" s="107" customFormat="1" ht="14.25" customHeight="1">
      <c r="A139" s="225" t="s">
        <v>627</v>
      </c>
      <c r="B139" s="225"/>
      <c r="C139" s="225"/>
      <c r="D139" s="142" t="s">
        <v>801</v>
      </c>
      <c r="E139" s="226" t="s">
        <v>833</v>
      </c>
      <c r="F139" s="227"/>
      <c r="G139" s="227"/>
      <c r="H139" s="227"/>
      <c r="I139" s="227"/>
      <c r="J139" s="228"/>
      <c r="K139" s="110"/>
      <c r="L139" s="110"/>
      <c r="M139" s="110"/>
      <c r="N139" s="110"/>
      <c r="O139" s="110"/>
      <c r="P139" s="110"/>
      <c r="Q139" s="103"/>
    </row>
    <row r="140" spans="1:17" s="107" customFormat="1" ht="14.25" customHeight="1">
      <c r="A140" s="225" t="s">
        <v>627</v>
      </c>
      <c r="B140" s="225"/>
      <c r="C140" s="225"/>
      <c r="D140" s="142" t="s">
        <v>1487</v>
      </c>
      <c r="E140" s="226" t="s">
        <v>1558</v>
      </c>
      <c r="F140" s="227"/>
      <c r="G140" s="227"/>
      <c r="H140" s="227"/>
      <c r="I140" s="227"/>
      <c r="J140" s="228"/>
      <c r="K140" s="110"/>
      <c r="L140" s="110"/>
      <c r="M140" s="110"/>
      <c r="N140" s="110"/>
      <c r="O140" s="110"/>
      <c r="P140" s="110"/>
      <c r="Q140" s="103"/>
    </row>
    <row r="141" spans="1:17" s="107" customFormat="1" ht="14.25" customHeight="1">
      <c r="A141" s="225" t="s">
        <v>627</v>
      </c>
      <c r="B141" s="225"/>
      <c r="C141" s="225"/>
      <c r="D141" s="142" t="s">
        <v>1491</v>
      </c>
      <c r="E141" s="226" t="s">
        <v>1559</v>
      </c>
      <c r="F141" s="227"/>
      <c r="G141" s="227"/>
      <c r="H141" s="227"/>
      <c r="I141" s="227"/>
      <c r="J141" s="228"/>
      <c r="K141" s="110"/>
      <c r="L141" s="110"/>
      <c r="M141" s="110"/>
      <c r="N141" s="110"/>
      <c r="O141" s="110"/>
      <c r="P141" s="110"/>
      <c r="Q141" s="103"/>
    </row>
    <row r="142" spans="1:17" s="107" customFormat="1" ht="14.25" customHeight="1">
      <c r="A142" s="225" t="s">
        <v>627</v>
      </c>
      <c r="B142" s="225"/>
      <c r="C142" s="225"/>
      <c r="D142" s="142" t="s">
        <v>1494</v>
      </c>
      <c r="E142" s="226" t="s">
        <v>1560</v>
      </c>
      <c r="F142" s="227"/>
      <c r="G142" s="227"/>
      <c r="H142" s="227"/>
      <c r="I142" s="227"/>
      <c r="J142" s="228"/>
      <c r="K142" s="110"/>
      <c r="L142" s="110"/>
      <c r="M142" s="110"/>
      <c r="N142" s="110"/>
      <c r="O142" s="110"/>
      <c r="P142" s="110"/>
      <c r="Q142" s="103"/>
    </row>
    <row r="143" spans="1:17" s="107" customFormat="1" ht="14.25" customHeight="1">
      <c r="A143" s="225" t="s">
        <v>627</v>
      </c>
      <c r="B143" s="225"/>
      <c r="C143" s="225"/>
      <c r="D143" s="142" t="s">
        <v>1497</v>
      </c>
      <c r="E143" s="226" t="s">
        <v>1561</v>
      </c>
      <c r="F143" s="227"/>
      <c r="G143" s="227"/>
      <c r="H143" s="227"/>
      <c r="I143" s="227"/>
      <c r="J143" s="228"/>
      <c r="K143" s="110"/>
      <c r="L143" s="110"/>
      <c r="M143" s="110"/>
      <c r="N143" s="110"/>
      <c r="O143" s="110"/>
      <c r="P143" s="110"/>
      <c r="Q143" s="103"/>
    </row>
    <row r="144" spans="1:17" s="107" customFormat="1" ht="14.25" customHeight="1">
      <c r="A144" s="225" t="s">
        <v>627</v>
      </c>
      <c r="B144" s="225"/>
      <c r="C144" s="225"/>
      <c r="D144" s="142" t="s">
        <v>1500</v>
      </c>
      <c r="E144" s="226" t="s">
        <v>1562</v>
      </c>
      <c r="F144" s="227"/>
      <c r="G144" s="227"/>
      <c r="H144" s="227"/>
      <c r="I144" s="227"/>
      <c r="J144" s="228"/>
      <c r="K144" s="110"/>
      <c r="L144" s="110"/>
      <c r="M144" s="110"/>
      <c r="N144" s="110"/>
      <c r="O144" s="110"/>
      <c r="P144" s="110"/>
      <c r="Q144" s="103"/>
    </row>
    <row r="145" spans="1:17" s="107" customFormat="1" ht="14.25" customHeight="1">
      <c r="A145" s="225" t="s">
        <v>627</v>
      </c>
      <c r="B145" s="225"/>
      <c r="C145" s="225"/>
      <c r="D145" s="142" t="s">
        <v>1503</v>
      </c>
      <c r="E145" s="226" t="s">
        <v>1563</v>
      </c>
      <c r="F145" s="227"/>
      <c r="G145" s="227"/>
      <c r="H145" s="227"/>
      <c r="I145" s="227"/>
      <c r="J145" s="228"/>
      <c r="K145" s="110"/>
      <c r="L145" s="110"/>
      <c r="M145" s="110"/>
      <c r="N145" s="110"/>
      <c r="O145" s="110"/>
      <c r="P145" s="110"/>
      <c r="Q145" s="103"/>
    </row>
    <row r="146" spans="1:17" s="107" customFormat="1" ht="14.25" customHeight="1">
      <c r="A146" s="225" t="s">
        <v>627</v>
      </c>
      <c r="B146" s="225"/>
      <c r="C146" s="225"/>
      <c r="D146" s="142" t="s">
        <v>1506</v>
      </c>
      <c r="E146" s="226" t="s">
        <v>604</v>
      </c>
      <c r="F146" s="227"/>
      <c r="G146" s="227"/>
      <c r="H146" s="227"/>
      <c r="I146" s="227"/>
      <c r="J146" s="228"/>
      <c r="K146" s="110"/>
      <c r="L146" s="110"/>
      <c r="M146" s="110"/>
      <c r="N146" s="110"/>
      <c r="O146" s="110"/>
      <c r="P146" s="110"/>
      <c r="Q146" s="103"/>
    </row>
    <row r="147" spans="1:17" s="107" customFormat="1" ht="14.25" customHeight="1">
      <c r="A147" s="225" t="s">
        <v>627</v>
      </c>
      <c r="B147" s="225"/>
      <c r="C147" s="225"/>
      <c r="D147" s="142">
        <v>73301</v>
      </c>
      <c r="E147" s="226" t="s">
        <v>561</v>
      </c>
      <c r="F147" s="227"/>
      <c r="G147" s="227"/>
      <c r="H147" s="227"/>
      <c r="I147" s="227"/>
      <c r="J147" s="228"/>
      <c r="K147" s="110"/>
      <c r="L147" s="110"/>
      <c r="M147" s="110"/>
      <c r="N147" s="110"/>
      <c r="O147" s="110"/>
      <c r="P147" s="110"/>
      <c r="Q147" s="103"/>
    </row>
    <row r="148" spans="1:17" s="107" customFormat="1" ht="14.25" customHeight="1">
      <c r="A148" s="225" t="s">
        <v>627</v>
      </c>
      <c r="B148" s="225"/>
      <c r="C148" s="225"/>
      <c r="D148" s="142">
        <v>73302</v>
      </c>
      <c r="E148" s="226" t="s">
        <v>629</v>
      </c>
      <c r="F148" s="227"/>
      <c r="G148" s="227"/>
      <c r="H148" s="227"/>
      <c r="I148" s="227"/>
      <c r="J148" s="228"/>
      <c r="K148" s="110"/>
      <c r="L148" s="110"/>
      <c r="M148" s="110"/>
      <c r="N148" s="110"/>
      <c r="O148" s="110"/>
      <c r="P148" s="110"/>
      <c r="Q148" s="103"/>
    </row>
    <row r="149" spans="1:17" s="107" customFormat="1" ht="14.25" customHeight="1">
      <c r="A149" s="225" t="s">
        <v>627</v>
      </c>
      <c r="B149" s="225"/>
      <c r="C149" s="225"/>
      <c r="D149" s="142" t="s">
        <v>802</v>
      </c>
      <c r="E149" s="226" t="s">
        <v>834</v>
      </c>
      <c r="F149" s="227"/>
      <c r="G149" s="227"/>
      <c r="H149" s="227"/>
      <c r="I149" s="227"/>
      <c r="J149" s="228"/>
      <c r="K149" s="110"/>
      <c r="L149" s="110"/>
      <c r="M149" s="110"/>
      <c r="N149" s="110"/>
      <c r="O149" s="110"/>
      <c r="P149" s="110"/>
      <c r="Q149" s="103"/>
    </row>
    <row r="150" spans="1:17" s="107" customFormat="1" ht="14.25" customHeight="1">
      <c r="A150" s="225" t="s">
        <v>627</v>
      </c>
      <c r="B150" s="225"/>
      <c r="C150" s="225"/>
      <c r="D150" s="142" t="s">
        <v>803</v>
      </c>
      <c r="E150" s="226" t="s">
        <v>835</v>
      </c>
      <c r="F150" s="227"/>
      <c r="G150" s="227"/>
      <c r="H150" s="227"/>
      <c r="I150" s="227"/>
      <c r="J150" s="228"/>
      <c r="K150" s="110"/>
      <c r="L150" s="110"/>
      <c r="M150" s="110"/>
      <c r="N150" s="110"/>
      <c r="O150" s="110"/>
      <c r="P150" s="110"/>
      <c r="Q150" s="103"/>
    </row>
    <row r="151" spans="1:17" s="107" customFormat="1" ht="14.25" customHeight="1">
      <c r="A151" s="225" t="s">
        <v>627</v>
      </c>
      <c r="B151" s="225"/>
      <c r="C151" s="225"/>
      <c r="D151" s="142" t="s">
        <v>804</v>
      </c>
      <c r="E151" s="226" t="s">
        <v>836</v>
      </c>
      <c r="F151" s="227"/>
      <c r="G151" s="227"/>
      <c r="H151" s="227"/>
      <c r="I151" s="227"/>
      <c r="J151" s="228"/>
      <c r="K151" s="110"/>
      <c r="L151" s="110"/>
      <c r="M151" s="110"/>
      <c r="N151" s="110"/>
      <c r="O151" s="110"/>
      <c r="P151" s="110"/>
      <c r="Q151" s="103"/>
    </row>
    <row r="152" spans="1:17" s="107" customFormat="1" ht="14.25" customHeight="1">
      <c r="A152" s="225" t="s">
        <v>627</v>
      </c>
      <c r="B152" s="225"/>
      <c r="C152" s="225"/>
      <c r="D152" s="142" t="s">
        <v>805</v>
      </c>
      <c r="E152" s="226" t="s">
        <v>837</v>
      </c>
      <c r="F152" s="227"/>
      <c r="G152" s="227"/>
      <c r="H152" s="227"/>
      <c r="I152" s="227"/>
      <c r="J152" s="228"/>
      <c r="K152" s="110"/>
      <c r="L152" s="110"/>
      <c r="M152" s="110"/>
      <c r="N152" s="110"/>
      <c r="O152" s="110"/>
      <c r="P152" s="110"/>
      <c r="Q152" s="103"/>
    </row>
    <row r="153" spans="1:17" s="107" customFormat="1" ht="14.25" customHeight="1">
      <c r="A153" s="225" t="s">
        <v>627</v>
      </c>
      <c r="B153" s="225"/>
      <c r="C153" s="225"/>
      <c r="D153" s="142" t="s">
        <v>806</v>
      </c>
      <c r="E153" s="226" t="s">
        <v>838</v>
      </c>
      <c r="F153" s="227"/>
      <c r="G153" s="227"/>
      <c r="H153" s="227"/>
      <c r="I153" s="227"/>
      <c r="J153" s="228"/>
      <c r="K153" s="110"/>
      <c r="L153" s="110"/>
      <c r="M153" s="110"/>
      <c r="N153" s="110"/>
      <c r="O153" s="110"/>
      <c r="P153" s="110"/>
      <c r="Q153" s="103"/>
    </row>
    <row r="154" spans="1:17" s="107" customFormat="1" ht="14.25" customHeight="1">
      <c r="A154" s="225" t="s">
        <v>627</v>
      </c>
      <c r="B154" s="225"/>
      <c r="C154" s="225"/>
      <c r="D154" s="142" t="s">
        <v>1564</v>
      </c>
      <c r="E154" s="226" t="s">
        <v>1565</v>
      </c>
      <c r="F154" s="227"/>
      <c r="G154" s="227"/>
      <c r="H154" s="227"/>
      <c r="I154" s="227"/>
      <c r="J154" s="228"/>
      <c r="K154" s="110"/>
      <c r="L154" s="110"/>
      <c r="M154" s="110"/>
      <c r="N154" s="110"/>
      <c r="O154" s="110"/>
      <c r="P154" s="110"/>
      <c r="Q154" s="103"/>
    </row>
    <row r="155" spans="1:17" s="107" customFormat="1" ht="14.25" customHeight="1">
      <c r="A155" s="225" t="s">
        <v>627</v>
      </c>
      <c r="B155" s="225"/>
      <c r="C155" s="225"/>
      <c r="D155" s="142" t="s">
        <v>807</v>
      </c>
      <c r="E155" s="226" t="s">
        <v>839</v>
      </c>
      <c r="F155" s="227"/>
      <c r="G155" s="227"/>
      <c r="H155" s="227"/>
      <c r="I155" s="227"/>
      <c r="J155" s="228"/>
      <c r="K155" s="110"/>
      <c r="L155" s="110"/>
      <c r="M155" s="110"/>
      <c r="N155" s="110"/>
      <c r="O155" s="110"/>
      <c r="P155" s="110"/>
      <c r="Q155" s="103"/>
    </row>
    <row r="156" spans="1:17" s="107" customFormat="1" ht="14.25" customHeight="1">
      <c r="A156" s="225" t="s">
        <v>627</v>
      </c>
      <c r="B156" s="225"/>
      <c r="C156" s="225"/>
      <c r="D156" s="142" t="s">
        <v>808</v>
      </c>
      <c r="E156" s="226" t="s">
        <v>840</v>
      </c>
      <c r="F156" s="227"/>
      <c r="G156" s="227"/>
      <c r="H156" s="227"/>
      <c r="I156" s="227"/>
      <c r="J156" s="228"/>
      <c r="K156" s="110"/>
      <c r="L156" s="110"/>
      <c r="M156" s="110"/>
      <c r="N156" s="110"/>
      <c r="O156" s="110"/>
      <c r="P156" s="110"/>
      <c r="Q156" s="103"/>
    </row>
    <row r="157" spans="1:17" s="107" customFormat="1" ht="14.25" customHeight="1">
      <c r="A157" s="225" t="s">
        <v>627</v>
      </c>
      <c r="B157" s="225"/>
      <c r="C157" s="225"/>
      <c r="D157" s="142" t="s">
        <v>809</v>
      </c>
      <c r="E157" s="226" t="s">
        <v>841</v>
      </c>
      <c r="F157" s="227"/>
      <c r="G157" s="227"/>
      <c r="H157" s="227"/>
      <c r="I157" s="227"/>
      <c r="J157" s="228"/>
      <c r="K157" s="110"/>
      <c r="L157" s="110"/>
      <c r="M157" s="110"/>
      <c r="N157" s="110"/>
      <c r="O157" s="110"/>
      <c r="P157" s="110"/>
      <c r="Q157" s="103"/>
    </row>
    <row r="158" spans="1:17" s="107" customFormat="1" ht="14.25" customHeight="1">
      <c r="A158" s="225" t="s">
        <v>627</v>
      </c>
      <c r="B158" s="225"/>
      <c r="C158" s="225"/>
      <c r="D158" s="142" t="s">
        <v>1566</v>
      </c>
      <c r="E158" s="226" t="s">
        <v>1567</v>
      </c>
      <c r="F158" s="227"/>
      <c r="G158" s="227"/>
      <c r="H158" s="227"/>
      <c r="I158" s="227"/>
      <c r="J158" s="228"/>
      <c r="K158" s="110"/>
      <c r="L158" s="110"/>
      <c r="M158" s="110"/>
      <c r="N158" s="110"/>
      <c r="O158" s="110"/>
      <c r="P158" s="110"/>
      <c r="Q158" s="103"/>
    </row>
    <row r="159" spans="1:17" s="107" customFormat="1" ht="14.25" customHeight="1">
      <c r="A159" s="225" t="s">
        <v>627</v>
      </c>
      <c r="B159" s="225"/>
      <c r="C159" s="225"/>
      <c r="D159" s="142">
        <v>73501</v>
      </c>
      <c r="E159" s="226" t="s">
        <v>773</v>
      </c>
      <c r="F159" s="227"/>
      <c r="G159" s="227"/>
      <c r="H159" s="227"/>
      <c r="I159" s="227"/>
      <c r="J159" s="228"/>
      <c r="K159" s="110"/>
      <c r="L159" s="110"/>
      <c r="M159" s="110"/>
      <c r="N159" s="110"/>
      <c r="O159" s="110"/>
      <c r="P159" s="110"/>
      <c r="Q159" s="103"/>
    </row>
    <row r="160" spans="1:17" s="107" customFormat="1" ht="14.25" customHeight="1">
      <c r="A160" s="225" t="s">
        <v>627</v>
      </c>
      <c r="B160" s="225"/>
      <c r="C160" s="225"/>
      <c r="D160" s="142" t="s">
        <v>810</v>
      </c>
      <c r="E160" s="226" t="s">
        <v>842</v>
      </c>
      <c r="F160" s="227"/>
      <c r="G160" s="227"/>
      <c r="H160" s="227"/>
      <c r="I160" s="227"/>
      <c r="J160" s="228"/>
      <c r="K160" s="110"/>
      <c r="L160" s="110"/>
      <c r="M160" s="110"/>
      <c r="N160" s="110"/>
      <c r="O160" s="110"/>
      <c r="P160" s="110"/>
      <c r="Q160" s="103"/>
    </row>
    <row r="161" spans="1:17" s="107" customFormat="1" ht="14.25" customHeight="1">
      <c r="A161" s="225" t="s">
        <v>627</v>
      </c>
      <c r="B161" s="225"/>
      <c r="C161" s="225"/>
      <c r="D161" s="142" t="s">
        <v>811</v>
      </c>
      <c r="E161" s="226" t="s">
        <v>843</v>
      </c>
      <c r="F161" s="227"/>
      <c r="G161" s="227"/>
      <c r="H161" s="227"/>
      <c r="I161" s="227"/>
      <c r="J161" s="228"/>
      <c r="K161" s="110"/>
      <c r="L161" s="110"/>
      <c r="M161" s="110"/>
      <c r="N161" s="110"/>
      <c r="O161" s="110"/>
      <c r="P161" s="110"/>
      <c r="Q161" s="103"/>
    </row>
    <row r="162" spans="1:17" s="107" customFormat="1" ht="14.25" customHeight="1">
      <c r="A162" s="225" t="s">
        <v>627</v>
      </c>
      <c r="B162" s="225"/>
      <c r="C162" s="225"/>
      <c r="D162" s="142" t="s">
        <v>1568</v>
      </c>
      <c r="E162" s="226" t="s">
        <v>1569</v>
      </c>
      <c r="F162" s="227"/>
      <c r="G162" s="227"/>
      <c r="H162" s="227"/>
      <c r="I162" s="227"/>
      <c r="J162" s="228"/>
      <c r="K162" s="110"/>
      <c r="L162" s="110"/>
      <c r="M162" s="110"/>
      <c r="N162" s="110"/>
      <c r="O162" s="110"/>
      <c r="P162" s="110"/>
      <c r="Q162" s="103"/>
    </row>
    <row r="163" spans="1:17" s="107" customFormat="1" ht="14.25" customHeight="1">
      <c r="A163" s="225" t="s">
        <v>627</v>
      </c>
      <c r="B163" s="225"/>
      <c r="C163" s="225"/>
      <c r="D163" s="142" t="s">
        <v>1570</v>
      </c>
      <c r="E163" s="226" t="s">
        <v>1571</v>
      </c>
      <c r="F163" s="227"/>
      <c r="G163" s="227"/>
      <c r="H163" s="227"/>
      <c r="I163" s="227"/>
      <c r="J163" s="228"/>
      <c r="K163" s="110"/>
      <c r="L163" s="110"/>
      <c r="M163" s="110"/>
      <c r="N163" s="110"/>
      <c r="O163" s="110"/>
      <c r="P163" s="110"/>
      <c r="Q163" s="103"/>
    </row>
    <row r="164" spans="1:17" s="107" customFormat="1" ht="14.25" customHeight="1">
      <c r="A164" s="225" t="s">
        <v>627</v>
      </c>
      <c r="B164" s="225"/>
      <c r="C164" s="225"/>
      <c r="D164" s="142" t="s">
        <v>1572</v>
      </c>
      <c r="E164" s="226" t="s">
        <v>1573</v>
      </c>
      <c r="F164" s="227"/>
      <c r="G164" s="227"/>
      <c r="H164" s="227"/>
      <c r="I164" s="227"/>
      <c r="J164" s="228"/>
      <c r="K164" s="110"/>
      <c r="L164" s="110"/>
      <c r="M164" s="110"/>
      <c r="N164" s="110"/>
      <c r="O164" s="110"/>
      <c r="P164" s="110"/>
      <c r="Q164" s="103"/>
    </row>
    <row r="165" spans="1:17" s="107" customFormat="1" ht="14.25" customHeight="1">
      <c r="A165" s="225" t="s">
        <v>627</v>
      </c>
      <c r="B165" s="225"/>
      <c r="C165" s="225"/>
      <c r="D165" s="142" t="s">
        <v>1572</v>
      </c>
      <c r="E165" s="226" t="s">
        <v>1574</v>
      </c>
      <c r="F165" s="227"/>
      <c r="G165" s="227"/>
      <c r="H165" s="227"/>
      <c r="I165" s="227"/>
      <c r="J165" s="228"/>
      <c r="K165" s="110"/>
      <c r="L165" s="110"/>
      <c r="M165" s="110"/>
      <c r="N165" s="110"/>
      <c r="O165" s="110"/>
      <c r="P165" s="110"/>
      <c r="Q165" s="103"/>
    </row>
    <row r="166" spans="1:17" s="107" customFormat="1" ht="14.25" customHeight="1">
      <c r="A166" s="225" t="s">
        <v>627</v>
      </c>
      <c r="B166" s="225"/>
      <c r="C166" s="225"/>
      <c r="D166" s="142" t="s">
        <v>812</v>
      </c>
      <c r="E166" s="226" t="s">
        <v>844</v>
      </c>
      <c r="F166" s="227"/>
      <c r="G166" s="227"/>
      <c r="H166" s="227"/>
      <c r="I166" s="227"/>
      <c r="J166" s="228"/>
      <c r="K166" s="110"/>
      <c r="L166" s="110"/>
      <c r="M166" s="110"/>
      <c r="N166" s="110"/>
      <c r="O166" s="110"/>
      <c r="P166" s="110"/>
      <c r="Q166" s="103"/>
    </row>
    <row r="167" spans="1:17" s="107" customFormat="1" ht="15.75" customHeight="1">
      <c r="A167" s="123"/>
      <c r="B167" s="124"/>
      <c r="C167" s="124"/>
      <c r="D167" s="125"/>
      <c r="E167" s="124"/>
      <c r="F167" s="124"/>
      <c r="G167" s="124"/>
      <c r="H167" s="124"/>
      <c r="I167" s="124"/>
      <c r="J167" s="124"/>
      <c r="K167" s="110"/>
      <c r="L167" s="110"/>
      <c r="M167" s="110"/>
      <c r="N167" s="110"/>
      <c r="O167" s="110"/>
      <c r="P167" s="110"/>
      <c r="Q167" s="103"/>
    </row>
    <row r="168" spans="1:17" s="107" customFormat="1">
      <c r="A168" s="294" t="s">
        <v>456</v>
      </c>
      <c r="B168" s="295"/>
      <c r="C168" s="295"/>
      <c r="D168" s="295"/>
      <c r="E168" s="295"/>
      <c r="F168" s="295"/>
      <c r="G168" s="295"/>
      <c r="H168" s="295"/>
      <c r="I168" s="295"/>
      <c r="J168" s="295"/>
      <c r="K168" s="295"/>
      <c r="L168" s="295"/>
      <c r="M168" s="295"/>
      <c r="N168" s="295"/>
      <c r="O168" s="295"/>
      <c r="P168" s="104"/>
      <c r="Q168" s="103"/>
    </row>
    <row r="169" spans="1:17" s="147" customFormat="1" ht="13.5" customHeight="1">
      <c r="A169" s="272" t="s">
        <v>26</v>
      </c>
      <c r="B169" s="272"/>
      <c r="C169" s="272"/>
      <c r="D169" s="272"/>
      <c r="E169" s="272" t="s">
        <v>205</v>
      </c>
      <c r="F169" s="272"/>
      <c r="G169" s="272"/>
      <c r="H169" s="272"/>
      <c r="I169" s="272" t="s">
        <v>459</v>
      </c>
      <c r="J169" s="272"/>
      <c r="K169" s="272"/>
      <c r="L169" s="272"/>
      <c r="M169" s="273" t="s">
        <v>110</v>
      </c>
      <c r="N169" s="274"/>
      <c r="O169" s="274"/>
      <c r="P169" s="274"/>
      <c r="Q169" s="146"/>
    </row>
    <row r="170" spans="1:17" s="147" customFormat="1" ht="13.5" customHeight="1">
      <c r="A170" s="148">
        <v>41102</v>
      </c>
      <c r="B170" s="271" t="s">
        <v>414</v>
      </c>
      <c r="C170" s="271"/>
      <c r="D170" s="271"/>
      <c r="E170" s="148">
        <v>41201</v>
      </c>
      <c r="F170" s="297" t="s">
        <v>419</v>
      </c>
      <c r="G170" s="298"/>
      <c r="H170" s="299"/>
      <c r="I170" s="149">
        <v>41403</v>
      </c>
      <c r="J170" s="241" t="s">
        <v>424</v>
      </c>
      <c r="K170" s="241"/>
      <c r="L170" s="241"/>
      <c r="M170" s="150">
        <v>41502</v>
      </c>
      <c r="N170" s="241" t="s">
        <v>428</v>
      </c>
      <c r="O170" s="241"/>
      <c r="P170" s="241"/>
      <c r="Q170" s="146"/>
    </row>
    <row r="171" spans="1:17" s="147" customFormat="1" ht="13.5" customHeight="1">
      <c r="A171" s="148">
        <v>41103</v>
      </c>
      <c r="B171" s="271" t="s">
        <v>415</v>
      </c>
      <c r="C171" s="271"/>
      <c r="D171" s="271"/>
      <c r="E171" s="148">
        <v>41204</v>
      </c>
      <c r="F171" s="265" t="s">
        <v>420</v>
      </c>
      <c r="G171" s="266"/>
      <c r="H171" s="267"/>
      <c r="I171" s="149">
        <v>41405</v>
      </c>
      <c r="J171" s="241" t="s">
        <v>425</v>
      </c>
      <c r="K171" s="241"/>
      <c r="L171" s="241"/>
      <c r="M171" s="150">
        <v>41503</v>
      </c>
      <c r="N171" s="241" t="s">
        <v>429</v>
      </c>
      <c r="O171" s="241"/>
      <c r="P171" s="241"/>
      <c r="Q171" s="146"/>
    </row>
    <row r="172" spans="1:17" s="147" customFormat="1" ht="13.5" customHeight="1">
      <c r="A172" s="148">
        <v>41107</v>
      </c>
      <c r="B172" s="265" t="s">
        <v>416</v>
      </c>
      <c r="C172" s="266"/>
      <c r="D172" s="267"/>
      <c r="E172" s="148">
        <v>41205</v>
      </c>
      <c r="F172" s="265" t="s">
        <v>421</v>
      </c>
      <c r="G172" s="266"/>
      <c r="H172" s="267"/>
      <c r="I172" s="149">
        <v>41407</v>
      </c>
      <c r="J172" s="241" t="s">
        <v>426</v>
      </c>
      <c r="K172" s="241"/>
      <c r="L172" s="241"/>
      <c r="M172" s="150">
        <v>41505</v>
      </c>
      <c r="N172" s="241" t="s">
        <v>430</v>
      </c>
      <c r="O172" s="241"/>
      <c r="P172" s="241"/>
      <c r="Q172" s="146"/>
    </row>
    <row r="173" spans="1:17" s="147" customFormat="1" ht="13.5" customHeight="1">
      <c r="A173" s="148">
        <v>41110</v>
      </c>
      <c r="B173" s="265" t="s">
        <v>441</v>
      </c>
      <c r="C173" s="266"/>
      <c r="D173" s="267"/>
      <c r="E173" s="268" t="s">
        <v>173</v>
      </c>
      <c r="F173" s="269"/>
      <c r="G173" s="269"/>
      <c r="H173" s="270"/>
      <c r="I173" s="149">
        <v>41408</v>
      </c>
      <c r="J173" s="241" t="s">
        <v>443</v>
      </c>
      <c r="K173" s="241"/>
      <c r="L173" s="241"/>
      <c r="M173" s="150">
        <v>41506</v>
      </c>
      <c r="N173" s="241" t="s">
        <v>431</v>
      </c>
      <c r="O173" s="241"/>
      <c r="P173" s="241"/>
      <c r="Q173" s="146"/>
    </row>
    <row r="174" spans="1:17" s="147" customFormat="1" ht="13.5" customHeight="1">
      <c r="A174" s="148">
        <v>41112</v>
      </c>
      <c r="B174" s="297" t="s">
        <v>417</v>
      </c>
      <c r="C174" s="298"/>
      <c r="D174" s="299"/>
      <c r="E174" s="148">
        <v>41302</v>
      </c>
      <c r="F174" s="265" t="s">
        <v>422</v>
      </c>
      <c r="G174" s="266"/>
      <c r="H174" s="267"/>
      <c r="I174" s="149">
        <v>41409</v>
      </c>
      <c r="J174" s="241" t="s">
        <v>427</v>
      </c>
      <c r="K174" s="241"/>
      <c r="L174" s="241"/>
      <c r="M174" s="150">
        <v>41512</v>
      </c>
      <c r="N174" s="241" t="s">
        <v>432</v>
      </c>
      <c r="O174" s="241"/>
      <c r="P174" s="241"/>
      <c r="Q174" s="146"/>
    </row>
    <row r="175" spans="1:17" s="147" customFormat="1" ht="13.5" customHeight="1">
      <c r="A175" s="148" t="s">
        <v>409</v>
      </c>
      <c r="B175" s="265" t="s">
        <v>418</v>
      </c>
      <c r="C175" s="266"/>
      <c r="D175" s="267"/>
      <c r="E175" s="148">
        <v>41303</v>
      </c>
      <c r="F175" s="265" t="s">
        <v>423</v>
      </c>
      <c r="G175" s="266"/>
      <c r="H175" s="267"/>
      <c r="I175" s="149">
        <v>41410</v>
      </c>
      <c r="J175" s="241" t="s">
        <v>444</v>
      </c>
      <c r="K175" s="241"/>
      <c r="L175" s="241"/>
      <c r="M175" s="150">
        <v>41514</v>
      </c>
      <c r="N175" s="241" t="s">
        <v>433</v>
      </c>
      <c r="O175" s="241"/>
      <c r="P175" s="241"/>
      <c r="Q175" s="146"/>
    </row>
    <row r="176" spans="1:17" s="147" customFormat="1" ht="13.5" customHeight="1">
      <c r="A176" s="268" t="s">
        <v>458</v>
      </c>
      <c r="B176" s="269"/>
      <c r="C176" s="269"/>
      <c r="D176" s="270"/>
      <c r="E176" s="148">
        <v>41307</v>
      </c>
      <c r="F176" s="271" t="s">
        <v>442</v>
      </c>
      <c r="G176" s="271"/>
      <c r="H176" s="271"/>
      <c r="I176" s="149">
        <v>41411</v>
      </c>
      <c r="J176" s="241" t="s">
        <v>445</v>
      </c>
      <c r="K176" s="241"/>
      <c r="L176" s="241"/>
      <c r="M176" s="150">
        <v>41517</v>
      </c>
      <c r="N176" s="241" t="s">
        <v>449</v>
      </c>
      <c r="O176" s="241"/>
      <c r="P176" s="241"/>
      <c r="Q176" s="146"/>
    </row>
    <row r="177" spans="1:17" s="147" customFormat="1" ht="13.5" customHeight="1">
      <c r="A177" s="144" t="s">
        <v>410</v>
      </c>
      <c r="B177" s="248" t="s">
        <v>434</v>
      </c>
      <c r="C177" s="249"/>
      <c r="D177" s="250"/>
      <c r="E177" s="151"/>
      <c r="F177" s="260"/>
      <c r="G177" s="260"/>
      <c r="H177" s="260"/>
      <c r="I177" s="149">
        <v>41412</v>
      </c>
      <c r="J177" s="241" t="s">
        <v>446</v>
      </c>
      <c r="K177" s="241"/>
      <c r="L177" s="241"/>
      <c r="M177" s="149">
        <v>41518</v>
      </c>
      <c r="N177" s="241" t="s">
        <v>450</v>
      </c>
      <c r="O177" s="241"/>
      <c r="P177" s="241"/>
      <c r="Q177" s="146"/>
    </row>
    <row r="178" spans="1:17" s="147" customFormat="1" ht="13.5" customHeight="1">
      <c r="A178" s="144" t="s">
        <v>411</v>
      </c>
      <c r="B178" s="248" t="s">
        <v>435</v>
      </c>
      <c r="C178" s="249"/>
      <c r="D178" s="250"/>
      <c r="E178" s="152"/>
      <c r="F178" s="261"/>
      <c r="G178" s="262"/>
      <c r="H178" s="263"/>
      <c r="I178" s="149">
        <v>41413</v>
      </c>
      <c r="J178" s="241" t="s">
        <v>447</v>
      </c>
      <c r="K178" s="241"/>
      <c r="L178" s="241"/>
      <c r="M178" s="149">
        <v>41519</v>
      </c>
      <c r="N178" s="241" t="s">
        <v>451</v>
      </c>
      <c r="O178" s="241"/>
      <c r="P178" s="241"/>
      <c r="Q178" s="146"/>
    </row>
    <row r="179" spans="1:17" s="147" customFormat="1" ht="13.5" customHeight="1">
      <c r="A179" s="144" t="s">
        <v>412</v>
      </c>
      <c r="B179" s="248" t="s">
        <v>453</v>
      </c>
      <c r="C179" s="249"/>
      <c r="D179" s="250"/>
      <c r="E179" s="152"/>
      <c r="F179" s="264"/>
      <c r="G179" s="264"/>
      <c r="H179" s="264"/>
      <c r="I179" s="149">
        <v>41414</v>
      </c>
      <c r="J179" s="241" t="s">
        <v>448</v>
      </c>
      <c r="K179" s="241"/>
      <c r="L179" s="241"/>
      <c r="M179" s="149">
        <v>41520</v>
      </c>
      <c r="N179" s="241" t="s">
        <v>452</v>
      </c>
      <c r="O179" s="241"/>
      <c r="P179" s="241"/>
      <c r="Q179" s="146"/>
    </row>
    <row r="180" spans="1:17" s="147" customFormat="1" ht="13.5" customHeight="1">
      <c r="A180" s="144" t="s">
        <v>413</v>
      </c>
      <c r="B180" s="248" t="s">
        <v>454</v>
      </c>
      <c r="C180" s="249"/>
      <c r="D180" s="250"/>
      <c r="E180" s="146"/>
      <c r="F180" s="146"/>
      <c r="G180" s="146"/>
      <c r="H180" s="146"/>
      <c r="I180" s="149">
        <v>41415</v>
      </c>
      <c r="J180" s="241" t="s">
        <v>630</v>
      </c>
      <c r="K180" s="241"/>
      <c r="L180" s="241"/>
      <c r="M180" s="146"/>
      <c r="Q180" s="146"/>
    </row>
    <row r="181" spans="1:17" s="147" customFormat="1" ht="13.5" customHeight="1">
      <c r="A181" s="144">
        <v>41607</v>
      </c>
      <c r="B181" s="251" t="s">
        <v>846</v>
      </c>
      <c r="C181" s="251"/>
      <c r="D181" s="251"/>
      <c r="E181" s="146"/>
      <c r="F181" s="146"/>
      <c r="G181" s="146"/>
      <c r="H181" s="146"/>
      <c r="I181" s="149">
        <v>41416</v>
      </c>
      <c r="J181" s="241" t="s">
        <v>1873</v>
      </c>
      <c r="K181" s="241"/>
      <c r="L181" s="241"/>
      <c r="M181" s="146"/>
    </row>
    <row r="182" spans="1:17" s="147" customFormat="1" ht="13.5" customHeight="1">
      <c r="A182" s="110"/>
      <c r="B182" s="110"/>
      <c r="C182" s="110"/>
      <c r="D182" s="110"/>
      <c r="E182" s="146"/>
      <c r="F182" s="146"/>
      <c r="G182" s="146"/>
      <c r="H182" s="146"/>
      <c r="I182" s="153"/>
      <c r="J182" s="153"/>
      <c r="K182" s="153"/>
      <c r="L182" s="153"/>
      <c r="M182" s="146"/>
    </row>
    <row r="183" spans="1:17" s="107" customFormat="1">
      <c r="A183" s="110"/>
      <c r="B183" s="110"/>
      <c r="C183" s="110"/>
      <c r="D183" s="110"/>
      <c r="E183" s="194"/>
      <c r="F183" s="194"/>
      <c r="G183" s="194"/>
      <c r="H183" s="194"/>
      <c r="I183" s="110"/>
      <c r="J183" s="110"/>
      <c r="K183" s="110"/>
      <c r="L183" s="110"/>
      <c r="M183" s="103"/>
    </row>
    <row r="184" spans="1:17" s="107" customFormat="1">
      <c r="A184" s="110"/>
      <c r="B184" s="110"/>
      <c r="C184" s="110"/>
      <c r="D184" s="110"/>
      <c r="E184" s="110"/>
      <c r="F184" s="110"/>
      <c r="G184" s="110"/>
      <c r="H184" s="110"/>
      <c r="I184" s="194"/>
      <c r="J184" s="194"/>
      <c r="K184" s="194"/>
      <c r="L184" s="194"/>
      <c r="M184" s="110"/>
      <c r="N184" s="110"/>
      <c r="O184" s="110"/>
      <c r="P184" s="110"/>
      <c r="Q184" s="103"/>
    </row>
    <row r="185" spans="1:17" s="107" customFormat="1">
      <c r="A185" s="110"/>
      <c r="B185" s="110"/>
      <c r="C185" s="110"/>
      <c r="D185" s="110"/>
      <c r="E185" s="194"/>
      <c r="F185" s="194"/>
      <c r="G185" s="194"/>
      <c r="H185" s="110"/>
      <c r="I185" s="194"/>
      <c r="J185" s="194"/>
      <c r="K185" s="194"/>
      <c r="L185" s="194"/>
      <c r="M185" s="110"/>
      <c r="N185" s="110"/>
      <c r="O185" s="110"/>
      <c r="P185" s="110"/>
      <c r="Q185" s="103"/>
    </row>
    <row r="186" spans="1:17" s="112" customFormat="1">
      <c r="A186" s="252" t="s">
        <v>631</v>
      </c>
      <c r="B186" s="253"/>
      <c r="C186" s="253"/>
      <c r="D186" s="253"/>
      <c r="E186" s="253"/>
      <c r="F186" s="253"/>
      <c r="G186" s="253"/>
      <c r="H186" s="193"/>
      <c r="I186" s="193"/>
      <c r="J186" s="193"/>
      <c r="K186" s="193"/>
      <c r="L186" s="193"/>
      <c r="M186" s="193"/>
      <c r="N186" s="193"/>
      <c r="O186" s="193"/>
      <c r="P186" s="193"/>
      <c r="Q186" s="111"/>
    </row>
    <row r="187" spans="1:17" s="139" customFormat="1" ht="13.5" customHeight="1">
      <c r="A187" s="254" t="s">
        <v>632</v>
      </c>
      <c r="B187" s="255"/>
      <c r="C187" s="255"/>
      <c r="D187" s="256"/>
      <c r="E187" s="257" t="s">
        <v>633</v>
      </c>
      <c r="F187" s="258"/>
      <c r="G187" s="258"/>
      <c r="H187" s="259"/>
      <c r="I187" s="257" t="s">
        <v>634</v>
      </c>
      <c r="J187" s="258"/>
      <c r="K187" s="258"/>
      <c r="L187" s="259"/>
      <c r="M187" s="242" t="s">
        <v>635</v>
      </c>
      <c r="N187" s="243"/>
      <c r="O187" s="243"/>
      <c r="P187" s="244"/>
      <c r="Q187" s="145"/>
    </row>
    <row r="188" spans="1:17" s="139" customFormat="1" ht="13.5" customHeight="1">
      <c r="A188" s="140">
        <v>31102</v>
      </c>
      <c r="B188" s="234" t="s">
        <v>369</v>
      </c>
      <c r="C188" s="235"/>
      <c r="D188" s="236"/>
      <c r="E188" s="141">
        <v>31202</v>
      </c>
      <c r="F188" s="245" t="s">
        <v>376</v>
      </c>
      <c r="G188" s="246"/>
      <c r="H188" s="247"/>
      <c r="I188" s="113">
        <v>31401</v>
      </c>
      <c r="J188" s="237" t="s">
        <v>385</v>
      </c>
      <c r="K188" s="238"/>
      <c r="L188" s="239"/>
      <c r="M188" s="113">
        <v>32103</v>
      </c>
      <c r="N188" s="237" t="s">
        <v>392</v>
      </c>
      <c r="O188" s="238"/>
      <c r="P188" s="239"/>
      <c r="Q188" s="145"/>
    </row>
    <row r="189" spans="1:17" s="139" customFormat="1" ht="13.5" customHeight="1">
      <c r="A189" s="141">
        <v>31103</v>
      </c>
      <c r="B189" s="234" t="s">
        <v>370</v>
      </c>
      <c r="C189" s="235"/>
      <c r="D189" s="236"/>
      <c r="E189" s="141">
        <v>31203</v>
      </c>
      <c r="F189" s="245" t="s">
        <v>377</v>
      </c>
      <c r="G189" s="246"/>
      <c r="H189" s="247"/>
      <c r="I189" s="113">
        <v>31402</v>
      </c>
      <c r="J189" s="237" t="s">
        <v>386</v>
      </c>
      <c r="K189" s="238"/>
      <c r="L189" s="239"/>
      <c r="M189" s="113">
        <v>32105</v>
      </c>
      <c r="N189" s="237" t="s">
        <v>1874</v>
      </c>
      <c r="O189" s="238"/>
      <c r="P189" s="239"/>
      <c r="Q189" s="145"/>
    </row>
    <row r="190" spans="1:17" s="139" customFormat="1" ht="13.5" customHeight="1">
      <c r="A190" s="141">
        <v>31104</v>
      </c>
      <c r="B190" s="234" t="s">
        <v>371</v>
      </c>
      <c r="C190" s="235"/>
      <c r="D190" s="236"/>
      <c r="E190" s="141">
        <v>31204</v>
      </c>
      <c r="F190" s="245" t="s">
        <v>636</v>
      </c>
      <c r="G190" s="246"/>
      <c r="H190" s="247"/>
      <c r="I190" s="113">
        <v>31403</v>
      </c>
      <c r="J190" s="237" t="s">
        <v>387</v>
      </c>
      <c r="K190" s="238"/>
      <c r="L190" s="239"/>
      <c r="M190" s="113">
        <v>32109</v>
      </c>
      <c r="N190" s="237" t="s">
        <v>637</v>
      </c>
      <c r="O190" s="238"/>
      <c r="P190" s="239"/>
      <c r="Q190" s="145"/>
    </row>
    <row r="191" spans="1:17" s="139" customFormat="1" ht="13.5" customHeight="1">
      <c r="A191" s="141">
        <v>31105</v>
      </c>
      <c r="B191" s="234" t="s">
        <v>638</v>
      </c>
      <c r="C191" s="235"/>
      <c r="D191" s="236"/>
      <c r="E191" s="141">
        <v>31205</v>
      </c>
      <c r="F191" s="245" t="s">
        <v>639</v>
      </c>
      <c r="G191" s="246"/>
      <c r="H191" s="247"/>
      <c r="I191" s="113">
        <v>31404</v>
      </c>
      <c r="J191" s="237" t="s">
        <v>640</v>
      </c>
      <c r="K191" s="238"/>
      <c r="L191" s="239"/>
      <c r="M191" s="113">
        <v>32112</v>
      </c>
      <c r="N191" s="237" t="s">
        <v>641</v>
      </c>
      <c r="O191" s="238"/>
      <c r="P191" s="239"/>
      <c r="Q191" s="145"/>
    </row>
    <row r="192" spans="1:17" s="139" customFormat="1" ht="13.5" customHeight="1">
      <c r="A192" s="141">
        <v>31106</v>
      </c>
      <c r="B192" s="234" t="s">
        <v>372</v>
      </c>
      <c r="C192" s="235"/>
      <c r="D192" s="236"/>
      <c r="E192" s="141">
        <v>31206</v>
      </c>
      <c r="F192" s="245" t="s">
        <v>642</v>
      </c>
      <c r="G192" s="246"/>
      <c r="H192" s="247"/>
      <c r="I192" s="113">
        <v>31405</v>
      </c>
      <c r="J192" s="237" t="s">
        <v>643</v>
      </c>
      <c r="K192" s="238"/>
      <c r="L192" s="239"/>
      <c r="M192" s="113">
        <v>32203</v>
      </c>
      <c r="N192" s="237" t="s">
        <v>393</v>
      </c>
      <c r="O192" s="238"/>
      <c r="P192" s="239"/>
      <c r="Q192" s="145"/>
    </row>
    <row r="193" spans="1:17" s="139" customFormat="1" ht="13.5" customHeight="1">
      <c r="A193" s="141">
        <v>31108</v>
      </c>
      <c r="B193" s="234" t="s">
        <v>647</v>
      </c>
      <c r="C193" s="235"/>
      <c r="D193" s="236"/>
      <c r="E193" s="141">
        <v>31207</v>
      </c>
      <c r="F193" s="245" t="s">
        <v>645</v>
      </c>
      <c r="G193" s="246"/>
      <c r="H193" s="247"/>
      <c r="I193" s="113">
        <v>31407</v>
      </c>
      <c r="J193" s="237" t="s">
        <v>646</v>
      </c>
      <c r="K193" s="238"/>
      <c r="L193" s="239"/>
      <c r="M193" s="114">
        <v>32205</v>
      </c>
      <c r="N193" s="237" t="s">
        <v>394</v>
      </c>
      <c r="O193" s="238"/>
      <c r="P193" s="239"/>
      <c r="Q193" s="145"/>
    </row>
    <row r="194" spans="1:17" s="139" customFormat="1" ht="13.5" customHeight="1">
      <c r="A194" s="141">
        <v>31109</v>
      </c>
      <c r="B194" s="234" t="s">
        <v>650</v>
      </c>
      <c r="C194" s="235"/>
      <c r="D194" s="236"/>
      <c r="E194" s="141">
        <v>31210</v>
      </c>
      <c r="F194" s="245" t="s">
        <v>378</v>
      </c>
      <c r="G194" s="246"/>
      <c r="H194" s="247"/>
      <c r="I194" s="113">
        <v>31408</v>
      </c>
      <c r="J194" s="237" t="s">
        <v>648</v>
      </c>
      <c r="K194" s="238"/>
      <c r="L194" s="239"/>
      <c r="M194" s="114">
        <v>32306</v>
      </c>
      <c r="N194" s="237" t="s">
        <v>1875</v>
      </c>
      <c r="O194" s="238"/>
      <c r="P194" s="239"/>
      <c r="Q194" s="145"/>
    </row>
    <row r="195" spans="1:17" s="139" customFormat="1" ht="13.5" customHeight="1">
      <c r="A195" s="141">
        <v>31110</v>
      </c>
      <c r="B195" s="234" t="s">
        <v>652</v>
      </c>
      <c r="C195" s="235"/>
      <c r="D195" s="236"/>
      <c r="E195" s="141">
        <v>31212</v>
      </c>
      <c r="F195" s="245" t="s">
        <v>379</v>
      </c>
      <c r="G195" s="246"/>
      <c r="H195" s="247"/>
      <c r="I195" s="113">
        <v>31409</v>
      </c>
      <c r="J195" s="237" t="s">
        <v>651</v>
      </c>
      <c r="K195" s="238"/>
      <c r="L195" s="239"/>
      <c r="M195" s="114">
        <v>32402</v>
      </c>
      <c r="N195" s="237" t="s">
        <v>395</v>
      </c>
      <c r="O195" s="238"/>
      <c r="P195" s="239"/>
      <c r="Q195" s="145"/>
    </row>
    <row r="196" spans="1:17" s="139" customFormat="1" ht="13.5" customHeight="1">
      <c r="A196" s="141">
        <v>31112</v>
      </c>
      <c r="B196" s="234" t="s">
        <v>654</v>
      </c>
      <c r="C196" s="235"/>
      <c r="D196" s="236"/>
      <c r="E196" s="141">
        <v>31214</v>
      </c>
      <c r="F196" s="245" t="s">
        <v>658</v>
      </c>
      <c r="G196" s="246"/>
      <c r="H196" s="247"/>
      <c r="I196" s="113">
        <v>31410</v>
      </c>
      <c r="J196" s="237" t="s">
        <v>653</v>
      </c>
      <c r="K196" s="238"/>
      <c r="L196" s="239"/>
      <c r="M196" s="113">
        <v>32505</v>
      </c>
      <c r="N196" s="237" t="s">
        <v>396</v>
      </c>
      <c r="O196" s="238"/>
      <c r="P196" s="239"/>
      <c r="Q196" s="145"/>
    </row>
    <row r="197" spans="1:17" s="139" customFormat="1" ht="13.5" customHeight="1">
      <c r="A197" s="141">
        <v>31113</v>
      </c>
      <c r="B197" s="234" t="s">
        <v>657</v>
      </c>
      <c r="C197" s="235"/>
      <c r="D197" s="236"/>
      <c r="E197" s="141">
        <v>31215</v>
      </c>
      <c r="F197" s="245" t="s">
        <v>661</v>
      </c>
      <c r="G197" s="246"/>
      <c r="H197" s="247"/>
      <c r="I197" s="113">
        <v>31411</v>
      </c>
      <c r="J197" s="237" t="s">
        <v>388</v>
      </c>
      <c r="K197" s="238"/>
      <c r="L197" s="239"/>
      <c r="M197" s="113">
        <v>32507</v>
      </c>
      <c r="N197" s="237" t="s">
        <v>665</v>
      </c>
      <c r="O197" s="238"/>
      <c r="P197" s="239"/>
      <c r="Q197" s="145"/>
    </row>
    <row r="198" spans="1:17" s="139" customFormat="1" ht="13.5" customHeight="1">
      <c r="A198" s="141">
        <v>31114</v>
      </c>
      <c r="B198" s="234" t="s">
        <v>660</v>
      </c>
      <c r="C198" s="235"/>
      <c r="D198" s="236"/>
      <c r="E198" s="141">
        <v>31216</v>
      </c>
      <c r="F198" s="245" t="s">
        <v>522</v>
      </c>
      <c r="G198" s="246"/>
      <c r="H198" s="247"/>
      <c r="I198" s="113">
        <v>31412</v>
      </c>
      <c r="J198" s="237" t="s">
        <v>655</v>
      </c>
      <c r="K198" s="238"/>
      <c r="L198" s="239"/>
      <c r="M198" s="113">
        <v>32603</v>
      </c>
      <c r="N198" s="237" t="s">
        <v>667</v>
      </c>
      <c r="O198" s="238"/>
      <c r="P198" s="239"/>
      <c r="Q198" s="145"/>
    </row>
    <row r="199" spans="1:17" s="139" customFormat="1" ht="13.5" customHeight="1">
      <c r="A199" s="141">
        <v>31115</v>
      </c>
      <c r="B199" s="234" t="s">
        <v>1876</v>
      </c>
      <c r="C199" s="235"/>
      <c r="D199" s="236"/>
      <c r="E199" s="154">
        <v>31220</v>
      </c>
      <c r="F199" s="245" t="s">
        <v>669</v>
      </c>
      <c r="G199" s="246"/>
      <c r="H199" s="247"/>
      <c r="I199" s="113">
        <v>31413</v>
      </c>
      <c r="J199" s="237" t="s">
        <v>659</v>
      </c>
      <c r="K199" s="238"/>
      <c r="L199" s="239"/>
      <c r="M199" s="219"/>
      <c r="N199" s="219"/>
      <c r="O199" s="219"/>
      <c r="P199" s="219"/>
      <c r="Q199" s="145"/>
    </row>
    <row r="200" spans="1:17" s="139" customFormat="1" ht="13.5" customHeight="1">
      <c r="A200" s="141">
        <v>31116</v>
      </c>
      <c r="B200" s="234" t="s">
        <v>373</v>
      </c>
      <c r="C200" s="235"/>
      <c r="D200" s="236"/>
      <c r="E200" s="154">
        <v>31221</v>
      </c>
      <c r="F200" s="245" t="s">
        <v>672</v>
      </c>
      <c r="G200" s="246"/>
      <c r="H200" s="247"/>
      <c r="I200" s="113">
        <v>31414</v>
      </c>
      <c r="J200" s="237" t="s">
        <v>662</v>
      </c>
      <c r="K200" s="238"/>
      <c r="L200" s="239"/>
      <c r="M200" s="296" t="s">
        <v>457</v>
      </c>
      <c r="N200" s="296"/>
      <c r="O200" s="296"/>
      <c r="P200" s="296"/>
      <c r="Q200" s="145"/>
    </row>
    <row r="201" spans="1:17" s="139" customFormat="1" ht="13.5" customHeight="1">
      <c r="A201" s="141">
        <v>31117</v>
      </c>
      <c r="B201" s="234" t="s">
        <v>668</v>
      </c>
      <c r="C201" s="235"/>
      <c r="D201" s="236"/>
      <c r="E201" s="154">
        <v>31222</v>
      </c>
      <c r="F201" s="226" t="s">
        <v>847</v>
      </c>
      <c r="G201" s="227"/>
      <c r="H201" s="228"/>
      <c r="I201" s="113">
        <v>31415</v>
      </c>
      <c r="J201" s="237" t="s">
        <v>664</v>
      </c>
      <c r="K201" s="238"/>
      <c r="L201" s="239"/>
      <c r="M201" s="148">
        <v>33101</v>
      </c>
      <c r="N201" s="241" t="s">
        <v>698</v>
      </c>
      <c r="O201" s="241"/>
      <c r="P201" s="241"/>
      <c r="Q201" s="145"/>
    </row>
    <row r="202" spans="1:17" s="139" customFormat="1" ht="13.5" customHeight="1">
      <c r="A202" s="141">
        <v>31118</v>
      </c>
      <c r="B202" s="234" t="s">
        <v>671</v>
      </c>
      <c r="C202" s="235"/>
      <c r="D202" s="236"/>
      <c r="E202" s="154">
        <v>31223</v>
      </c>
      <c r="F202" s="226" t="s">
        <v>1877</v>
      </c>
      <c r="G202" s="227"/>
      <c r="H202" s="228"/>
      <c r="I202" s="113">
        <v>31416</v>
      </c>
      <c r="J202" s="237" t="s">
        <v>666</v>
      </c>
      <c r="K202" s="238"/>
      <c r="L202" s="239"/>
      <c r="M202" s="148">
        <v>33102</v>
      </c>
      <c r="N202" s="241" t="s">
        <v>436</v>
      </c>
      <c r="O202" s="241"/>
      <c r="P202" s="241"/>
      <c r="Q202" s="145"/>
    </row>
    <row r="203" spans="1:17" s="139" customFormat="1" ht="13.5" customHeight="1">
      <c r="A203" s="141">
        <v>31119</v>
      </c>
      <c r="B203" s="234" t="s">
        <v>673</v>
      </c>
      <c r="C203" s="235"/>
      <c r="D203" s="236"/>
      <c r="E203" s="154">
        <v>31224</v>
      </c>
      <c r="F203" s="226" t="s">
        <v>1878</v>
      </c>
      <c r="G203" s="227"/>
      <c r="H203" s="228"/>
      <c r="I203" s="113">
        <v>31417</v>
      </c>
      <c r="J203" s="237" t="s">
        <v>670</v>
      </c>
      <c r="K203" s="238"/>
      <c r="L203" s="239"/>
      <c r="M203" s="148">
        <v>33103</v>
      </c>
      <c r="N203" s="241" t="s">
        <v>437</v>
      </c>
      <c r="O203" s="241"/>
      <c r="P203" s="241"/>
      <c r="Q203" s="145"/>
    </row>
    <row r="204" spans="1:17" s="139" customFormat="1" ht="13.5" customHeight="1">
      <c r="A204" s="141">
        <v>31120</v>
      </c>
      <c r="B204" s="234" t="s">
        <v>676</v>
      </c>
      <c r="C204" s="235"/>
      <c r="D204" s="236"/>
      <c r="E204" s="154">
        <v>31225</v>
      </c>
      <c r="F204" s="237" t="s">
        <v>649</v>
      </c>
      <c r="G204" s="238"/>
      <c r="H204" s="239"/>
      <c r="I204" s="113">
        <v>31418</v>
      </c>
      <c r="J204" s="237" t="s">
        <v>848</v>
      </c>
      <c r="K204" s="238"/>
      <c r="L204" s="239"/>
      <c r="M204" s="148">
        <v>33202</v>
      </c>
      <c r="N204" s="241" t="s">
        <v>438</v>
      </c>
      <c r="O204" s="241"/>
      <c r="P204" s="241"/>
      <c r="Q204" s="145"/>
    </row>
    <row r="205" spans="1:17" s="139" customFormat="1" ht="13.5" customHeight="1">
      <c r="A205" s="141">
        <v>31121</v>
      </c>
      <c r="B205" s="234" t="s">
        <v>677</v>
      </c>
      <c r="C205" s="235"/>
      <c r="D205" s="236"/>
      <c r="E205" s="242" t="s">
        <v>674</v>
      </c>
      <c r="F205" s="243"/>
      <c r="G205" s="243"/>
      <c r="H205" s="244"/>
      <c r="I205" s="113">
        <v>31419</v>
      </c>
      <c r="J205" s="237" t="s">
        <v>675</v>
      </c>
      <c r="K205" s="238"/>
      <c r="L205" s="239"/>
      <c r="M205" s="148">
        <v>33301</v>
      </c>
      <c r="N205" s="241" t="s">
        <v>439</v>
      </c>
      <c r="O205" s="241"/>
      <c r="P205" s="241"/>
      <c r="Q205" s="145"/>
    </row>
    <row r="206" spans="1:17" s="139" customFormat="1" ht="13.5" customHeight="1">
      <c r="A206" s="141">
        <v>31122</v>
      </c>
      <c r="B206" s="234" t="s">
        <v>679</v>
      </c>
      <c r="C206" s="235"/>
      <c r="D206" s="236"/>
      <c r="E206" s="141">
        <v>31301</v>
      </c>
      <c r="F206" s="237" t="s">
        <v>380</v>
      </c>
      <c r="G206" s="238"/>
      <c r="H206" s="239"/>
      <c r="I206" s="113">
        <v>31420</v>
      </c>
      <c r="J206" s="237" t="s">
        <v>1879</v>
      </c>
      <c r="K206" s="238"/>
      <c r="L206" s="239"/>
      <c r="M206" s="148">
        <v>33302</v>
      </c>
      <c r="N206" s="241" t="s">
        <v>440</v>
      </c>
      <c r="O206" s="241"/>
      <c r="P206" s="241"/>
      <c r="Q206" s="145"/>
    </row>
    <row r="207" spans="1:17" s="139" customFormat="1" ht="13.5" customHeight="1">
      <c r="A207" s="141">
        <v>31123</v>
      </c>
      <c r="B207" s="234" t="s">
        <v>682</v>
      </c>
      <c r="C207" s="235"/>
      <c r="D207" s="236"/>
      <c r="E207" s="141">
        <v>31302</v>
      </c>
      <c r="F207" s="237" t="s">
        <v>381</v>
      </c>
      <c r="G207" s="238"/>
      <c r="H207" s="239"/>
      <c r="I207" s="113">
        <v>31421</v>
      </c>
      <c r="J207" s="237" t="s">
        <v>678</v>
      </c>
      <c r="K207" s="238"/>
      <c r="L207" s="239"/>
      <c r="M207" s="156">
        <v>33401</v>
      </c>
      <c r="N207" s="241" t="s">
        <v>455</v>
      </c>
      <c r="O207" s="241"/>
      <c r="P207" s="241"/>
      <c r="Q207" s="145"/>
    </row>
    <row r="208" spans="1:17" s="139" customFormat="1" ht="13.5" customHeight="1">
      <c r="A208" s="141">
        <v>31124</v>
      </c>
      <c r="B208" s="234" t="s">
        <v>1880</v>
      </c>
      <c r="C208" s="235"/>
      <c r="D208" s="236"/>
      <c r="E208" s="141">
        <v>31303</v>
      </c>
      <c r="F208" s="237" t="s">
        <v>680</v>
      </c>
      <c r="G208" s="238"/>
      <c r="H208" s="239"/>
      <c r="I208" s="155" t="s">
        <v>849</v>
      </c>
      <c r="J208" s="226" t="s">
        <v>850</v>
      </c>
      <c r="K208" s="227"/>
      <c r="L208" s="228"/>
      <c r="M208" s="110"/>
      <c r="N208" s="110"/>
      <c r="O208" s="110"/>
      <c r="P208" s="110"/>
      <c r="Q208" s="145"/>
    </row>
    <row r="209" spans="1:17" s="139" customFormat="1" ht="13.5" customHeight="1">
      <c r="A209" s="141">
        <v>31125</v>
      </c>
      <c r="B209" s="234" t="s">
        <v>685</v>
      </c>
      <c r="C209" s="235"/>
      <c r="D209" s="236"/>
      <c r="E209" s="141">
        <v>31305</v>
      </c>
      <c r="F209" s="237" t="s">
        <v>683</v>
      </c>
      <c r="G209" s="238"/>
      <c r="H209" s="239"/>
      <c r="I209" s="155" t="s">
        <v>851</v>
      </c>
      <c r="J209" s="226" t="s">
        <v>852</v>
      </c>
      <c r="K209" s="227"/>
      <c r="L209" s="228"/>
      <c r="M209" s="300" t="s">
        <v>460</v>
      </c>
      <c r="N209" s="301"/>
      <c r="O209" s="301"/>
      <c r="P209" s="302"/>
      <c r="Q209" s="145"/>
    </row>
    <row r="210" spans="1:17" s="139" customFormat="1" ht="13.5" customHeight="1">
      <c r="A210" s="141">
        <v>31126</v>
      </c>
      <c r="B210" s="234" t="s">
        <v>374</v>
      </c>
      <c r="C210" s="235"/>
      <c r="D210" s="236"/>
      <c r="E210" s="141">
        <v>31306</v>
      </c>
      <c r="F210" s="237" t="s">
        <v>686</v>
      </c>
      <c r="G210" s="238"/>
      <c r="H210" s="239"/>
      <c r="I210" s="155" t="s">
        <v>853</v>
      </c>
      <c r="J210" s="226" t="s">
        <v>854</v>
      </c>
      <c r="K210" s="227"/>
      <c r="L210" s="228"/>
      <c r="M210" s="303" t="s">
        <v>461</v>
      </c>
      <c r="N210" s="304"/>
      <c r="O210" s="304"/>
      <c r="P210" s="305"/>
      <c r="Q210" s="145"/>
    </row>
    <row r="211" spans="1:17" s="139" customFormat="1" ht="13.5" customHeight="1">
      <c r="A211" s="141">
        <v>31127</v>
      </c>
      <c r="B211" s="234" t="s">
        <v>687</v>
      </c>
      <c r="C211" s="235"/>
      <c r="D211" s="236"/>
      <c r="E211" s="141">
        <v>31307</v>
      </c>
      <c r="F211" s="237" t="s">
        <v>382</v>
      </c>
      <c r="G211" s="238"/>
      <c r="H211" s="239"/>
      <c r="I211" s="242" t="s">
        <v>681</v>
      </c>
      <c r="J211" s="243"/>
      <c r="K211" s="243"/>
      <c r="L211" s="244"/>
      <c r="M211" s="159">
        <v>61103</v>
      </c>
      <c r="N211" s="231" t="s">
        <v>464</v>
      </c>
      <c r="O211" s="232"/>
      <c r="P211" s="233"/>
      <c r="Q211" s="145"/>
    </row>
    <row r="212" spans="1:17" s="139" customFormat="1" ht="13.5" customHeight="1">
      <c r="A212" s="141">
        <v>31128</v>
      </c>
      <c r="B212" s="234" t="s">
        <v>375</v>
      </c>
      <c r="C212" s="235"/>
      <c r="D212" s="236"/>
      <c r="E212" s="141">
        <v>31308</v>
      </c>
      <c r="F212" s="237" t="s">
        <v>383</v>
      </c>
      <c r="G212" s="238"/>
      <c r="H212" s="239"/>
      <c r="I212" s="113">
        <v>31503</v>
      </c>
      <c r="J212" s="237" t="s">
        <v>684</v>
      </c>
      <c r="K212" s="238"/>
      <c r="L212" s="239"/>
      <c r="M212" s="159">
        <v>61104</v>
      </c>
      <c r="N212" s="231" t="s">
        <v>465</v>
      </c>
      <c r="O212" s="232"/>
      <c r="P212" s="233"/>
      <c r="Q212" s="145"/>
    </row>
    <row r="213" spans="1:17" s="139" customFormat="1" ht="13.5" customHeight="1">
      <c r="A213" s="141">
        <v>31129</v>
      </c>
      <c r="B213" s="234" t="s">
        <v>1881</v>
      </c>
      <c r="C213" s="235"/>
      <c r="D213" s="236"/>
      <c r="E213" s="141">
        <v>31309</v>
      </c>
      <c r="F213" s="237" t="s">
        <v>688</v>
      </c>
      <c r="G213" s="238"/>
      <c r="H213" s="239"/>
      <c r="I213" s="113">
        <v>31505</v>
      </c>
      <c r="J213" s="237" t="s">
        <v>389</v>
      </c>
      <c r="K213" s="238"/>
      <c r="L213" s="239"/>
      <c r="M213" s="159">
        <v>61105</v>
      </c>
      <c r="N213" s="231" t="s">
        <v>398</v>
      </c>
      <c r="O213" s="232"/>
      <c r="P213" s="233"/>
      <c r="Q213" s="145"/>
    </row>
    <row r="214" spans="1:17" s="139" customFormat="1" ht="13.5" customHeight="1">
      <c r="A214" s="220"/>
      <c r="B214" s="229"/>
      <c r="C214" s="229"/>
      <c r="D214" s="229"/>
      <c r="E214" s="141">
        <v>31310</v>
      </c>
      <c r="F214" s="237" t="s">
        <v>384</v>
      </c>
      <c r="G214" s="238"/>
      <c r="H214" s="239"/>
      <c r="I214" s="114">
        <v>31506</v>
      </c>
      <c r="J214" s="237" t="s">
        <v>1882</v>
      </c>
      <c r="K214" s="238"/>
      <c r="L214" s="239"/>
      <c r="M214" s="113">
        <v>61107</v>
      </c>
      <c r="N214" s="231" t="s">
        <v>855</v>
      </c>
      <c r="O214" s="232"/>
      <c r="P214" s="233"/>
      <c r="Q214" s="145"/>
    </row>
    <row r="215" spans="1:17" s="139" customFormat="1" ht="13.5" customHeight="1">
      <c r="A215" s="220"/>
      <c r="B215" s="229"/>
      <c r="C215" s="229"/>
      <c r="D215" s="229"/>
      <c r="E215" s="141">
        <v>31311</v>
      </c>
      <c r="F215" s="237" t="s">
        <v>690</v>
      </c>
      <c r="G215" s="238"/>
      <c r="H215" s="239"/>
      <c r="I215" s="113">
        <v>31507</v>
      </c>
      <c r="J215" s="237" t="s">
        <v>689</v>
      </c>
      <c r="K215" s="238"/>
      <c r="L215" s="239"/>
      <c r="M215" s="113">
        <v>61301</v>
      </c>
      <c r="N215" s="231" t="s">
        <v>1884</v>
      </c>
      <c r="O215" s="232"/>
      <c r="P215" s="233"/>
      <c r="Q215" s="145"/>
    </row>
    <row r="216" spans="1:17" s="139" customFormat="1" ht="13.5" customHeight="1">
      <c r="A216" s="220"/>
      <c r="B216" s="229"/>
      <c r="C216" s="229"/>
      <c r="D216" s="229"/>
      <c r="E216" s="141">
        <v>31312</v>
      </c>
      <c r="F216" s="237" t="s">
        <v>692</v>
      </c>
      <c r="G216" s="238"/>
      <c r="H216" s="239"/>
      <c r="I216" s="113">
        <v>31508</v>
      </c>
      <c r="J216" s="237" t="s">
        <v>390</v>
      </c>
      <c r="K216" s="238"/>
      <c r="L216" s="239"/>
      <c r="M216" s="159">
        <v>61401</v>
      </c>
      <c r="N216" s="231" t="s">
        <v>466</v>
      </c>
      <c r="O216" s="232"/>
      <c r="P216" s="233"/>
      <c r="Q216" s="145"/>
    </row>
    <row r="217" spans="1:17" s="139" customFormat="1" ht="13.5" customHeight="1">
      <c r="A217" s="220"/>
      <c r="B217" s="229"/>
      <c r="C217" s="229"/>
      <c r="D217" s="229"/>
      <c r="E217" s="141">
        <v>31313</v>
      </c>
      <c r="F217" s="237" t="s">
        <v>693</v>
      </c>
      <c r="G217" s="238"/>
      <c r="H217" s="239"/>
      <c r="I217" s="113">
        <v>31510</v>
      </c>
      <c r="J217" s="237" t="s">
        <v>691</v>
      </c>
      <c r="K217" s="238"/>
      <c r="L217" s="239"/>
      <c r="M217" s="159">
        <v>61402</v>
      </c>
      <c r="N217" s="231" t="s">
        <v>857</v>
      </c>
      <c r="O217" s="232"/>
      <c r="P217" s="233"/>
      <c r="Q217" s="145"/>
    </row>
    <row r="218" spans="1:17" s="139" customFormat="1" ht="13.5" customHeight="1">
      <c r="A218" s="220"/>
      <c r="B218" s="229"/>
      <c r="C218" s="229"/>
      <c r="D218" s="229"/>
      <c r="E218" s="143">
        <v>31314</v>
      </c>
      <c r="F218" s="237" t="s">
        <v>695</v>
      </c>
      <c r="G218" s="238"/>
      <c r="H218" s="239"/>
      <c r="I218" s="114">
        <v>31511</v>
      </c>
      <c r="J218" s="237" t="s">
        <v>1883</v>
      </c>
      <c r="K218" s="238"/>
      <c r="L218" s="239"/>
      <c r="M218" s="159">
        <v>61501</v>
      </c>
      <c r="N218" s="231" t="s">
        <v>467</v>
      </c>
      <c r="O218" s="232"/>
      <c r="P218" s="233"/>
      <c r="Q218" s="145"/>
    </row>
    <row r="219" spans="1:17" s="139" customFormat="1" ht="13.5" customHeight="1">
      <c r="A219" s="220"/>
      <c r="B219" s="229"/>
      <c r="C219" s="229"/>
      <c r="D219" s="229"/>
      <c r="E219" s="142">
        <v>31316</v>
      </c>
      <c r="F219" s="237" t="s">
        <v>696</v>
      </c>
      <c r="G219" s="238"/>
      <c r="H219" s="239"/>
      <c r="I219" s="114">
        <v>31512</v>
      </c>
      <c r="J219" s="237" t="s">
        <v>694</v>
      </c>
      <c r="K219" s="238"/>
      <c r="L219" s="239"/>
      <c r="M219" s="303" t="s">
        <v>462</v>
      </c>
      <c r="N219" s="304"/>
      <c r="O219" s="304"/>
      <c r="P219" s="305"/>
      <c r="Q219" s="145"/>
    </row>
    <row r="220" spans="1:17" s="139" customFormat="1" ht="13.5" customHeight="1">
      <c r="A220" s="220"/>
      <c r="B220" s="229"/>
      <c r="C220" s="229"/>
      <c r="D220" s="229"/>
      <c r="E220" s="220"/>
      <c r="F220" s="229"/>
      <c r="G220" s="229"/>
      <c r="H220" s="229"/>
      <c r="I220" s="114">
        <v>31516</v>
      </c>
      <c r="J220" s="237" t="s">
        <v>697</v>
      </c>
      <c r="K220" s="238"/>
      <c r="L220" s="239"/>
      <c r="M220" s="159">
        <v>62101</v>
      </c>
      <c r="N220" s="231" t="s">
        <v>399</v>
      </c>
      <c r="O220" s="232"/>
      <c r="P220" s="233"/>
      <c r="Q220" s="145"/>
    </row>
    <row r="221" spans="1:17" s="139" customFormat="1" ht="13.5" customHeight="1">
      <c r="A221" s="220"/>
      <c r="B221" s="229"/>
      <c r="C221" s="229"/>
      <c r="D221" s="229"/>
      <c r="E221" s="220"/>
      <c r="F221" s="229"/>
      <c r="G221" s="229"/>
      <c r="H221" s="229"/>
      <c r="I221" s="114">
        <v>31517</v>
      </c>
      <c r="J221" s="237" t="s">
        <v>663</v>
      </c>
      <c r="K221" s="238"/>
      <c r="L221" s="239"/>
      <c r="M221" s="159">
        <v>62501</v>
      </c>
      <c r="N221" s="231" t="s">
        <v>400</v>
      </c>
      <c r="O221" s="232"/>
      <c r="P221" s="233"/>
      <c r="Q221" s="145"/>
    </row>
    <row r="222" spans="1:17" s="139" customFormat="1" ht="13.5" customHeight="1">
      <c r="A222" s="306"/>
      <c r="B222" s="306"/>
      <c r="C222" s="306"/>
      <c r="D222" s="306"/>
      <c r="E222" s="220"/>
      <c r="F222" s="229"/>
      <c r="G222" s="229"/>
      <c r="H222" s="229"/>
      <c r="I222" s="114">
        <v>31603</v>
      </c>
      <c r="J222" s="237" t="s">
        <v>391</v>
      </c>
      <c r="K222" s="238"/>
      <c r="L222" s="239"/>
      <c r="M222" s="159">
        <v>62601</v>
      </c>
      <c r="N222" s="231" t="s">
        <v>397</v>
      </c>
      <c r="O222" s="232"/>
      <c r="P222" s="233"/>
      <c r="Q222" s="145"/>
    </row>
    <row r="223" spans="1:17" s="139" customFormat="1" ht="13.5" customHeight="1">
      <c r="A223" s="221"/>
      <c r="B223" s="240"/>
      <c r="C223" s="240"/>
      <c r="D223" s="240"/>
      <c r="E223" s="220"/>
      <c r="F223" s="229"/>
      <c r="G223" s="229"/>
      <c r="H223" s="229"/>
      <c r="I223" s="113">
        <v>31604</v>
      </c>
      <c r="J223" s="237" t="s">
        <v>523</v>
      </c>
      <c r="K223" s="238"/>
      <c r="L223" s="239"/>
      <c r="M223" s="303" t="s">
        <v>463</v>
      </c>
      <c r="N223" s="304"/>
      <c r="O223" s="304"/>
      <c r="P223" s="305"/>
      <c r="Q223" s="145"/>
    </row>
    <row r="224" spans="1:17" s="139" customFormat="1" ht="13.5" customHeight="1">
      <c r="A224" s="221"/>
      <c r="B224" s="240"/>
      <c r="C224" s="240"/>
      <c r="D224" s="240"/>
      <c r="E224" s="110"/>
      <c r="F224" s="110"/>
      <c r="G224" s="110"/>
      <c r="H224" s="110"/>
      <c r="I224" s="110"/>
      <c r="J224" s="110"/>
      <c r="K224" s="110"/>
      <c r="L224" s="110"/>
      <c r="M224" s="159">
        <v>63102</v>
      </c>
      <c r="N224" s="231" t="s">
        <v>401</v>
      </c>
      <c r="O224" s="232"/>
      <c r="P224" s="233"/>
      <c r="Q224" s="145"/>
    </row>
    <row r="225" spans="1:17" s="139" customFormat="1" ht="13.5" customHeight="1">
      <c r="A225" s="307" t="s">
        <v>699</v>
      </c>
      <c r="B225" s="308"/>
      <c r="C225" s="308"/>
      <c r="D225" s="308"/>
      <c r="E225" s="309"/>
      <c r="F225" s="110"/>
      <c r="G225" s="110"/>
      <c r="H225" s="110"/>
      <c r="I225" s="110"/>
      <c r="J225" s="110"/>
      <c r="K225" s="110"/>
      <c r="L225" s="110"/>
      <c r="M225" s="159">
        <v>63103</v>
      </c>
      <c r="N225" s="310" t="s">
        <v>856</v>
      </c>
      <c r="O225" s="311"/>
      <c r="P225" s="312"/>
      <c r="Q225" s="145"/>
    </row>
    <row r="226" spans="1:17" s="139" customFormat="1" ht="13.5" customHeight="1">
      <c r="A226" s="158">
        <v>11117</v>
      </c>
      <c r="B226" s="313" t="s">
        <v>700</v>
      </c>
      <c r="C226" s="314"/>
      <c r="D226" s="314"/>
      <c r="E226" s="315"/>
      <c r="F226" s="110"/>
      <c r="G226" s="110"/>
      <c r="H226" s="110"/>
      <c r="I226" s="222"/>
      <c r="J226" s="222"/>
      <c r="K226" s="222"/>
      <c r="L226" s="222"/>
      <c r="M226" s="159">
        <v>63201</v>
      </c>
      <c r="N226" s="231" t="s">
        <v>468</v>
      </c>
      <c r="O226" s="232"/>
      <c r="P226" s="233"/>
    </row>
    <row r="227" spans="1:17" s="139" customFormat="1" ht="13.5" customHeight="1">
      <c r="A227" s="158">
        <v>11122</v>
      </c>
      <c r="B227" s="313" t="s">
        <v>701</v>
      </c>
      <c r="C227" s="314"/>
      <c r="D227" s="314"/>
      <c r="E227" s="315"/>
      <c r="F227" s="110"/>
      <c r="G227" s="110"/>
      <c r="H227" s="110"/>
      <c r="I227" s="222"/>
      <c r="J227" s="222"/>
      <c r="K227" s="222"/>
      <c r="L227" s="222"/>
      <c r="M227" s="159">
        <v>63501</v>
      </c>
      <c r="N227" s="231" t="s">
        <v>469</v>
      </c>
      <c r="O227" s="232"/>
      <c r="P227" s="233"/>
    </row>
    <row r="228" spans="1:17" s="139" customFormat="1" ht="13.5" customHeight="1">
      <c r="A228" s="158">
        <v>11209</v>
      </c>
      <c r="B228" s="313" t="s">
        <v>702</v>
      </c>
      <c r="C228" s="314"/>
      <c r="D228" s="314"/>
      <c r="E228" s="315"/>
      <c r="F228" s="110"/>
      <c r="G228" s="110"/>
      <c r="H228" s="110"/>
      <c r="I228" s="223"/>
      <c r="J228" s="222"/>
      <c r="K228" s="222"/>
      <c r="L228" s="222"/>
      <c r="M228" s="159">
        <v>63502</v>
      </c>
      <c r="N228" s="231" t="s">
        <v>541</v>
      </c>
      <c r="O228" s="232"/>
      <c r="P228" s="233"/>
    </row>
    <row r="229" spans="1:17" s="139" customFormat="1" ht="13.5" customHeight="1">
      <c r="A229" s="158">
        <v>11222</v>
      </c>
      <c r="B229" s="230" t="s">
        <v>703</v>
      </c>
      <c r="C229" s="230"/>
      <c r="D229" s="230"/>
      <c r="E229" s="230"/>
      <c r="F229" s="223"/>
      <c r="G229" s="223"/>
      <c r="H229" s="223"/>
      <c r="I229" s="223"/>
      <c r="J229" s="222"/>
      <c r="K229" s="222"/>
      <c r="L229" s="222"/>
      <c r="M229" s="159">
        <v>63603</v>
      </c>
      <c r="N229" s="231" t="s">
        <v>402</v>
      </c>
      <c r="O229" s="232"/>
      <c r="P229" s="233"/>
    </row>
    <row r="230" spans="1:17" s="139" customFormat="1" ht="13.5" customHeight="1">
      <c r="A230" s="158">
        <v>11224</v>
      </c>
      <c r="B230" s="230" t="s">
        <v>704</v>
      </c>
      <c r="C230" s="230"/>
      <c r="D230" s="230"/>
      <c r="E230" s="230"/>
      <c r="F230" s="145"/>
    </row>
    <row r="231" spans="1:17" s="139" customFormat="1" ht="13.5" customHeight="1">
      <c r="A231" s="158">
        <v>11225</v>
      </c>
      <c r="B231" s="230" t="s">
        <v>705</v>
      </c>
      <c r="C231" s="230"/>
      <c r="D231" s="230"/>
      <c r="E231" s="230"/>
      <c r="F231" s="145"/>
    </row>
    <row r="232" spans="1:17" s="139" customFormat="1" ht="13.5" customHeight="1">
      <c r="A232" s="158">
        <v>11301</v>
      </c>
      <c r="B232" s="230" t="s">
        <v>706</v>
      </c>
      <c r="C232" s="230"/>
      <c r="D232" s="230"/>
      <c r="E232" s="230"/>
      <c r="F232" s="145"/>
    </row>
    <row r="233" spans="1:17" s="139" customFormat="1" ht="13.5" customHeight="1">
      <c r="A233" s="158">
        <v>11311</v>
      </c>
      <c r="B233" s="230" t="s">
        <v>707</v>
      </c>
      <c r="C233" s="230"/>
      <c r="D233" s="230"/>
      <c r="E233" s="230"/>
      <c r="F233" s="145"/>
    </row>
    <row r="234" spans="1:17" s="139" customFormat="1" ht="13.5" customHeight="1">
      <c r="A234" s="158">
        <v>11316</v>
      </c>
      <c r="B234" s="230" t="s">
        <v>708</v>
      </c>
      <c r="C234" s="230"/>
      <c r="D234" s="230"/>
      <c r="E234" s="230"/>
      <c r="F234" s="145"/>
    </row>
    <row r="235" spans="1:17" s="139" customFormat="1" ht="13.5" customHeight="1">
      <c r="A235" s="144">
        <v>11317</v>
      </c>
      <c r="B235" s="230" t="s">
        <v>709</v>
      </c>
      <c r="C235" s="230"/>
      <c r="D235" s="230"/>
      <c r="E235" s="230"/>
      <c r="F235" s="145"/>
    </row>
    <row r="236" spans="1:17" s="139" customFormat="1" ht="13.5" customHeight="1">
      <c r="A236" s="144">
        <v>11318</v>
      </c>
      <c r="B236" s="230" t="s">
        <v>710</v>
      </c>
      <c r="C236" s="230"/>
      <c r="D236" s="230"/>
      <c r="E236" s="230"/>
      <c r="F236" s="145"/>
    </row>
    <row r="237" spans="1:17" s="139" customFormat="1" ht="13.5" customHeight="1">
      <c r="A237" s="144">
        <v>11319</v>
      </c>
      <c r="B237" s="230" t="s">
        <v>711</v>
      </c>
      <c r="C237" s="230"/>
      <c r="D237" s="230"/>
      <c r="E237" s="230"/>
      <c r="F237" s="145"/>
    </row>
    <row r="238" spans="1:17" s="139" customFormat="1" ht="13.5" customHeight="1">
      <c r="A238" s="158">
        <v>11406</v>
      </c>
      <c r="B238" s="230" t="s">
        <v>712</v>
      </c>
      <c r="C238" s="230"/>
      <c r="D238" s="230"/>
      <c r="E238" s="230"/>
      <c r="F238" s="145"/>
    </row>
    <row r="239" spans="1:17" s="139" customFormat="1" ht="13.5" customHeight="1">
      <c r="A239" s="158">
        <v>11408</v>
      </c>
      <c r="B239" s="230" t="s">
        <v>713</v>
      </c>
      <c r="C239" s="230"/>
      <c r="D239" s="230"/>
      <c r="E239" s="230"/>
    </row>
    <row r="240" spans="1:17" s="139" customFormat="1" ht="13.5" customHeight="1">
      <c r="A240" s="158">
        <v>11412</v>
      </c>
      <c r="B240" s="230" t="s">
        <v>714</v>
      </c>
      <c r="C240" s="230"/>
      <c r="D240" s="230"/>
      <c r="E240" s="230"/>
    </row>
    <row r="241" spans="1:5" s="139" customFormat="1" ht="13.5" customHeight="1">
      <c r="A241" s="158">
        <v>11424</v>
      </c>
      <c r="B241" s="230" t="s">
        <v>715</v>
      </c>
      <c r="C241" s="230"/>
      <c r="D241" s="230"/>
      <c r="E241" s="230"/>
    </row>
    <row r="242" spans="1:5" s="139" customFormat="1" ht="13.5" customHeight="1">
      <c r="A242" s="220"/>
      <c r="B242" s="229"/>
      <c r="C242" s="229"/>
      <c r="D242" s="229"/>
      <c r="E242" s="157"/>
    </row>
  </sheetData>
  <sheetProtection password="C016" sheet="1" objects="1" scenarios="1"/>
  <sortState ref="A155:D169">
    <sortCondition ref="A155"/>
  </sortState>
  <mergeCells count="570">
    <mergeCell ref="N229:P229"/>
    <mergeCell ref="B230:E230"/>
    <mergeCell ref="B231:E231"/>
    <mergeCell ref="B232:E232"/>
    <mergeCell ref="B233:E233"/>
    <mergeCell ref="B234:E234"/>
    <mergeCell ref="B235:E235"/>
    <mergeCell ref="B236:E236"/>
    <mergeCell ref="B237:E237"/>
    <mergeCell ref="N224:P224"/>
    <mergeCell ref="A225:E225"/>
    <mergeCell ref="N225:P225"/>
    <mergeCell ref="B226:E226"/>
    <mergeCell ref="N226:P226"/>
    <mergeCell ref="B227:E227"/>
    <mergeCell ref="N227:P227"/>
    <mergeCell ref="B228:E228"/>
    <mergeCell ref="N228:P228"/>
    <mergeCell ref="M210:P210"/>
    <mergeCell ref="M219:P219"/>
    <mergeCell ref="N220:P220"/>
    <mergeCell ref="N221:P221"/>
    <mergeCell ref="A222:D222"/>
    <mergeCell ref="N222:P222"/>
    <mergeCell ref="B223:D223"/>
    <mergeCell ref="M223:P223"/>
    <mergeCell ref="B212:D212"/>
    <mergeCell ref="F212:H212"/>
    <mergeCell ref="J212:L212"/>
    <mergeCell ref="I211:L211"/>
    <mergeCell ref="N211:P211"/>
    <mergeCell ref="N212:P212"/>
    <mergeCell ref="B210:D210"/>
    <mergeCell ref="F210:H210"/>
    <mergeCell ref="J210:L210"/>
    <mergeCell ref="B211:D211"/>
    <mergeCell ref="F211:H211"/>
    <mergeCell ref="B219:D219"/>
    <mergeCell ref="F219:H219"/>
    <mergeCell ref="J219:L219"/>
    <mergeCell ref="B220:D220"/>
    <mergeCell ref="A168:O168"/>
    <mergeCell ref="F171:H171"/>
    <mergeCell ref="F172:H172"/>
    <mergeCell ref="F174:H174"/>
    <mergeCell ref="A176:D176"/>
    <mergeCell ref="B177:D177"/>
    <mergeCell ref="J181:L181"/>
    <mergeCell ref="M200:P200"/>
    <mergeCell ref="N202:P202"/>
    <mergeCell ref="B170:D170"/>
    <mergeCell ref="F170:H170"/>
    <mergeCell ref="J170:L170"/>
    <mergeCell ref="N170:P170"/>
    <mergeCell ref="B171:D171"/>
    <mergeCell ref="J171:L171"/>
    <mergeCell ref="N171:P171"/>
    <mergeCell ref="B172:D172"/>
    <mergeCell ref="J172:L172"/>
    <mergeCell ref="N172:P172"/>
    <mergeCell ref="B173:D173"/>
    <mergeCell ref="J173:L173"/>
    <mergeCell ref="N173:P173"/>
    <mergeCell ref="B174:D174"/>
    <mergeCell ref="J174:L174"/>
    <mergeCell ref="N59:P59"/>
    <mergeCell ref="N51:P51"/>
    <mergeCell ref="N54:P54"/>
    <mergeCell ref="N55:P55"/>
    <mergeCell ref="N56:P56"/>
    <mergeCell ref="N57:P57"/>
    <mergeCell ref="N58:P58"/>
    <mergeCell ref="A61:J61"/>
    <mergeCell ref="B59:D59"/>
    <mergeCell ref="B56:D56"/>
    <mergeCell ref="F56:H56"/>
    <mergeCell ref="J56:L56"/>
    <mergeCell ref="B57:D57"/>
    <mergeCell ref="F57:H57"/>
    <mergeCell ref="J57:L57"/>
    <mergeCell ref="B58:D58"/>
    <mergeCell ref="F58:H58"/>
    <mergeCell ref="J58:L58"/>
    <mergeCell ref="F53:H53"/>
    <mergeCell ref="J53:L53"/>
    <mergeCell ref="B54:D54"/>
    <mergeCell ref="F54:H54"/>
    <mergeCell ref="J54:L54"/>
    <mergeCell ref="F55:H55"/>
    <mergeCell ref="J55:L55"/>
    <mergeCell ref="B55:D55"/>
    <mergeCell ref="B53:D53"/>
    <mergeCell ref="B50:D50"/>
    <mergeCell ref="F50:H50"/>
    <mergeCell ref="F51:H51"/>
    <mergeCell ref="J51:L51"/>
    <mergeCell ref="B52:D52"/>
    <mergeCell ref="F52:H52"/>
    <mergeCell ref="J52:L52"/>
    <mergeCell ref="J50:L50"/>
    <mergeCell ref="A51:D51"/>
    <mergeCell ref="B47:D47"/>
    <mergeCell ref="F47:H47"/>
    <mergeCell ref="B48:D48"/>
    <mergeCell ref="F48:H48"/>
    <mergeCell ref="J48:L48"/>
    <mergeCell ref="B49:D49"/>
    <mergeCell ref="F49:H49"/>
    <mergeCell ref="J49:L49"/>
    <mergeCell ref="I47:L47"/>
    <mergeCell ref="B44:D44"/>
    <mergeCell ref="F44:H44"/>
    <mergeCell ref="J44:L44"/>
    <mergeCell ref="N44:P44"/>
    <mergeCell ref="B45:D45"/>
    <mergeCell ref="F45:H45"/>
    <mergeCell ref="J45:L45"/>
    <mergeCell ref="N45:P45"/>
    <mergeCell ref="B46:D46"/>
    <mergeCell ref="F46:H46"/>
    <mergeCell ref="J46:L46"/>
    <mergeCell ref="B41:D41"/>
    <mergeCell ref="F41:H41"/>
    <mergeCell ref="J41:L41"/>
    <mergeCell ref="N41:P41"/>
    <mergeCell ref="B42:D42"/>
    <mergeCell ref="F42:H42"/>
    <mergeCell ref="J42:L42"/>
    <mergeCell ref="N42:P42"/>
    <mergeCell ref="B43:D43"/>
    <mergeCell ref="F43:H43"/>
    <mergeCell ref="J43:L43"/>
    <mergeCell ref="N43:P43"/>
    <mergeCell ref="B38:D38"/>
    <mergeCell ref="F38:H38"/>
    <mergeCell ref="J38:L38"/>
    <mergeCell ref="N38:P38"/>
    <mergeCell ref="B39:D39"/>
    <mergeCell ref="F39:H39"/>
    <mergeCell ref="J39:L39"/>
    <mergeCell ref="N39:P39"/>
    <mergeCell ref="B40:D40"/>
    <mergeCell ref="F40:H40"/>
    <mergeCell ref="J40:L40"/>
    <mergeCell ref="N40:P40"/>
    <mergeCell ref="B35:D35"/>
    <mergeCell ref="F35:H35"/>
    <mergeCell ref="J35:L35"/>
    <mergeCell ref="B36:D36"/>
    <mergeCell ref="F36:H36"/>
    <mergeCell ref="J36:L36"/>
    <mergeCell ref="N36:P36"/>
    <mergeCell ref="B37:D37"/>
    <mergeCell ref="F37:H37"/>
    <mergeCell ref="J37:L37"/>
    <mergeCell ref="N37:P37"/>
    <mergeCell ref="N35:P35"/>
    <mergeCell ref="B33:D33"/>
    <mergeCell ref="F33:H33"/>
    <mergeCell ref="J33:L33"/>
    <mergeCell ref="N33:P33"/>
    <mergeCell ref="B34:D34"/>
    <mergeCell ref="F34:H34"/>
    <mergeCell ref="J34:L34"/>
    <mergeCell ref="N34:P34"/>
    <mergeCell ref="N32:P32"/>
    <mergeCell ref="B30:D30"/>
    <mergeCell ref="F30:H30"/>
    <mergeCell ref="J30:L30"/>
    <mergeCell ref="N30:P30"/>
    <mergeCell ref="B31:D31"/>
    <mergeCell ref="F31:H31"/>
    <mergeCell ref="J31:L31"/>
    <mergeCell ref="B32:D32"/>
    <mergeCell ref="F32:H32"/>
    <mergeCell ref="J32:L32"/>
    <mergeCell ref="M31:P31"/>
    <mergeCell ref="F27:H27"/>
    <mergeCell ref="J27:L27"/>
    <mergeCell ref="N27:P27"/>
    <mergeCell ref="B28:D28"/>
    <mergeCell ref="F28:H28"/>
    <mergeCell ref="J28:L28"/>
    <mergeCell ref="N28:P28"/>
    <mergeCell ref="B29:D29"/>
    <mergeCell ref="F29:H29"/>
    <mergeCell ref="J29:L29"/>
    <mergeCell ref="N29:P29"/>
    <mergeCell ref="A62:C62"/>
    <mergeCell ref="E62:J62"/>
    <mergeCell ref="A63:C63"/>
    <mergeCell ref="E63:J63"/>
    <mergeCell ref="A64:C64"/>
    <mergeCell ref="E64:J64"/>
    <mergeCell ref="A65:C65"/>
    <mergeCell ref="E65:J65"/>
    <mergeCell ref="A1:J1"/>
    <mergeCell ref="A23:P23"/>
    <mergeCell ref="A24:P24"/>
    <mergeCell ref="B21:M21"/>
    <mergeCell ref="B17:P17"/>
    <mergeCell ref="B18:P18"/>
    <mergeCell ref="A25:D25"/>
    <mergeCell ref="E25:H25"/>
    <mergeCell ref="N25:P25"/>
    <mergeCell ref="B13:P14"/>
    <mergeCell ref="I25:L25"/>
    <mergeCell ref="B26:D26"/>
    <mergeCell ref="F26:H26"/>
    <mergeCell ref="J26:L26"/>
    <mergeCell ref="N26:P26"/>
    <mergeCell ref="B27:D27"/>
    <mergeCell ref="A66:C66"/>
    <mergeCell ref="E66:J66"/>
    <mergeCell ref="A67:C67"/>
    <mergeCell ref="E67:J67"/>
    <mergeCell ref="A68:C68"/>
    <mergeCell ref="E68:J68"/>
    <mergeCell ref="A69:C69"/>
    <mergeCell ref="E69:J69"/>
    <mergeCell ref="A70:C70"/>
    <mergeCell ref="E70:J70"/>
    <mergeCell ref="A71:C71"/>
    <mergeCell ref="E71:J71"/>
    <mergeCell ref="A72:C72"/>
    <mergeCell ref="E72:J72"/>
    <mergeCell ref="A73:C73"/>
    <mergeCell ref="E73:J73"/>
    <mergeCell ref="A74:C74"/>
    <mergeCell ref="E74:J74"/>
    <mergeCell ref="A75:C75"/>
    <mergeCell ref="E75:J75"/>
    <mergeCell ref="A76:C76"/>
    <mergeCell ref="E76:J76"/>
    <mergeCell ref="A77:C77"/>
    <mergeCell ref="E77:J77"/>
    <mergeCell ref="A78:C78"/>
    <mergeCell ref="E78:J78"/>
    <mergeCell ref="A79:C79"/>
    <mergeCell ref="E79:J79"/>
    <mergeCell ref="A80:C80"/>
    <mergeCell ref="E80:J80"/>
    <mergeCell ref="A81:C81"/>
    <mergeCell ref="E81:J81"/>
    <mergeCell ref="A82:C82"/>
    <mergeCell ref="E82:J82"/>
    <mergeCell ref="A83:C83"/>
    <mergeCell ref="E83:J83"/>
    <mergeCell ref="A84:C84"/>
    <mergeCell ref="E84:J84"/>
    <mergeCell ref="A85:C85"/>
    <mergeCell ref="E85:J85"/>
    <mergeCell ref="A86:C86"/>
    <mergeCell ref="E86:J86"/>
    <mergeCell ref="A87:C87"/>
    <mergeCell ref="E87:J87"/>
    <mergeCell ref="A88:C88"/>
    <mergeCell ref="E88:J88"/>
    <mergeCell ref="A89:C89"/>
    <mergeCell ref="E89:J89"/>
    <mergeCell ref="A90:C90"/>
    <mergeCell ref="E90:J90"/>
    <mergeCell ref="A91:C91"/>
    <mergeCell ref="E91:J91"/>
    <mergeCell ref="A92:C92"/>
    <mergeCell ref="E92:J92"/>
    <mergeCell ref="A93:C93"/>
    <mergeCell ref="E93:J93"/>
    <mergeCell ref="A94:C94"/>
    <mergeCell ref="E94:J94"/>
    <mergeCell ref="A95:C95"/>
    <mergeCell ref="E95:J95"/>
    <mergeCell ref="A96:C96"/>
    <mergeCell ref="E96:J96"/>
    <mergeCell ref="A97:C97"/>
    <mergeCell ref="E97:J97"/>
    <mergeCell ref="A98:C98"/>
    <mergeCell ref="E98:J98"/>
    <mergeCell ref="A99:C99"/>
    <mergeCell ref="E99:J99"/>
    <mergeCell ref="A100:C100"/>
    <mergeCell ref="E100:J100"/>
    <mergeCell ref="A101:C101"/>
    <mergeCell ref="E101:J101"/>
    <mergeCell ref="A102:C102"/>
    <mergeCell ref="E102:J102"/>
    <mergeCell ref="A103:C103"/>
    <mergeCell ref="E103:J103"/>
    <mergeCell ref="A104:C104"/>
    <mergeCell ref="E104:J104"/>
    <mergeCell ref="A105:C105"/>
    <mergeCell ref="E105:J105"/>
    <mergeCell ref="A106:C106"/>
    <mergeCell ref="E106:J106"/>
    <mergeCell ref="A107:C107"/>
    <mergeCell ref="E107:J107"/>
    <mergeCell ref="A108:C108"/>
    <mergeCell ref="E108:J108"/>
    <mergeCell ref="A109:C109"/>
    <mergeCell ref="E109:J109"/>
    <mergeCell ref="A110:C110"/>
    <mergeCell ref="E110:J110"/>
    <mergeCell ref="A111:C111"/>
    <mergeCell ref="E111:J111"/>
    <mergeCell ref="A169:D169"/>
    <mergeCell ref="E169:H169"/>
    <mergeCell ref="I169:L169"/>
    <mergeCell ref="M169:P169"/>
    <mergeCell ref="A112:C112"/>
    <mergeCell ref="E112:J112"/>
    <mergeCell ref="E113:J113"/>
    <mergeCell ref="E114:J114"/>
    <mergeCell ref="E115:J115"/>
    <mergeCell ref="E116:J116"/>
    <mergeCell ref="E117:J117"/>
    <mergeCell ref="E118:J118"/>
    <mergeCell ref="E119:J119"/>
    <mergeCell ref="E120:J120"/>
    <mergeCell ref="E121:J121"/>
    <mergeCell ref="E122:J122"/>
    <mergeCell ref="E145:J145"/>
    <mergeCell ref="E146:J146"/>
    <mergeCell ref="E147:J147"/>
    <mergeCell ref="E148:J148"/>
    <mergeCell ref="E149:J149"/>
    <mergeCell ref="A147:C147"/>
    <mergeCell ref="N174:P174"/>
    <mergeCell ref="B175:D175"/>
    <mergeCell ref="F175:H175"/>
    <mergeCell ref="J175:L175"/>
    <mergeCell ref="N175:P175"/>
    <mergeCell ref="E173:H173"/>
    <mergeCell ref="F176:H176"/>
    <mergeCell ref="J176:L176"/>
    <mergeCell ref="N176:P176"/>
    <mergeCell ref="F177:H177"/>
    <mergeCell ref="J177:L177"/>
    <mergeCell ref="N177:P177"/>
    <mergeCell ref="F178:H178"/>
    <mergeCell ref="J178:L178"/>
    <mergeCell ref="N178:P178"/>
    <mergeCell ref="B178:D178"/>
    <mergeCell ref="B179:D179"/>
    <mergeCell ref="F179:H179"/>
    <mergeCell ref="J179:L179"/>
    <mergeCell ref="N179:P179"/>
    <mergeCell ref="B180:D180"/>
    <mergeCell ref="J180:L180"/>
    <mergeCell ref="B181:D181"/>
    <mergeCell ref="A186:G186"/>
    <mergeCell ref="A187:D187"/>
    <mergeCell ref="E187:H187"/>
    <mergeCell ref="I187:L187"/>
    <mergeCell ref="M187:P187"/>
    <mergeCell ref="B188:D188"/>
    <mergeCell ref="F188:H188"/>
    <mergeCell ref="J188:L188"/>
    <mergeCell ref="N188:P188"/>
    <mergeCell ref="B189:D189"/>
    <mergeCell ref="F189:H189"/>
    <mergeCell ref="J189:L189"/>
    <mergeCell ref="N189:P189"/>
    <mergeCell ref="B190:D190"/>
    <mergeCell ref="F190:H190"/>
    <mergeCell ref="J190:L190"/>
    <mergeCell ref="N190:P190"/>
    <mergeCell ref="B191:D191"/>
    <mergeCell ref="F191:H191"/>
    <mergeCell ref="J191:L191"/>
    <mergeCell ref="N191:P191"/>
    <mergeCell ref="B192:D192"/>
    <mergeCell ref="F192:H192"/>
    <mergeCell ref="J192:L192"/>
    <mergeCell ref="N192:P192"/>
    <mergeCell ref="B193:D193"/>
    <mergeCell ref="F193:H193"/>
    <mergeCell ref="J193:L193"/>
    <mergeCell ref="N193:P193"/>
    <mergeCell ref="B194:D194"/>
    <mergeCell ref="F194:H194"/>
    <mergeCell ref="J194:L194"/>
    <mergeCell ref="N194:P194"/>
    <mergeCell ref="B195:D195"/>
    <mergeCell ref="F195:H195"/>
    <mergeCell ref="J195:L195"/>
    <mergeCell ref="N195:P195"/>
    <mergeCell ref="B196:D196"/>
    <mergeCell ref="F196:H196"/>
    <mergeCell ref="J196:L196"/>
    <mergeCell ref="N196:P196"/>
    <mergeCell ref="B197:D197"/>
    <mergeCell ref="F197:H197"/>
    <mergeCell ref="J197:L197"/>
    <mergeCell ref="N197:P197"/>
    <mergeCell ref="B198:D198"/>
    <mergeCell ref="F198:H198"/>
    <mergeCell ref="J198:L198"/>
    <mergeCell ref="N198:P198"/>
    <mergeCell ref="B199:D199"/>
    <mergeCell ref="F199:H199"/>
    <mergeCell ref="J199:L199"/>
    <mergeCell ref="B200:D200"/>
    <mergeCell ref="F200:H200"/>
    <mergeCell ref="J200:L200"/>
    <mergeCell ref="B201:D201"/>
    <mergeCell ref="F201:H201"/>
    <mergeCell ref="J201:L201"/>
    <mergeCell ref="N201:P201"/>
    <mergeCell ref="B202:D202"/>
    <mergeCell ref="F202:H202"/>
    <mergeCell ref="J202:L202"/>
    <mergeCell ref="B203:D203"/>
    <mergeCell ref="F203:H203"/>
    <mergeCell ref="J203:L203"/>
    <mergeCell ref="N203:P203"/>
    <mergeCell ref="N207:P207"/>
    <mergeCell ref="B208:D208"/>
    <mergeCell ref="F208:H208"/>
    <mergeCell ref="B209:D209"/>
    <mergeCell ref="F209:H209"/>
    <mergeCell ref="J209:L209"/>
    <mergeCell ref="J208:L208"/>
    <mergeCell ref="B204:D204"/>
    <mergeCell ref="F204:H204"/>
    <mergeCell ref="J204:L204"/>
    <mergeCell ref="N204:P204"/>
    <mergeCell ref="B205:D205"/>
    <mergeCell ref="J205:L205"/>
    <mergeCell ref="N205:P205"/>
    <mergeCell ref="B206:D206"/>
    <mergeCell ref="J206:L206"/>
    <mergeCell ref="E205:H205"/>
    <mergeCell ref="F206:H206"/>
    <mergeCell ref="N206:P206"/>
    <mergeCell ref="M209:P209"/>
    <mergeCell ref="B217:D217"/>
    <mergeCell ref="F217:H217"/>
    <mergeCell ref="J217:L217"/>
    <mergeCell ref="F222:H222"/>
    <mergeCell ref="J222:L222"/>
    <mergeCell ref="B218:D218"/>
    <mergeCell ref="F218:H218"/>
    <mergeCell ref="J218:L218"/>
    <mergeCell ref="B207:D207"/>
    <mergeCell ref="F207:H207"/>
    <mergeCell ref="J207:L207"/>
    <mergeCell ref="N218:P218"/>
    <mergeCell ref="B213:D213"/>
    <mergeCell ref="F213:H213"/>
    <mergeCell ref="J213:L213"/>
    <mergeCell ref="B214:D214"/>
    <mergeCell ref="F223:H223"/>
    <mergeCell ref="J223:L223"/>
    <mergeCell ref="B216:D216"/>
    <mergeCell ref="F216:H216"/>
    <mergeCell ref="J216:L216"/>
    <mergeCell ref="N216:P216"/>
    <mergeCell ref="N217:P217"/>
    <mergeCell ref="F214:H214"/>
    <mergeCell ref="J214:L214"/>
    <mergeCell ref="B215:D215"/>
    <mergeCell ref="F215:H215"/>
    <mergeCell ref="J215:L215"/>
    <mergeCell ref="N213:P213"/>
    <mergeCell ref="N214:P214"/>
    <mergeCell ref="N215:P215"/>
    <mergeCell ref="F220:H220"/>
    <mergeCell ref="J220:L220"/>
    <mergeCell ref="B221:D221"/>
    <mergeCell ref="F221:H221"/>
    <mergeCell ref="E152:J152"/>
    <mergeCell ref="E153:J153"/>
    <mergeCell ref="E154:J154"/>
    <mergeCell ref="E155:J155"/>
    <mergeCell ref="E156:J156"/>
    <mergeCell ref="E157:J157"/>
    <mergeCell ref="E158:J158"/>
    <mergeCell ref="A154:C154"/>
    <mergeCell ref="A155:C155"/>
    <mergeCell ref="A156:C156"/>
    <mergeCell ref="A157:C157"/>
    <mergeCell ref="A158:C158"/>
    <mergeCell ref="A152:C152"/>
    <mergeCell ref="A153:C153"/>
    <mergeCell ref="B242:D242"/>
    <mergeCell ref="E159:J159"/>
    <mergeCell ref="E160:J160"/>
    <mergeCell ref="E161:J161"/>
    <mergeCell ref="E162:J162"/>
    <mergeCell ref="E163:J163"/>
    <mergeCell ref="E164:J164"/>
    <mergeCell ref="E165:J165"/>
    <mergeCell ref="E166:J166"/>
    <mergeCell ref="A159:C159"/>
    <mergeCell ref="A160:C160"/>
    <mergeCell ref="A161:C161"/>
    <mergeCell ref="A162:C162"/>
    <mergeCell ref="A163:C163"/>
    <mergeCell ref="A164:C164"/>
    <mergeCell ref="A165:C165"/>
    <mergeCell ref="A166:C166"/>
    <mergeCell ref="B229:E229"/>
    <mergeCell ref="B238:E238"/>
    <mergeCell ref="B239:E239"/>
    <mergeCell ref="B240:E240"/>
    <mergeCell ref="B241:E241"/>
    <mergeCell ref="J221:L221"/>
    <mergeCell ref="B224:D224"/>
    <mergeCell ref="E150:J150"/>
    <mergeCell ref="E151:J151"/>
    <mergeCell ref="A113:C113"/>
    <mergeCell ref="A114:C114"/>
    <mergeCell ref="A115:C115"/>
    <mergeCell ref="A116:C116"/>
    <mergeCell ref="A117:C117"/>
    <mergeCell ref="A118:C118"/>
    <mergeCell ref="A119:C119"/>
    <mergeCell ref="A120:C120"/>
    <mergeCell ref="A121:C121"/>
    <mergeCell ref="A122:C122"/>
    <mergeCell ref="A145:C145"/>
    <mergeCell ref="A146:C146"/>
    <mergeCell ref="A148:C148"/>
    <mergeCell ref="A149:C149"/>
    <mergeCell ref="A150:C150"/>
    <mergeCell ref="A151:C151"/>
    <mergeCell ref="A123:C123"/>
    <mergeCell ref="A128:C128"/>
    <mergeCell ref="A133:C133"/>
    <mergeCell ref="A138:C138"/>
    <mergeCell ref="A143:C143"/>
    <mergeCell ref="E123:J123"/>
    <mergeCell ref="A124:C124"/>
    <mergeCell ref="E124:J124"/>
    <mergeCell ref="A125:C125"/>
    <mergeCell ref="E125:J125"/>
    <mergeCell ref="A126:C126"/>
    <mergeCell ref="E126:J126"/>
    <mergeCell ref="A127:C127"/>
    <mergeCell ref="E127:J127"/>
    <mergeCell ref="E128:J128"/>
    <mergeCell ref="A129:C129"/>
    <mergeCell ref="E129:J129"/>
    <mergeCell ref="A130:C130"/>
    <mergeCell ref="E130:J130"/>
    <mergeCell ref="A131:C131"/>
    <mergeCell ref="E131:J131"/>
    <mergeCell ref="A132:C132"/>
    <mergeCell ref="E132:J132"/>
    <mergeCell ref="E133:J133"/>
    <mergeCell ref="A134:C134"/>
    <mergeCell ref="E134:J134"/>
    <mergeCell ref="A135:C135"/>
    <mergeCell ref="E135:J135"/>
    <mergeCell ref="A136:C136"/>
    <mergeCell ref="E136:J136"/>
    <mergeCell ref="A137:C137"/>
    <mergeCell ref="E137:J137"/>
    <mergeCell ref="E143:J143"/>
    <mergeCell ref="A144:C144"/>
    <mergeCell ref="E144:J144"/>
    <mergeCell ref="E138:J138"/>
    <mergeCell ref="A139:C139"/>
    <mergeCell ref="E139:J139"/>
    <mergeCell ref="A140:C140"/>
    <mergeCell ref="E140:J140"/>
    <mergeCell ref="A141:C141"/>
    <mergeCell ref="E141:J141"/>
    <mergeCell ref="A142:C142"/>
    <mergeCell ref="E142:J142"/>
  </mergeCells>
  <phoneticPr fontId="1"/>
  <pageMargins left="0.7" right="0.7" top="0.75" bottom="0.75" header="0.3" footer="0.3"/>
  <pageSetup paperSize="9" scale="52" fitToHeight="0" orientation="portrait" r:id="rId1"/>
  <rowBreaks count="2" manualBreakCount="2">
    <brk id="60" max="16383" man="1"/>
    <brk id="167" max="15" man="1"/>
  </row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S30"/>
  <sheetViews>
    <sheetView view="pageBreakPreview" zoomScaleNormal="85" zoomScaleSheetLayoutView="100" workbookViewId="0">
      <selection activeCell="N4" sqref="N4"/>
    </sheetView>
  </sheetViews>
  <sheetFormatPr defaultRowHeight="13.5"/>
  <cols>
    <col min="1" max="1" width="6.25" style="24" customWidth="1"/>
    <col min="2" max="2" width="6.25" style="25" customWidth="1"/>
    <col min="3" max="3" width="5.625" style="25" customWidth="1"/>
    <col min="4" max="4" width="6.25" style="25" customWidth="1"/>
    <col min="5" max="5" width="5.625" style="25" customWidth="1"/>
    <col min="6" max="6" width="6.25" style="25" customWidth="1"/>
    <col min="7" max="7" width="4.375" style="25" customWidth="1"/>
    <col min="8" max="12" width="6.25" style="25" customWidth="1"/>
    <col min="13" max="18" width="6.625" style="25" customWidth="1"/>
    <col min="19" max="19" width="6.25" style="25" customWidth="1"/>
    <col min="20" max="16384" width="9" style="25"/>
  </cols>
  <sheetData>
    <row r="1" spans="1:19" s="10" customFormat="1" ht="29.25" customHeight="1">
      <c r="A1" s="22"/>
      <c r="J1" s="23" t="s">
        <v>232</v>
      </c>
      <c r="R1" s="318" t="str">
        <f>一番最初に入力!$C$7&amp;""</f>
        <v>99999</v>
      </c>
      <c r="S1" s="318"/>
    </row>
    <row r="2" spans="1:19" s="10" customFormat="1" ht="24.75" customHeight="1">
      <c r="A2" s="6" t="s">
        <v>503</v>
      </c>
      <c r="B2" s="6"/>
    </row>
    <row r="3" spans="1:19" ht="24.75" customHeight="1"/>
    <row r="4" spans="1:19" s="10" customFormat="1" ht="24.75" customHeight="1">
      <c r="A4" s="22"/>
      <c r="M4" s="7" t="s">
        <v>566</v>
      </c>
      <c r="N4" s="92">
        <v>5</v>
      </c>
      <c r="O4" s="91" t="s">
        <v>565</v>
      </c>
      <c r="P4" s="90" t="s">
        <v>1328</v>
      </c>
      <c r="Q4" s="91" t="s">
        <v>564</v>
      </c>
      <c r="R4" s="90" t="s">
        <v>1886</v>
      </c>
      <c r="S4" s="91" t="s">
        <v>563</v>
      </c>
    </row>
    <row r="5" spans="1:19" s="10" customFormat="1" ht="24.75" customHeight="1">
      <c r="A5" s="22"/>
      <c r="B5" s="10" t="s">
        <v>233</v>
      </c>
    </row>
    <row r="6" spans="1:19" s="10" customFormat="1" ht="24.75" customHeight="1">
      <c r="A6" s="26"/>
      <c r="B6" s="27"/>
      <c r="C6" s="27"/>
      <c r="D6" s="27"/>
      <c r="E6" s="4"/>
      <c r="F6" s="4"/>
      <c r="G6" s="4"/>
      <c r="H6" s="4"/>
      <c r="I6" s="4"/>
      <c r="J6" s="5"/>
      <c r="K6" s="5"/>
      <c r="L6" s="5"/>
      <c r="M6" s="5"/>
      <c r="N6" s="5"/>
      <c r="O6" s="5"/>
      <c r="P6" s="5"/>
      <c r="Q6" s="5"/>
      <c r="R6" s="5"/>
      <c r="S6" s="4"/>
    </row>
    <row r="7" spans="1:19" s="10" customFormat="1" ht="24.75" customHeight="1">
      <c r="A7" s="28"/>
      <c r="B7" s="29"/>
      <c r="C7" s="29"/>
      <c r="D7" s="29"/>
      <c r="E7" s="12"/>
      <c r="F7" s="12"/>
      <c r="G7" s="12"/>
      <c r="H7" s="12"/>
      <c r="I7" s="12"/>
      <c r="J7" s="12"/>
      <c r="K7" s="13"/>
      <c r="L7" s="13"/>
      <c r="M7" s="12"/>
      <c r="N7" s="12"/>
      <c r="O7" s="12"/>
      <c r="P7" s="12"/>
      <c r="Q7" s="12"/>
      <c r="R7" s="12"/>
      <c r="S7" s="12"/>
    </row>
    <row r="8" spans="1:19" s="10" customFormat="1" ht="24.75" customHeight="1">
      <c r="A8" s="24"/>
      <c r="B8" s="25"/>
      <c r="C8" s="25"/>
      <c r="D8" s="25"/>
      <c r="E8" s="25"/>
      <c r="F8" s="25"/>
      <c r="G8" s="25"/>
      <c r="H8" s="25"/>
      <c r="I8" s="25"/>
      <c r="J8" s="25"/>
      <c r="K8" s="25"/>
      <c r="L8" s="25"/>
      <c r="M8" s="25"/>
      <c r="N8" s="25"/>
      <c r="O8" s="25"/>
      <c r="P8" s="25"/>
      <c r="Q8" s="25"/>
      <c r="R8" s="25"/>
      <c r="S8" s="25"/>
    </row>
    <row r="9" spans="1:19" s="10" customFormat="1" ht="24.75" customHeight="1">
      <c r="A9" s="30"/>
      <c r="B9" s="30"/>
      <c r="C9" s="31"/>
      <c r="D9" s="41" t="s">
        <v>234</v>
      </c>
      <c r="E9" s="32" t="str">
        <f>一番最初に入力!$C$11&amp;""</f>
        <v>５</v>
      </c>
      <c r="F9" s="14" t="s">
        <v>778</v>
      </c>
      <c r="G9" s="33"/>
      <c r="H9" s="33"/>
      <c r="I9" s="14"/>
      <c r="J9" s="14"/>
      <c r="K9" s="14"/>
      <c r="L9" s="14"/>
      <c r="M9" s="14"/>
      <c r="N9" s="14"/>
      <c r="O9" s="14"/>
      <c r="P9" s="15"/>
      <c r="Q9" s="15"/>
      <c r="R9" s="15"/>
      <c r="S9" s="15"/>
    </row>
    <row r="10" spans="1:19" s="10" customFormat="1" ht="24.75" customHeight="1">
      <c r="A10" s="24"/>
      <c r="B10" s="25"/>
      <c r="C10" s="25"/>
      <c r="D10" s="25"/>
      <c r="E10" s="25"/>
      <c r="F10" s="25"/>
      <c r="G10" s="25"/>
      <c r="H10" s="25"/>
      <c r="I10" s="25"/>
      <c r="J10" s="25"/>
      <c r="K10" s="25"/>
      <c r="L10" s="25"/>
      <c r="M10" s="25"/>
      <c r="N10" s="25"/>
      <c r="O10" s="25"/>
      <c r="P10" s="25"/>
      <c r="Q10" s="25"/>
      <c r="R10" s="25"/>
      <c r="S10" s="25"/>
    </row>
    <row r="11" spans="1:19" ht="25.5" customHeight="1">
      <c r="A11" s="34"/>
      <c r="B11" s="10"/>
      <c r="C11" s="10"/>
      <c r="D11" s="10"/>
      <c r="E11" s="93"/>
      <c r="F11" s="93"/>
      <c r="G11" s="93"/>
      <c r="H11" s="325" t="s">
        <v>241</v>
      </c>
      <c r="I11" s="325"/>
      <c r="J11" s="325"/>
      <c r="K11" s="319" t="str">
        <f>IFERROR(VLOOKUP(一番最初に入力!$C$7,※要更新【何も入力しないでください】法人情報!$A:$F,2,0)," ")</f>
        <v>私立保育所</v>
      </c>
      <c r="L11" s="319"/>
      <c r="M11" s="319"/>
      <c r="N11" s="319"/>
      <c r="O11" s="319"/>
      <c r="P11" s="319"/>
      <c r="Q11" s="319"/>
      <c r="R11" s="319"/>
      <c r="S11" s="93" t="s">
        <v>235</v>
      </c>
    </row>
    <row r="12" spans="1:19" ht="25.5" customHeight="1">
      <c r="A12" s="34"/>
      <c r="B12" s="10"/>
      <c r="C12" s="10"/>
      <c r="D12" s="10"/>
      <c r="E12" s="93"/>
      <c r="F12" s="93"/>
      <c r="G12" s="93"/>
      <c r="H12" s="326" t="s">
        <v>766</v>
      </c>
      <c r="I12" s="326"/>
      <c r="J12" s="326"/>
      <c r="K12" s="319" t="str">
        <f>IFERROR(VLOOKUP(一番最初に入力!$C$7,※要更新【何も入力しないでください】法人情報!$A:$F,3,0),"")</f>
        <v>給付のおうち保育園</v>
      </c>
      <c r="L12" s="319"/>
      <c r="M12" s="319"/>
      <c r="N12" s="319"/>
      <c r="O12" s="319"/>
      <c r="P12" s="319"/>
      <c r="Q12" s="319"/>
      <c r="R12" s="319"/>
      <c r="S12" s="93" t="s">
        <v>235</v>
      </c>
    </row>
    <row r="13" spans="1:19" s="33" customFormat="1" ht="24.95" customHeight="1">
      <c r="A13" s="34"/>
      <c r="B13" s="10"/>
      <c r="C13" s="10"/>
      <c r="D13" s="10"/>
      <c r="E13" s="320" t="s">
        <v>236</v>
      </c>
      <c r="F13" s="320"/>
      <c r="G13" s="320"/>
      <c r="H13" s="320"/>
      <c r="I13" s="320"/>
      <c r="J13" s="320"/>
      <c r="K13" s="320"/>
      <c r="L13" s="320"/>
      <c r="M13" s="321" t="str">
        <f>IFERROR(VLOOKUP(一番最初に入力!$C$7,※要更新【何も入力しないでください】法人情報!$A:$F,4,0),"")</f>
        <v>仙台市青葉区上杉１丁目10-100</v>
      </c>
      <c r="N13" s="321"/>
      <c r="O13" s="321"/>
      <c r="P13" s="321"/>
      <c r="Q13" s="321"/>
      <c r="R13" s="321"/>
      <c r="S13" s="321"/>
    </row>
    <row r="14" spans="1:19" ht="24.95" customHeight="1">
      <c r="A14" s="34"/>
      <c r="B14" s="10"/>
      <c r="C14" s="10"/>
      <c r="D14" s="10"/>
      <c r="E14" s="8"/>
      <c r="F14" s="8"/>
      <c r="G14" s="8"/>
      <c r="H14" s="8"/>
      <c r="I14" s="8"/>
      <c r="J14" s="320" t="s">
        <v>237</v>
      </c>
      <c r="K14" s="320"/>
      <c r="L14" s="320"/>
      <c r="M14" s="321" t="str">
        <f>IFERROR(VLOOKUP(一番最初に入力!$C$7,※要更新【何も入力しないでください】法人情報!$A:$F,5,0),"")</f>
        <v>株式会社　かみすぎ</v>
      </c>
      <c r="N14" s="321"/>
      <c r="O14" s="321"/>
      <c r="P14" s="321"/>
      <c r="Q14" s="321"/>
      <c r="R14" s="321"/>
      <c r="S14" s="321"/>
    </row>
    <row r="15" spans="1:19" ht="24.95" customHeight="1">
      <c r="A15" s="34"/>
      <c r="B15" s="10"/>
      <c r="C15" s="10"/>
      <c r="D15" s="10"/>
      <c r="E15" s="9"/>
      <c r="F15" s="9"/>
      <c r="G15" s="9"/>
      <c r="H15" s="9"/>
      <c r="I15" s="9"/>
      <c r="J15" s="9"/>
      <c r="K15" s="322" t="s">
        <v>238</v>
      </c>
      <c r="L15" s="322"/>
      <c r="M15" s="323" t="s">
        <v>1329</v>
      </c>
      <c r="N15" s="323"/>
      <c r="O15" s="323"/>
      <c r="P15" s="323"/>
      <c r="Q15" s="323"/>
      <c r="R15" s="94" t="s">
        <v>239</v>
      </c>
      <c r="S15" s="8"/>
    </row>
    <row r="16" spans="1:19" s="10" customFormat="1" ht="24.95" customHeight="1">
      <c r="A16" s="35"/>
      <c r="B16" s="25"/>
      <c r="C16" s="25"/>
      <c r="D16" s="25"/>
      <c r="E16" s="9"/>
      <c r="F16" s="9"/>
      <c r="G16" s="9"/>
      <c r="H16" s="9"/>
      <c r="I16" s="9"/>
      <c r="J16" s="9"/>
      <c r="K16" s="324" t="s">
        <v>240</v>
      </c>
      <c r="L16" s="324"/>
      <c r="M16" s="9"/>
      <c r="N16" s="9"/>
      <c r="O16" s="9"/>
      <c r="P16" s="9"/>
      <c r="Q16" s="9"/>
      <c r="R16" s="9"/>
      <c r="S16" s="9"/>
    </row>
    <row r="17" spans="1:19" s="10" customFormat="1" ht="24.95" customHeight="1">
      <c r="A17" s="24"/>
      <c r="B17" s="25"/>
      <c r="C17" s="25"/>
      <c r="D17" s="25"/>
      <c r="E17" s="25"/>
      <c r="F17" s="25"/>
      <c r="G17" s="25"/>
      <c r="H17" s="25"/>
      <c r="I17" s="25"/>
      <c r="J17" s="25"/>
      <c r="K17" s="25"/>
      <c r="L17" s="25"/>
      <c r="M17" s="25"/>
      <c r="N17" s="25"/>
      <c r="O17" s="25"/>
      <c r="P17" s="25"/>
      <c r="Q17" s="25"/>
      <c r="R17" s="25"/>
      <c r="S17" s="25"/>
    </row>
    <row r="18" spans="1:19" s="10" customFormat="1" ht="24.95" customHeight="1">
      <c r="A18" s="24"/>
      <c r="B18" s="317" t="s">
        <v>776</v>
      </c>
      <c r="C18" s="317"/>
      <c r="D18" s="317"/>
      <c r="E18" s="317"/>
      <c r="F18" s="317"/>
      <c r="G18" s="317"/>
      <c r="H18" s="317"/>
      <c r="I18" s="317"/>
      <c r="J18" s="317"/>
      <c r="K18" s="317"/>
      <c r="L18" s="317"/>
      <c r="M18" s="317"/>
      <c r="N18" s="317"/>
      <c r="O18" s="317"/>
      <c r="P18" s="317"/>
      <c r="Q18" s="317"/>
      <c r="R18" s="317"/>
      <c r="S18" s="25"/>
    </row>
    <row r="19" spans="1:19" s="10" customFormat="1" ht="24.95" customHeight="1">
      <c r="A19" s="22"/>
      <c r="B19" s="317"/>
      <c r="C19" s="317"/>
      <c r="D19" s="317"/>
      <c r="E19" s="317"/>
      <c r="F19" s="317"/>
      <c r="G19" s="317"/>
      <c r="H19" s="317"/>
      <c r="I19" s="317"/>
      <c r="J19" s="317"/>
      <c r="K19" s="317"/>
      <c r="L19" s="317"/>
      <c r="M19" s="317"/>
      <c r="N19" s="317"/>
      <c r="O19" s="317"/>
      <c r="P19" s="317"/>
      <c r="Q19" s="317"/>
      <c r="R19" s="317"/>
    </row>
    <row r="20" spans="1:19" s="10" customFormat="1" ht="24.95" customHeight="1">
      <c r="A20" s="22"/>
      <c r="B20" s="126"/>
      <c r="C20" s="126"/>
      <c r="D20" s="126"/>
      <c r="E20" s="126"/>
      <c r="F20" s="126"/>
      <c r="G20" s="126"/>
      <c r="H20" s="126"/>
      <c r="I20" s="126"/>
      <c r="J20" s="126"/>
      <c r="K20" s="126"/>
      <c r="L20" s="126"/>
      <c r="M20" s="126"/>
      <c r="N20" s="126"/>
      <c r="O20" s="126"/>
      <c r="P20" s="126"/>
      <c r="Q20" s="126"/>
      <c r="R20" s="126"/>
    </row>
    <row r="21" spans="1:19" s="10" customFormat="1" ht="24.95" customHeight="1">
      <c r="A21" s="22"/>
      <c r="B21" s="9"/>
    </row>
    <row r="22" spans="1:19" s="10" customFormat="1" ht="24.95" customHeight="1" thickBot="1">
      <c r="A22" s="22"/>
      <c r="B22" s="9"/>
      <c r="C22" s="80"/>
      <c r="D22" s="79" t="s">
        <v>504</v>
      </c>
      <c r="E22" s="79"/>
      <c r="F22" s="79"/>
      <c r="G22" s="79"/>
      <c r="H22" s="86" t="s">
        <v>505</v>
      </c>
      <c r="I22" s="316">
        <f>IFERROR(別表1_教材費・行事費等!O13,"")</f>
        <v>39300</v>
      </c>
      <c r="J22" s="316"/>
      <c r="K22" s="316"/>
      <c r="L22" s="316"/>
      <c r="M22" s="86" t="s">
        <v>506</v>
      </c>
      <c r="N22" s="80"/>
    </row>
    <row r="23" spans="1:19" s="10" customFormat="1" ht="24.95" customHeight="1">
      <c r="A23" s="22"/>
      <c r="B23" s="9"/>
    </row>
    <row r="24" spans="1:19" s="10" customFormat="1" ht="24.75" customHeight="1">
      <c r="A24" s="22"/>
      <c r="C24" s="6"/>
      <c r="D24" s="16"/>
      <c r="E24" s="7"/>
      <c r="F24" s="17"/>
      <c r="G24" s="6"/>
      <c r="H24" s="6"/>
      <c r="I24" s="6"/>
      <c r="J24" s="6"/>
      <c r="K24" s="6"/>
      <c r="L24" s="6"/>
      <c r="M24" s="6"/>
      <c r="N24" s="6"/>
    </row>
    <row r="25" spans="1:19" s="10" customFormat="1" ht="24.75" customHeight="1">
      <c r="A25" s="22"/>
      <c r="C25" s="6" t="s">
        <v>507</v>
      </c>
      <c r="D25" s="6"/>
      <c r="E25" s="16"/>
      <c r="F25" s="6"/>
    </row>
    <row r="26" spans="1:19" s="10" customFormat="1" ht="24.75" customHeight="1">
      <c r="A26" s="22"/>
    </row>
    <row r="27" spans="1:19" ht="24.75" customHeight="1">
      <c r="A27" s="22"/>
      <c r="B27" s="10"/>
      <c r="C27" s="7" t="s">
        <v>568</v>
      </c>
      <c r="D27" s="122" t="str">
        <f>一番最初に入力!$C$11&amp;""</f>
        <v>５</v>
      </c>
      <c r="E27" s="6" t="s">
        <v>567</v>
      </c>
      <c r="F27" s="10"/>
      <c r="G27" s="10"/>
      <c r="H27" s="10"/>
      <c r="I27" s="10"/>
      <c r="J27" s="10"/>
      <c r="K27" s="10"/>
      <c r="L27" s="10"/>
      <c r="M27" s="10"/>
      <c r="N27" s="10"/>
      <c r="O27" s="10"/>
      <c r="P27" s="10"/>
    </row>
    <row r="28" spans="1:19" ht="24.75" customHeight="1">
      <c r="A28" s="22"/>
      <c r="B28" s="10"/>
      <c r="C28" s="11"/>
      <c r="D28" s="10"/>
      <c r="E28" s="10"/>
      <c r="F28" s="10"/>
      <c r="G28" s="10"/>
      <c r="H28" s="10"/>
      <c r="I28" s="10"/>
      <c r="J28" s="10"/>
      <c r="K28" s="10"/>
      <c r="L28" s="10"/>
      <c r="M28" s="10"/>
      <c r="N28" s="10"/>
      <c r="O28" s="10"/>
      <c r="P28" s="10"/>
      <c r="Q28" s="10"/>
      <c r="R28" s="10"/>
      <c r="S28" s="10"/>
    </row>
    <row r="29" spans="1:19" ht="24.75" customHeight="1">
      <c r="A29" s="22"/>
      <c r="B29" s="10"/>
      <c r="C29" s="11"/>
      <c r="D29" s="10"/>
      <c r="E29" s="10"/>
      <c r="F29" s="10"/>
      <c r="G29" s="10"/>
      <c r="H29" s="10"/>
      <c r="I29" s="10"/>
      <c r="J29" s="10"/>
      <c r="K29" s="10"/>
      <c r="L29" s="10"/>
      <c r="M29" s="10"/>
      <c r="N29" s="10"/>
      <c r="O29" s="10"/>
      <c r="P29" s="10"/>
      <c r="Q29" s="10"/>
      <c r="R29" s="10"/>
      <c r="S29" s="10"/>
    </row>
    <row r="30" spans="1:19" ht="14.25">
      <c r="B30" s="10"/>
      <c r="C30" s="11"/>
      <c r="D30" s="10"/>
      <c r="E30" s="10"/>
      <c r="F30" s="10"/>
      <c r="G30" s="10"/>
      <c r="H30" s="10"/>
      <c r="I30" s="10"/>
      <c r="J30" s="10"/>
      <c r="K30" s="10"/>
      <c r="L30" s="10"/>
      <c r="M30" s="10"/>
      <c r="N30" s="10"/>
      <c r="O30" s="10"/>
      <c r="P30" s="10"/>
      <c r="Q30" s="10"/>
      <c r="R30" s="10"/>
    </row>
  </sheetData>
  <sheetProtection password="C016" sheet="1" objects="1" scenarios="1"/>
  <mergeCells count="14">
    <mergeCell ref="I22:L22"/>
    <mergeCell ref="B18:R19"/>
    <mergeCell ref="R1:S1"/>
    <mergeCell ref="K11:R11"/>
    <mergeCell ref="K12:R12"/>
    <mergeCell ref="E13:L13"/>
    <mergeCell ref="M13:S13"/>
    <mergeCell ref="J14:L14"/>
    <mergeCell ref="M14:S14"/>
    <mergeCell ref="K15:L15"/>
    <mergeCell ref="M15:Q15"/>
    <mergeCell ref="K16:L16"/>
    <mergeCell ref="H11:J11"/>
    <mergeCell ref="H12:J12"/>
  </mergeCells>
  <phoneticPr fontId="1"/>
  <conditionalFormatting sqref="K12">
    <cfRule type="expression" dxfId="2" priority="3">
      <formula>(K12=0)</formula>
    </cfRule>
  </conditionalFormatting>
  <conditionalFormatting sqref="M13:S13">
    <cfRule type="expression" dxfId="1" priority="2">
      <formula>(M13=0)</formula>
    </cfRule>
  </conditionalFormatting>
  <conditionalFormatting sqref="M15:Q15">
    <cfRule type="expression" dxfId="0" priority="1">
      <formula>(M15=0)</formula>
    </cfRule>
  </conditionalFormatting>
  <pageMargins left="0.62992125984251968" right="0.39370078740157483" top="0.39500000000000002" bottom="0.39370078740157483" header="0.51181102362204722" footer="0.51181102362204722"/>
  <pageSetup paperSize="9" scale="79" orientation="portrait"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C160"/>
  <sheetViews>
    <sheetView view="pageBreakPreview" zoomScale="87" zoomScaleNormal="100" zoomScaleSheetLayoutView="87" workbookViewId="0">
      <selection activeCell="J18" sqref="J18:J19"/>
    </sheetView>
  </sheetViews>
  <sheetFormatPr defaultRowHeight="13.5"/>
  <cols>
    <col min="1" max="1" width="13.5" style="128" customWidth="1"/>
    <col min="2" max="2" width="9" style="128"/>
    <col min="3" max="3" width="5.875" style="128" customWidth="1"/>
    <col min="4" max="4" width="4.75" style="128" customWidth="1"/>
    <col min="5" max="5" width="15.625" style="128" customWidth="1"/>
    <col min="6" max="17" width="7.375" style="128" customWidth="1"/>
    <col min="18" max="18" width="13.75" style="128" customWidth="1"/>
    <col min="19" max="19" width="6.25" style="128" customWidth="1"/>
    <col min="20" max="20" width="3.875" style="128" customWidth="1"/>
    <col min="21" max="28" width="9" style="58"/>
    <col min="29" max="16384" width="9" style="128"/>
  </cols>
  <sheetData>
    <row r="1" spans="1:28" ht="20.25" customHeight="1">
      <c r="R1" s="379" t="s">
        <v>16</v>
      </c>
      <c r="S1" s="379"/>
      <c r="U1" s="58">
        <v>2023</v>
      </c>
      <c r="V1" s="133" t="s">
        <v>474</v>
      </c>
      <c r="W1" s="133"/>
    </row>
    <row r="2" spans="1:28" ht="8.25" customHeight="1">
      <c r="R2" s="129"/>
    </row>
    <row r="3" spans="1:28" ht="20.25" customHeight="1" thickBot="1">
      <c r="M3" s="376" t="s">
        <v>470</v>
      </c>
      <c r="N3" s="376"/>
      <c r="O3" s="375" t="str">
        <f>様式第１号!K12&amp;""</f>
        <v>給付のおうち保育園</v>
      </c>
      <c r="P3" s="375"/>
      <c r="Q3" s="375"/>
      <c r="R3" s="375"/>
      <c r="S3" s="375"/>
    </row>
    <row r="4" spans="1:28" ht="20.25" customHeight="1" thickBot="1">
      <c r="M4" s="376" t="s">
        <v>569</v>
      </c>
      <c r="N4" s="376"/>
      <c r="O4" s="378" t="s">
        <v>1335</v>
      </c>
      <c r="P4" s="378"/>
      <c r="Q4" s="378"/>
      <c r="R4" s="378"/>
      <c r="S4" s="378"/>
    </row>
    <row r="5" spans="1:28" ht="20.25" customHeight="1" thickBot="1">
      <c r="M5" s="376" t="s">
        <v>570</v>
      </c>
      <c r="N5" s="376"/>
      <c r="O5" s="378" t="s">
        <v>1336</v>
      </c>
      <c r="P5" s="378"/>
      <c r="Q5" s="378"/>
      <c r="R5" s="378"/>
      <c r="S5" s="378"/>
    </row>
    <row r="6" spans="1:28" ht="18.75" customHeight="1">
      <c r="R6" s="129"/>
    </row>
    <row r="7" spans="1:28" ht="21" customHeight="1">
      <c r="E7" s="89" t="s">
        <v>234</v>
      </c>
      <c r="F7" s="51" t="str">
        <f>一番最初に入力!$C$11&amp;""</f>
        <v>５</v>
      </c>
      <c r="G7" s="52" t="s">
        <v>508</v>
      </c>
      <c r="H7" s="52"/>
      <c r="I7" s="53"/>
      <c r="J7" s="52"/>
      <c r="K7" s="42"/>
      <c r="L7" s="42"/>
      <c r="M7" s="42"/>
      <c r="N7" s="42"/>
      <c r="O7" s="42"/>
      <c r="U7" s="134" t="s">
        <v>403</v>
      </c>
    </row>
    <row r="8" spans="1:28" ht="12.75" customHeight="1"/>
    <row r="9" spans="1:28" ht="20.25" customHeight="1">
      <c r="A9" s="377" t="s">
        <v>562</v>
      </c>
      <c r="B9" s="377"/>
      <c r="C9" s="377"/>
      <c r="D9" s="377"/>
      <c r="E9" s="377"/>
    </row>
    <row r="10" spans="1:28" s="95" customFormat="1" ht="20.25" customHeight="1">
      <c r="A10" s="366" t="s">
        <v>779</v>
      </c>
      <c r="B10" s="366"/>
      <c r="C10" s="366"/>
      <c r="D10" s="366"/>
      <c r="E10" s="366"/>
      <c r="F10" s="366"/>
      <c r="G10" s="366"/>
      <c r="H10" s="366"/>
      <c r="I10" s="366"/>
      <c r="O10" s="96"/>
      <c r="P10" s="96"/>
      <c r="Q10" s="96"/>
      <c r="R10" s="97" t="s">
        <v>404</v>
      </c>
      <c r="U10" s="135"/>
      <c r="V10" s="135"/>
      <c r="W10" s="135"/>
      <c r="X10" s="135"/>
      <c r="Y10" s="135"/>
      <c r="Z10" s="135"/>
      <c r="AA10" s="135"/>
      <c r="AB10" s="135"/>
    </row>
    <row r="11" spans="1:28" s="95" customFormat="1" ht="5.25" customHeight="1" thickBot="1">
      <c r="O11" s="96"/>
      <c r="P11" s="96"/>
      <c r="Q11" s="96"/>
      <c r="R11" s="97"/>
      <c r="U11" s="135"/>
      <c r="V11" s="135"/>
      <c r="W11" s="135"/>
      <c r="X11" s="135"/>
      <c r="Y11" s="135"/>
      <c r="Z11" s="135"/>
      <c r="AA11" s="135"/>
      <c r="AB11" s="135"/>
    </row>
    <row r="12" spans="1:28" s="95" customFormat="1" ht="19.5" customHeight="1">
      <c r="A12" s="374" t="s">
        <v>572</v>
      </c>
      <c r="B12" s="374"/>
      <c r="C12" s="374"/>
      <c r="D12" s="374"/>
      <c r="E12" s="374"/>
      <c r="F12" s="374"/>
      <c r="G12" s="374"/>
      <c r="H12" s="374"/>
      <c r="I12" s="374"/>
      <c r="J12" s="374"/>
      <c r="K12" s="374"/>
      <c r="L12" s="374"/>
      <c r="M12" s="374"/>
      <c r="O12" s="367" t="s">
        <v>571</v>
      </c>
      <c r="P12" s="368"/>
      <c r="Q12" s="368"/>
      <c r="R12" s="369"/>
      <c r="U12" s="135"/>
      <c r="V12" s="135"/>
      <c r="W12" s="135"/>
      <c r="X12" s="135"/>
      <c r="Y12" s="135"/>
      <c r="Z12" s="135"/>
      <c r="AA12" s="135"/>
      <c r="AB12" s="135"/>
    </row>
    <row r="13" spans="1:28" s="95" customFormat="1" ht="30" customHeight="1" thickBot="1">
      <c r="A13" s="98"/>
      <c r="B13" s="98"/>
      <c r="C13" s="98"/>
      <c r="D13" s="98"/>
      <c r="E13" s="98"/>
      <c r="F13" s="98"/>
      <c r="G13" s="98"/>
      <c r="H13" s="98"/>
      <c r="I13" s="98"/>
      <c r="J13" s="98"/>
      <c r="K13" s="98"/>
      <c r="O13" s="370">
        <f>IFERROR(ROUNDDOWN(R27+R39+R51+R63+R75+R87+R99+R111+R123+R135+R147+R159,-2),"")</f>
        <v>39300</v>
      </c>
      <c r="P13" s="371"/>
      <c r="Q13" s="371"/>
      <c r="R13" s="372"/>
      <c r="U13" s="135"/>
      <c r="V13" s="135"/>
      <c r="W13" s="135"/>
      <c r="X13" s="135"/>
      <c r="Y13" s="135"/>
      <c r="Z13" s="135"/>
      <c r="AA13" s="135"/>
      <c r="AB13" s="135"/>
    </row>
    <row r="14" spans="1:28" s="95" customFormat="1" ht="18.75">
      <c r="O14" s="373" t="s">
        <v>17</v>
      </c>
      <c r="P14" s="373"/>
      <c r="Q14" s="373"/>
      <c r="R14" s="373"/>
      <c r="U14" s="135"/>
      <c r="V14" s="135"/>
      <c r="W14" s="135"/>
      <c r="X14" s="135"/>
      <c r="Y14" s="135"/>
      <c r="Z14" s="135"/>
      <c r="AA14" s="135"/>
      <c r="AB14" s="135"/>
    </row>
    <row r="15" spans="1:28" ht="11.25" customHeight="1"/>
    <row r="16" spans="1:28" ht="4.5" customHeight="1"/>
    <row r="17" spans="1:29" ht="21" customHeight="1">
      <c r="A17" s="127" t="s">
        <v>473</v>
      </c>
      <c r="B17" s="327" t="s">
        <v>1330</v>
      </c>
      <c r="C17" s="328"/>
      <c r="D17" s="329"/>
      <c r="E17" s="330" t="s">
        <v>0</v>
      </c>
      <c r="F17" s="333" t="s">
        <v>1</v>
      </c>
      <c r="G17" s="333"/>
      <c r="H17" s="333"/>
      <c r="I17" s="333"/>
      <c r="J17" s="333"/>
      <c r="K17" s="333"/>
      <c r="L17" s="333"/>
      <c r="M17" s="333"/>
      <c r="N17" s="333"/>
      <c r="O17" s="333"/>
      <c r="P17" s="333"/>
      <c r="Q17" s="334"/>
      <c r="R17" s="335" t="s">
        <v>14</v>
      </c>
    </row>
    <row r="18" spans="1:29" ht="21" customHeight="1">
      <c r="A18" s="338" t="s">
        <v>243</v>
      </c>
      <c r="B18" s="340" t="s">
        <v>1331</v>
      </c>
      <c r="C18" s="341"/>
      <c r="D18" s="342"/>
      <c r="E18" s="331"/>
      <c r="F18" s="335" t="s">
        <v>2</v>
      </c>
      <c r="G18" s="335" t="s">
        <v>3</v>
      </c>
      <c r="H18" s="335" t="s">
        <v>4</v>
      </c>
      <c r="I18" s="335" t="s">
        <v>5</v>
      </c>
      <c r="J18" s="335" t="s">
        <v>6</v>
      </c>
      <c r="K18" s="335" t="s">
        <v>7</v>
      </c>
      <c r="L18" s="335" t="s">
        <v>8</v>
      </c>
      <c r="M18" s="335" t="s">
        <v>9</v>
      </c>
      <c r="N18" s="335" t="s">
        <v>10</v>
      </c>
      <c r="O18" s="335" t="s">
        <v>11</v>
      </c>
      <c r="P18" s="335" t="s">
        <v>12</v>
      </c>
      <c r="Q18" s="347" t="s">
        <v>13</v>
      </c>
      <c r="R18" s="336"/>
    </row>
    <row r="19" spans="1:29" ht="21" customHeight="1">
      <c r="A19" s="339"/>
      <c r="B19" s="343"/>
      <c r="C19" s="344"/>
      <c r="D19" s="345"/>
      <c r="E19" s="332"/>
      <c r="F19" s="346"/>
      <c r="G19" s="346"/>
      <c r="H19" s="346"/>
      <c r="I19" s="346"/>
      <c r="J19" s="346"/>
      <c r="K19" s="346"/>
      <c r="L19" s="346"/>
      <c r="M19" s="346"/>
      <c r="N19" s="346"/>
      <c r="O19" s="346"/>
      <c r="P19" s="346"/>
      <c r="Q19" s="348"/>
      <c r="R19" s="336"/>
    </row>
    <row r="20" spans="1:29" ht="21" customHeight="1">
      <c r="A20" s="349" t="s">
        <v>242</v>
      </c>
      <c r="B20" s="351">
        <v>43735</v>
      </c>
      <c r="C20" s="352"/>
      <c r="D20" s="353"/>
      <c r="E20" s="55" t="s">
        <v>1333</v>
      </c>
      <c r="F20" s="36">
        <v>1000</v>
      </c>
      <c r="G20" s="36">
        <v>1000</v>
      </c>
      <c r="H20" s="36">
        <v>1000</v>
      </c>
      <c r="I20" s="36">
        <v>1000</v>
      </c>
      <c r="J20" s="36">
        <v>1000</v>
      </c>
      <c r="K20" s="36">
        <v>1000</v>
      </c>
      <c r="L20" s="36"/>
      <c r="M20" s="36"/>
      <c r="N20" s="36"/>
      <c r="O20" s="36"/>
      <c r="P20" s="36"/>
      <c r="Q20" s="37"/>
      <c r="R20" s="336"/>
    </row>
    <row r="21" spans="1:29" ht="21" customHeight="1">
      <c r="A21" s="350"/>
      <c r="B21" s="354"/>
      <c r="C21" s="355"/>
      <c r="D21" s="356"/>
      <c r="E21" s="55" t="s">
        <v>1334</v>
      </c>
      <c r="F21" s="36"/>
      <c r="G21" s="36"/>
      <c r="H21" s="36"/>
      <c r="I21" s="36">
        <v>1200</v>
      </c>
      <c r="J21" s="36"/>
      <c r="K21" s="36"/>
      <c r="L21" s="36"/>
      <c r="M21" s="36"/>
      <c r="N21" s="36"/>
      <c r="O21" s="36"/>
      <c r="P21" s="36"/>
      <c r="Q21" s="37"/>
      <c r="R21" s="336"/>
    </row>
    <row r="22" spans="1:29" ht="21" customHeight="1">
      <c r="A22" s="349" t="s">
        <v>472</v>
      </c>
      <c r="B22" s="357">
        <f>IF(B20="","",IF(B20&gt;DATE($U$1,4,1),0,
DATEDIF(B20,DATE($U$1,4,1),"y")))</f>
        <v>3</v>
      </c>
      <c r="C22" s="358"/>
      <c r="D22" s="359"/>
      <c r="E22" s="55"/>
      <c r="F22" s="36"/>
      <c r="G22" s="36"/>
      <c r="H22" s="36"/>
      <c r="I22" s="36"/>
      <c r="J22" s="36"/>
      <c r="K22" s="36"/>
      <c r="L22" s="36"/>
      <c r="M22" s="36"/>
      <c r="N22" s="36"/>
      <c r="O22" s="36"/>
      <c r="P22" s="36"/>
      <c r="Q22" s="37"/>
      <c r="R22" s="336"/>
    </row>
    <row r="23" spans="1:29" ht="21" customHeight="1">
      <c r="A23" s="350"/>
      <c r="B23" s="360"/>
      <c r="C23" s="361"/>
      <c r="D23" s="362"/>
      <c r="E23" s="55"/>
      <c r="F23" s="36"/>
      <c r="G23" s="36"/>
      <c r="H23" s="36"/>
      <c r="I23" s="36"/>
      <c r="J23" s="36"/>
      <c r="K23" s="36"/>
      <c r="L23" s="36"/>
      <c r="M23" s="36"/>
      <c r="N23" s="36"/>
      <c r="O23" s="36"/>
      <c r="P23" s="36"/>
      <c r="Q23" s="37"/>
      <c r="R23" s="336"/>
    </row>
    <row r="24" spans="1:29" ht="21" customHeight="1">
      <c r="A24" s="363" t="s">
        <v>471</v>
      </c>
      <c r="B24" s="364" t="s">
        <v>1332</v>
      </c>
      <c r="C24" s="364"/>
      <c r="D24" s="364"/>
      <c r="E24" s="55"/>
      <c r="F24" s="36"/>
      <c r="G24" s="36"/>
      <c r="H24" s="36"/>
      <c r="I24" s="36"/>
      <c r="J24" s="36"/>
      <c r="K24" s="36"/>
      <c r="L24" s="36"/>
      <c r="M24" s="36"/>
      <c r="N24" s="36"/>
      <c r="O24" s="36"/>
      <c r="P24" s="36"/>
      <c r="Q24" s="37"/>
      <c r="R24" s="336"/>
    </row>
    <row r="25" spans="1:29" ht="21" customHeight="1" thickBot="1">
      <c r="A25" s="339"/>
      <c r="B25" s="365"/>
      <c r="C25" s="365"/>
      <c r="D25" s="365"/>
      <c r="E25" s="56"/>
      <c r="F25" s="38"/>
      <c r="G25" s="38"/>
      <c r="H25" s="38"/>
      <c r="I25" s="38"/>
      <c r="J25" s="38"/>
      <c r="K25" s="38"/>
      <c r="L25" s="38"/>
      <c r="M25" s="38"/>
      <c r="N25" s="38"/>
      <c r="O25" s="38"/>
      <c r="P25" s="38"/>
      <c r="Q25" s="39"/>
      <c r="R25" s="337"/>
    </row>
    <row r="26" spans="1:29" ht="21" customHeight="1" thickTop="1" thickBot="1">
      <c r="D26" s="43"/>
      <c r="E26" s="49" t="s">
        <v>14</v>
      </c>
      <c r="F26" s="44">
        <f>IF(一番最初に入力!$C$7="","",SUM(F20:F25))</f>
        <v>1000</v>
      </c>
      <c r="G26" s="44">
        <f>IF(一番最初に入力!$C$7="","",SUM(G20:G25))</f>
        <v>1000</v>
      </c>
      <c r="H26" s="44">
        <f>IF(一番最初に入力!$C$7="","",SUM(H20:H25))</f>
        <v>1000</v>
      </c>
      <c r="I26" s="44">
        <f>IF(一番最初に入力!$C$7="","",SUM(I20:I25))</f>
        <v>2200</v>
      </c>
      <c r="J26" s="44">
        <f>IF(一番最初に入力!$C$7="","",SUM(J20:J25))</f>
        <v>1000</v>
      </c>
      <c r="K26" s="44">
        <f>IF(一番最初に入力!$C$7="","",SUM(K20:K25))</f>
        <v>1000</v>
      </c>
      <c r="L26" s="44">
        <f>IF(一番最初に入力!$C$7="","",SUM(L20:L25))</f>
        <v>0</v>
      </c>
      <c r="M26" s="44">
        <f>IF(一番最初に入力!$C$7="","",SUM(M20:M25))</f>
        <v>0</v>
      </c>
      <c r="N26" s="44">
        <f>IF(一番最初に入力!$C$7="","",SUM(N20:N25))</f>
        <v>0</v>
      </c>
      <c r="O26" s="44">
        <f>IF(一番最初に入力!$C$7="","",SUM(O20:O25))</f>
        <v>0</v>
      </c>
      <c r="P26" s="44">
        <f>IF(一番最初に入力!$C$7="","",SUM(P20:P25))</f>
        <v>0</v>
      </c>
      <c r="Q26" s="44">
        <f>IF(一番最初に入力!$C$7="","",SUM(Q20:Q25))</f>
        <v>0</v>
      </c>
      <c r="R26" s="45">
        <f>IF(一番最初に入力!$C$7="","",SUM(F26:Q26))</f>
        <v>7200</v>
      </c>
    </row>
    <row r="27" spans="1:29" ht="21" customHeight="1" thickBot="1">
      <c r="D27" s="43"/>
      <c r="E27" s="50" t="s">
        <v>15</v>
      </c>
      <c r="F27" s="46">
        <f>IF(一番最初に入力!$C$7="","",IF(F26&lt;2500,F26,2500))</f>
        <v>1000</v>
      </c>
      <c r="G27" s="46">
        <f>IF(一番最初に入力!$C$7="","",IF(G26&lt;2500,G26,2500))</f>
        <v>1000</v>
      </c>
      <c r="H27" s="46">
        <f>IF(一番最初に入力!$C$7="","",IF(H26&lt;2500,H26,2500))</f>
        <v>1000</v>
      </c>
      <c r="I27" s="46">
        <f>IF(一番最初に入力!$C$7="","",IF(I26&lt;2500,I26,2500))</f>
        <v>2200</v>
      </c>
      <c r="J27" s="46">
        <f>IF(一番最初に入力!$C$7="","",IF(J26&lt;2500,J26,2500))</f>
        <v>1000</v>
      </c>
      <c r="K27" s="46">
        <f>IF(一番最初に入力!$C$7="","",IF(K26&lt;2500,K26,2500))</f>
        <v>1000</v>
      </c>
      <c r="L27" s="46">
        <f>IF(一番最初に入力!$C$7="","",IF(L26&lt;2500,L26,2500))</f>
        <v>0</v>
      </c>
      <c r="M27" s="46">
        <f>IF(一番最初に入力!$C$7="","",IF(M26&lt;2500,M26,2500))</f>
        <v>0</v>
      </c>
      <c r="N27" s="46">
        <f>IF(一番最初に入力!$C$7="","",IF(N26&lt;2500,N26,2500))</f>
        <v>0</v>
      </c>
      <c r="O27" s="46">
        <f>IF(一番最初に入力!$C$7="","",IF(O26&lt;2500,O26,2500))</f>
        <v>0</v>
      </c>
      <c r="P27" s="46">
        <f>IF(一番最初に入力!$C$7="","",IF(P26&lt;2500,P26,2500))</f>
        <v>0</v>
      </c>
      <c r="Q27" s="46">
        <f>IF(一番最初に入力!$C$7="","",IF(Q26&lt;2500,Q26,2500))</f>
        <v>0</v>
      </c>
      <c r="R27" s="47">
        <f>IF(一番最初に入力!$C$7="","",SUM(F27:Q27))</f>
        <v>7200</v>
      </c>
      <c r="S27" s="128" t="s">
        <v>406</v>
      </c>
      <c r="U27" s="136" t="s">
        <v>491</v>
      </c>
      <c r="V27" s="137">
        <f>IF(B24="１号",COUNTIF(F27:Q27,"&gt;0"),"")</f>
        <v>6</v>
      </c>
      <c r="W27" s="138">
        <f>IF(B24="１号",SUM(F27:Q27),"")</f>
        <v>7200</v>
      </c>
      <c r="X27" s="136" t="s">
        <v>492</v>
      </c>
      <c r="Y27" s="137" t="str">
        <f>IF(B24="２号",COUNTIF(F27:Q27,"&gt;0"),"")</f>
        <v/>
      </c>
      <c r="Z27" s="138" t="str">
        <f>IF(B24="２号",SUM(F27:Q27),"")</f>
        <v/>
      </c>
      <c r="AA27" s="136" t="s">
        <v>493</v>
      </c>
      <c r="AB27" s="137" t="str">
        <f>IF(B24="３号",COUNTIF(F27:Q27,"&gt;0"),"")</f>
        <v/>
      </c>
      <c r="AC27" s="138" t="str">
        <f>IF(B24="３号",SUM(F27:Q27),"")</f>
        <v/>
      </c>
    </row>
    <row r="28" spans="1:29" ht="21" customHeight="1">
      <c r="E28" s="40"/>
      <c r="R28" s="48"/>
    </row>
    <row r="29" spans="1:29" ht="21" customHeight="1">
      <c r="A29" s="127" t="s">
        <v>473</v>
      </c>
      <c r="B29" s="327" t="s">
        <v>1330</v>
      </c>
      <c r="C29" s="328"/>
      <c r="D29" s="329"/>
      <c r="E29" s="330" t="s">
        <v>0</v>
      </c>
      <c r="F29" s="333" t="s">
        <v>1</v>
      </c>
      <c r="G29" s="333"/>
      <c r="H29" s="333"/>
      <c r="I29" s="333"/>
      <c r="J29" s="333"/>
      <c r="K29" s="333"/>
      <c r="L29" s="333"/>
      <c r="M29" s="333"/>
      <c r="N29" s="333"/>
      <c r="O29" s="333"/>
      <c r="P29" s="333"/>
      <c r="Q29" s="334"/>
      <c r="R29" s="335" t="s">
        <v>14</v>
      </c>
    </row>
    <row r="30" spans="1:29" ht="21" customHeight="1">
      <c r="A30" s="338" t="s">
        <v>243</v>
      </c>
      <c r="B30" s="340" t="s">
        <v>1331</v>
      </c>
      <c r="C30" s="341"/>
      <c r="D30" s="342"/>
      <c r="E30" s="331"/>
      <c r="F30" s="335" t="s">
        <v>2</v>
      </c>
      <c r="G30" s="335" t="s">
        <v>3</v>
      </c>
      <c r="H30" s="335" t="s">
        <v>4</v>
      </c>
      <c r="I30" s="335" t="s">
        <v>5</v>
      </c>
      <c r="J30" s="335" t="s">
        <v>6</v>
      </c>
      <c r="K30" s="335" t="s">
        <v>7</v>
      </c>
      <c r="L30" s="335" t="s">
        <v>8</v>
      </c>
      <c r="M30" s="335" t="s">
        <v>9</v>
      </c>
      <c r="N30" s="335" t="s">
        <v>10</v>
      </c>
      <c r="O30" s="335" t="s">
        <v>11</v>
      </c>
      <c r="P30" s="335" t="s">
        <v>12</v>
      </c>
      <c r="Q30" s="347" t="s">
        <v>13</v>
      </c>
      <c r="R30" s="336"/>
    </row>
    <row r="31" spans="1:29" ht="21" customHeight="1">
      <c r="A31" s="339"/>
      <c r="B31" s="343"/>
      <c r="C31" s="344"/>
      <c r="D31" s="345"/>
      <c r="E31" s="332"/>
      <c r="F31" s="346"/>
      <c r="G31" s="346"/>
      <c r="H31" s="346"/>
      <c r="I31" s="346"/>
      <c r="J31" s="346"/>
      <c r="K31" s="346"/>
      <c r="L31" s="346"/>
      <c r="M31" s="346"/>
      <c r="N31" s="346"/>
      <c r="O31" s="346"/>
      <c r="P31" s="346"/>
      <c r="Q31" s="348"/>
      <c r="R31" s="336"/>
    </row>
    <row r="32" spans="1:29" ht="21" customHeight="1">
      <c r="A32" s="349" t="s">
        <v>242</v>
      </c>
      <c r="B32" s="351">
        <v>43735</v>
      </c>
      <c r="C32" s="352"/>
      <c r="D32" s="353"/>
      <c r="E32" s="55" t="s">
        <v>1333</v>
      </c>
      <c r="F32" s="36"/>
      <c r="G32" s="36"/>
      <c r="H32" s="36"/>
      <c r="I32" s="36"/>
      <c r="J32" s="36"/>
      <c r="K32" s="36"/>
      <c r="L32" s="36">
        <v>1000</v>
      </c>
      <c r="M32" s="36">
        <v>1000</v>
      </c>
      <c r="N32" s="36">
        <v>1000</v>
      </c>
      <c r="O32" s="36">
        <v>1000</v>
      </c>
      <c r="P32" s="36">
        <v>1000</v>
      </c>
      <c r="Q32" s="37">
        <v>1000</v>
      </c>
      <c r="R32" s="336"/>
    </row>
    <row r="33" spans="1:29" ht="21" customHeight="1">
      <c r="A33" s="350"/>
      <c r="B33" s="354"/>
      <c r="C33" s="355"/>
      <c r="D33" s="356"/>
      <c r="E33" s="55" t="s">
        <v>1334</v>
      </c>
      <c r="F33" s="36"/>
      <c r="G33" s="36"/>
      <c r="H33" s="36"/>
      <c r="I33" s="36"/>
      <c r="J33" s="36"/>
      <c r="K33" s="36"/>
      <c r="L33" s="36"/>
      <c r="M33" s="36">
        <v>1500</v>
      </c>
      <c r="N33" s="36"/>
      <c r="O33" s="36"/>
      <c r="P33" s="36"/>
      <c r="Q33" s="37"/>
      <c r="R33" s="336"/>
    </row>
    <row r="34" spans="1:29" ht="21" customHeight="1">
      <c r="A34" s="349" t="s">
        <v>472</v>
      </c>
      <c r="B34" s="357">
        <f>IF(B32="","",IF(B32&gt;DATE($U$1,4,1),0,
DATEDIF(B32,DATE($U$1,4,1),"y")))</f>
        <v>3</v>
      </c>
      <c r="C34" s="358"/>
      <c r="D34" s="359"/>
      <c r="E34" s="55"/>
      <c r="F34" s="36"/>
      <c r="G34" s="36"/>
      <c r="H34" s="36"/>
      <c r="I34" s="36"/>
      <c r="J34" s="36"/>
      <c r="K34" s="36"/>
      <c r="L34" s="36"/>
      <c r="M34" s="36"/>
      <c r="N34" s="36"/>
      <c r="O34" s="36"/>
      <c r="P34" s="36"/>
      <c r="Q34" s="36"/>
      <c r="R34" s="336"/>
    </row>
    <row r="35" spans="1:29" ht="21" customHeight="1">
      <c r="A35" s="350"/>
      <c r="B35" s="360"/>
      <c r="C35" s="361"/>
      <c r="D35" s="362"/>
      <c r="E35" s="55"/>
      <c r="F35" s="36"/>
      <c r="G35" s="36"/>
      <c r="H35" s="36"/>
      <c r="I35" s="36"/>
      <c r="J35" s="36"/>
      <c r="K35" s="36"/>
      <c r="L35" s="36"/>
      <c r="M35" s="36"/>
      <c r="N35" s="36"/>
      <c r="O35" s="36"/>
      <c r="P35" s="36"/>
      <c r="Q35" s="37"/>
      <c r="R35" s="336"/>
    </row>
    <row r="36" spans="1:29" ht="21" customHeight="1">
      <c r="A36" s="363" t="s">
        <v>471</v>
      </c>
      <c r="B36" s="364" t="s">
        <v>1337</v>
      </c>
      <c r="C36" s="364"/>
      <c r="D36" s="364"/>
      <c r="E36" s="55"/>
      <c r="F36" s="36"/>
      <c r="G36" s="36"/>
      <c r="H36" s="36"/>
      <c r="I36" s="36"/>
      <c r="J36" s="36"/>
      <c r="K36" s="36"/>
      <c r="L36" s="36"/>
      <c r="M36" s="36"/>
      <c r="N36" s="36"/>
      <c r="O36" s="36"/>
      <c r="P36" s="36"/>
      <c r="Q36" s="37"/>
      <c r="R36" s="336"/>
    </row>
    <row r="37" spans="1:29" ht="21" customHeight="1" thickBot="1">
      <c r="A37" s="339"/>
      <c r="B37" s="365"/>
      <c r="C37" s="365"/>
      <c r="D37" s="365"/>
      <c r="E37" s="56"/>
      <c r="F37" s="38"/>
      <c r="G37" s="38"/>
      <c r="H37" s="38"/>
      <c r="I37" s="38"/>
      <c r="J37" s="38"/>
      <c r="K37" s="38"/>
      <c r="L37" s="38"/>
      <c r="M37" s="38"/>
      <c r="N37" s="38"/>
      <c r="O37" s="38"/>
      <c r="P37" s="38"/>
      <c r="Q37" s="39"/>
      <c r="R37" s="337"/>
    </row>
    <row r="38" spans="1:29" ht="21" customHeight="1" thickTop="1" thickBot="1">
      <c r="D38" s="43"/>
      <c r="E38" s="49" t="s">
        <v>14</v>
      </c>
      <c r="F38" s="44">
        <f>IF(一番最初に入力!$C$7="","",SUM(F32:F37))</f>
        <v>0</v>
      </c>
      <c r="G38" s="44">
        <f>IF(一番最初に入力!$C$7="","",SUM(G32:G37))</f>
        <v>0</v>
      </c>
      <c r="H38" s="44">
        <f>IF(一番最初に入力!$C$7="","",SUM(H32:H37))</f>
        <v>0</v>
      </c>
      <c r="I38" s="44">
        <f>IF(一番最初に入力!$C$7="","",SUM(I32:I37))</f>
        <v>0</v>
      </c>
      <c r="J38" s="44">
        <f>IF(一番最初に入力!$C$7="","",SUM(J32:J37))</f>
        <v>0</v>
      </c>
      <c r="K38" s="44">
        <f>IF(一番最初に入力!$C$7="","",SUM(K32:K37))</f>
        <v>0</v>
      </c>
      <c r="L38" s="44">
        <f>IF(一番最初に入力!$C$7="","",SUM(L32:L37))</f>
        <v>1000</v>
      </c>
      <c r="M38" s="44">
        <f>IF(一番最初に入力!$C$7="","",SUM(M32:M37))</f>
        <v>2500</v>
      </c>
      <c r="N38" s="44">
        <f>IF(一番最初に入力!$C$7="","",SUM(N32:N37))</f>
        <v>1000</v>
      </c>
      <c r="O38" s="44">
        <f>IF(一番最初に入力!$C$7="","",SUM(O32:O37))</f>
        <v>1000</v>
      </c>
      <c r="P38" s="44">
        <f>IF(一番最初に入力!$C$7="","",SUM(P32:P37))</f>
        <v>1000</v>
      </c>
      <c r="Q38" s="44">
        <f>IF(一番最初に入力!$C$7="","",SUM(Q32:Q37))</f>
        <v>1000</v>
      </c>
      <c r="R38" s="45">
        <f>IF(一番最初に入力!$C$7="","",SUM(F38:Q38))</f>
        <v>7500</v>
      </c>
    </row>
    <row r="39" spans="1:29" ht="21" customHeight="1" thickBot="1">
      <c r="D39" s="43"/>
      <c r="E39" s="50" t="s">
        <v>15</v>
      </c>
      <c r="F39" s="46">
        <f>IF(一番最初に入力!$C$7="","",IF(F38&lt;2500,F38,2500))</f>
        <v>0</v>
      </c>
      <c r="G39" s="46">
        <f>IF(一番最初に入力!$C$7="","",IF(G38&lt;2500,G38,2500))</f>
        <v>0</v>
      </c>
      <c r="H39" s="46">
        <f>IF(一番最初に入力!$C$7="","",IF(H38&lt;2500,H38,2500))</f>
        <v>0</v>
      </c>
      <c r="I39" s="46">
        <f>IF(一番最初に入力!$C$7="","",IF(I38&lt;2500,I38,2500))</f>
        <v>0</v>
      </c>
      <c r="J39" s="46">
        <f>IF(一番最初に入力!$C$7="","",IF(J38&lt;2500,J38,2500))</f>
        <v>0</v>
      </c>
      <c r="K39" s="46">
        <f>IF(一番最初に入力!$C$7="","",IF(K38&lt;2500,K38,2500))</f>
        <v>0</v>
      </c>
      <c r="L39" s="46">
        <f>IF(一番最初に入力!$C$7="","",IF(L38&lt;2500,L38,2500))</f>
        <v>1000</v>
      </c>
      <c r="M39" s="46">
        <f>IF(一番最初に入力!$C$7="","",IF(M38&lt;2500,M38,2500))</f>
        <v>2500</v>
      </c>
      <c r="N39" s="46">
        <f>IF(一番最初に入力!$C$7="","",IF(N38&lt;2500,N38,2500))</f>
        <v>1000</v>
      </c>
      <c r="O39" s="46">
        <f>IF(一番最初に入力!$C$7="","",IF(O38&lt;2500,O38,2500))</f>
        <v>1000</v>
      </c>
      <c r="P39" s="46">
        <f>IF(一番最初に入力!$C$7="","",IF(P38&lt;2500,P38,2500))</f>
        <v>1000</v>
      </c>
      <c r="Q39" s="46">
        <f>IF(一番最初に入力!$C$7="","",IF(Q38&lt;2500,Q38,2500))</f>
        <v>1000</v>
      </c>
      <c r="R39" s="47">
        <f>IF(一番最初に入力!$C$7="","",SUM(F39:Q39))</f>
        <v>7500</v>
      </c>
      <c r="S39" s="128" t="s">
        <v>405</v>
      </c>
      <c r="U39" s="136" t="s">
        <v>491</v>
      </c>
      <c r="V39" s="137" t="str">
        <f>IF(B36="１号",COUNTIF(F39:Q39,"&gt;0"),"")</f>
        <v/>
      </c>
      <c r="W39" s="138" t="str">
        <f>IF(B36="１号",SUM(F39:Q39),"")</f>
        <v/>
      </c>
      <c r="X39" s="136" t="s">
        <v>492</v>
      </c>
      <c r="Y39" s="137">
        <f>IF(B36="２号",COUNTIF(F39:Q39,"&gt;0"),"")</f>
        <v>6</v>
      </c>
      <c r="Z39" s="138">
        <f>IF(B36="２号",SUM(F39:Q39),"")</f>
        <v>7500</v>
      </c>
      <c r="AA39" s="136" t="s">
        <v>493</v>
      </c>
      <c r="AB39" s="137" t="str">
        <f>IF(B36="３号",COUNTIF(F39:Q39,"&gt;0"),"")</f>
        <v/>
      </c>
      <c r="AC39" s="138" t="str">
        <f>IF(B36="３号",SUM(F39:Q39),"")</f>
        <v/>
      </c>
    </row>
    <row r="40" spans="1:29" ht="21" customHeight="1">
      <c r="E40" s="40"/>
    </row>
    <row r="41" spans="1:29" ht="21" customHeight="1">
      <c r="A41" s="127" t="s">
        <v>473</v>
      </c>
      <c r="B41" s="327" t="s">
        <v>1338</v>
      </c>
      <c r="C41" s="328"/>
      <c r="D41" s="329"/>
      <c r="E41" s="330" t="s">
        <v>0</v>
      </c>
      <c r="F41" s="333" t="s">
        <v>1</v>
      </c>
      <c r="G41" s="333"/>
      <c r="H41" s="333"/>
      <c r="I41" s="333"/>
      <c r="J41" s="333"/>
      <c r="K41" s="333"/>
      <c r="L41" s="333"/>
      <c r="M41" s="333"/>
      <c r="N41" s="333"/>
      <c r="O41" s="333"/>
      <c r="P41" s="333"/>
      <c r="Q41" s="334"/>
      <c r="R41" s="335" t="s">
        <v>14</v>
      </c>
    </row>
    <row r="42" spans="1:29" ht="21" customHeight="1">
      <c r="A42" s="338" t="s">
        <v>243</v>
      </c>
      <c r="B42" s="340" t="s">
        <v>1339</v>
      </c>
      <c r="C42" s="341"/>
      <c r="D42" s="342"/>
      <c r="E42" s="331"/>
      <c r="F42" s="335" t="s">
        <v>2</v>
      </c>
      <c r="G42" s="335" t="s">
        <v>3</v>
      </c>
      <c r="H42" s="335" t="s">
        <v>4</v>
      </c>
      <c r="I42" s="335" t="s">
        <v>5</v>
      </c>
      <c r="J42" s="335" t="s">
        <v>6</v>
      </c>
      <c r="K42" s="335" t="s">
        <v>7</v>
      </c>
      <c r="L42" s="335" t="s">
        <v>8</v>
      </c>
      <c r="M42" s="335" t="s">
        <v>9</v>
      </c>
      <c r="N42" s="335" t="s">
        <v>10</v>
      </c>
      <c r="O42" s="335" t="s">
        <v>11</v>
      </c>
      <c r="P42" s="335" t="s">
        <v>12</v>
      </c>
      <c r="Q42" s="347" t="s">
        <v>13</v>
      </c>
      <c r="R42" s="336"/>
    </row>
    <row r="43" spans="1:29" ht="21" customHeight="1">
      <c r="A43" s="339"/>
      <c r="B43" s="343"/>
      <c r="C43" s="344"/>
      <c r="D43" s="345"/>
      <c r="E43" s="332"/>
      <c r="F43" s="346"/>
      <c r="G43" s="346"/>
      <c r="H43" s="346"/>
      <c r="I43" s="346"/>
      <c r="J43" s="346"/>
      <c r="K43" s="346"/>
      <c r="L43" s="346"/>
      <c r="M43" s="346"/>
      <c r="N43" s="346"/>
      <c r="O43" s="346"/>
      <c r="P43" s="346"/>
      <c r="Q43" s="348"/>
      <c r="R43" s="336"/>
    </row>
    <row r="44" spans="1:29" ht="21" customHeight="1">
      <c r="A44" s="349" t="s">
        <v>242</v>
      </c>
      <c r="B44" s="351">
        <v>43970</v>
      </c>
      <c r="C44" s="352"/>
      <c r="D44" s="353"/>
      <c r="E44" s="55" t="s">
        <v>1341</v>
      </c>
      <c r="F44" s="36">
        <v>300</v>
      </c>
      <c r="G44" s="36">
        <v>300</v>
      </c>
      <c r="H44" s="36">
        <v>300</v>
      </c>
      <c r="I44" s="36">
        <v>300</v>
      </c>
      <c r="J44" s="36">
        <v>300</v>
      </c>
      <c r="K44" s="36">
        <v>300</v>
      </c>
      <c r="L44" s="36">
        <v>300</v>
      </c>
      <c r="M44" s="36">
        <v>300</v>
      </c>
      <c r="N44" s="36">
        <v>300</v>
      </c>
      <c r="O44" s="36"/>
      <c r="P44" s="36"/>
      <c r="Q44" s="37"/>
      <c r="R44" s="336"/>
    </row>
    <row r="45" spans="1:29" ht="21" customHeight="1">
      <c r="A45" s="350"/>
      <c r="B45" s="354"/>
      <c r="C45" s="355"/>
      <c r="D45" s="356"/>
      <c r="E45" s="55" t="s">
        <v>1333</v>
      </c>
      <c r="F45" s="36">
        <v>1000</v>
      </c>
      <c r="G45" s="36">
        <v>1000</v>
      </c>
      <c r="H45" s="36">
        <v>1000</v>
      </c>
      <c r="I45" s="36">
        <v>1000</v>
      </c>
      <c r="J45" s="36">
        <v>1000</v>
      </c>
      <c r="K45" s="36">
        <v>1000</v>
      </c>
      <c r="L45" s="36">
        <v>1000</v>
      </c>
      <c r="M45" s="36">
        <v>1000</v>
      </c>
      <c r="N45" s="36">
        <v>1000</v>
      </c>
      <c r="O45" s="36"/>
      <c r="P45" s="36"/>
      <c r="Q45" s="37"/>
      <c r="R45" s="336"/>
    </row>
    <row r="46" spans="1:29" ht="21" customHeight="1">
      <c r="A46" s="349" t="s">
        <v>472</v>
      </c>
      <c r="B46" s="357">
        <f>IF(B44="","",IF(B44&gt;DATE($U$1,4,1),0,
DATEDIF(B44,DATE($U$1,4,1),"y")))</f>
        <v>2</v>
      </c>
      <c r="C46" s="358"/>
      <c r="D46" s="359"/>
      <c r="E46" s="55" t="s">
        <v>1334</v>
      </c>
      <c r="F46" s="36"/>
      <c r="G46" s="36"/>
      <c r="H46" s="36"/>
      <c r="I46" s="36"/>
      <c r="J46" s="36"/>
      <c r="K46" s="36"/>
      <c r="L46" s="36"/>
      <c r="M46" s="36">
        <v>1500</v>
      </c>
      <c r="N46" s="36"/>
      <c r="O46" s="36"/>
      <c r="P46" s="36"/>
      <c r="Q46" s="37"/>
      <c r="R46" s="336"/>
    </row>
    <row r="47" spans="1:29" ht="21" customHeight="1">
      <c r="A47" s="350"/>
      <c r="B47" s="360"/>
      <c r="C47" s="361"/>
      <c r="D47" s="362"/>
      <c r="E47" s="55"/>
      <c r="F47" s="36"/>
      <c r="G47" s="36"/>
      <c r="H47" s="36"/>
      <c r="I47" s="36"/>
      <c r="J47" s="36"/>
      <c r="K47" s="36"/>
      <c r="L47" s="36"/>
      <c r="M47" s="36"/>
      <c r="N47" s="36"/>
      <c r="O47" s="36"/>
      <c r="P47" s="36"/>
      <c r="Q47" s="37"/>
      <c r="R47" s="336"/>
    </row>
    <row r="48" spans="1:29" ht="21" customHeight="1">
      <c r="A48" s="363" t="s">
        <v>471</v>
      </c>
      <c r="B48" s="364" t="s">
        <v>1340</v>
      </c>
      <c r="C48" s="364"/>
      <c r="D48" s="364"/>
      <c r="E48" s="55"/>
      <c r="F48" s="36"/>
      <c r="G48" s="36"/>
      <c r="H48" s="36"/>
      <c r="I48" s="36"/>
      <c r="J48" s="36"/>
      <c r="K48" s="36"/>
      <c r="L48" s="36"/>
      <c r="M48" s="36"/>
      <c r="N48" s="36"/>
      <c r="O48" s="36"/>
      <c r="P48" s="36"/>
      <c r="Q48" s="37"/>
      <c r="R48" s="336"/>
    </row>
    <row r="49" spans="1:29" ht="21" customHeight="1" thickBot="1">
      <c r="A49" s="339"/>
      <c r="B49" s="365"/>
      <c r="C49" s="365"/>
      <c r="D49" s="365"/>
      <c r="E49" s="56"/>
      <c r="F49" s="38"/>
      <c r="G49" s="38"/>
      <c r="H49" s="38"/>
      <c r="I49" s="38"/>
      <c r="J49" s="38"/>
      <c r="K49" s="38"/>
      <c r="L49" s="38"/>
      <c r="M49" s="38"/>
      <c r="N49" s="38"/>
      <c r="O49" s="38"/>
      <c r="P49" s="38"/>
      <c r="Q49" s="39"/>
      <c r="R49" s="337"/>
    </row>
    <row r="50" spans="1:29" ht="21" customHeight="1" thickTop="1" thickBot="1">
      <c r="D50" s="43"/>
      <c r="E50" s="49" t="s">
        <v>14</v>
      </c>
      <c r="F50" s="44">
        <f>IF(一番最初に入力!$C$7="","",SUM(F44:F49))</f>
        <v>1300</v>
      </c>
      <c r="G50" s="44">
        <f>IF(一番最初に入力!$C$7="","",SUM(G44:G49))</f>
        <v>1300</v>
      </c>
      <c r="H50" s="44">
        <f>IF(一番最初に入力!$C$7="","",SUM(H44:H49))</f>
        <v>1300</v>
      </c>
      <c r="I50" s="44">
        <f>IF(一番最初に入力!$C$7="","",SUM(I44:I49))</f>
        <v>1300</v>
      </c>
      <c r="J50" s="44">
        <f>IF(一番最初に入力!$C$7="","",SUM(J44:J49))</f>
        <v>1300</v>
      </c>
      <c r="K50" s="44">
        <f>IF(一番最初に入力!$C$7="","",SUM(K44:K49))</f>
        <v>1300</v>
      </c>
      <c r="L50" s="44">
        <f>IF(一番最初に入力!$C$7="","",SUM(L44:L49))</f>
        <v>1300</v>
      </c>
      <c r="M50" s="44">
        <f>IF(一番最初に入力!$C$7="","",SUM(M44:M49))</f>
        <v>2800</v>
      </c>
      <c r="N50" s="44">
        <f>IF(一番最初に入力!$C$7="","",SUM(N44:N49))</f>
        <v>1300</v>
      </c>
      <c r="O50" s="44">
        <f>IF(一番最初に入力!$C$7="","",SUM(O44:O49))</f>
        <v>0</v>
      </c>
      <c r="P50" s="44">
        <f>IF(一番最初に入力!$C$7="","",SUM(P44:P49))</f>
        <v>0</v>
      </c>
      <c r="Q50" s="44">
        <f>IF(一番最初に入力!$C$7="","",SUM(Q44:Q49))</f>
        <v>0</v>
      </c>
      <c r="R50" s="45">
        <f>IF(一番最初に入力!$C$7="","",SUM(F50:Q50))</f>
        <v>13200</v>
      </c>
    </row>
    <row r="51" spans="1:29" ht="21" customHeight="1" thickBot="1">
      <c r="D51" s="43"/>
      <c r="E51" s="50" t="s">
        <v>15</v>
      </c>
      <c r="F51" s="46">
        <f>IF(一番最初に入力!$C$7="","",IF(F50&lt;2500,F50,2500))</f>
        <v>1300</v>
      </c>
      <c r="G51" s="46">
        <f>IF(一番最初に入力!$C$7="","",IF(G50&lt;2500,G50,2500))</f>
        <v>1300</v>
      </c>
      <c r="H51" s="46">
        <f>IF(一番最初に入力!$C$7="","",IF(H50&lt;2500,H50,2500))</f>
        <v>1300</v>
      </c>
      <c r="I51" s="46">
        <f>IF(一番最初に入力!$C$7="","",IF(I50&lt;2500,I50,2500))</f>
        <v>1300</v>
      </c>
      <c r="J51" s="46">
        <f>IF(一番最初に入力!$C$7="","",IF(J50&lt;2500,J50,2500))</f>
        <v>1300</v>
      </c>
      <c r="K51" s="46">
        <f>IF(一番最初に入力!$C$7="","",IF(K50&lt;2500,K50,2500))</f>
        <v>1300</v>
      </c>
      <c r="L51" s="46">
        <f>IF(一番最初に入力!$C$7="","",IF(L50&lt;2500,L50,2500))</f>
        <v>1300</v>
      </c>
      <c r="M51" s="46">
        <f>IF(一番最初に入力!$C$7="","",IF(M50&lt;2500,M50,2500))</f>
        <v>2500</v>
      </c>
      <c r="N51" s="46">
        <f>IF(一番最初に入力!$C$7="","",IF(N50&lt;2500,N50,2500))</f>
        <v>1300</v>
      </c>
      <c r="O51" s="46">
        <f>IF(一番最初に入力!$C$7="","",IF(O50&lt;2500,O50,2500))</f>
        <v>0</v>
      </c>
      <c r="P51" s="46">
        <f>IF(一番最初に入力!$C$7="","",IF(P50&lt;2500,P50,2500))</f>
        <v>0</v>
      </c>
      <c r="Q51" s="46">
        <f>IF(一番最初に入力!$C$7="","",IF(Q50&lt;2500,Q50,2500))</f>
        <v>0</v>
      </c>
      <c r="R51" s="47">
        <f>IF(一番最初に入力!$C$7="","",SUM(F51:Q51))</f>
        <v>12900</v>
      </c>
      <c r="S51" s="128" t="s">
        <v>407</v>
      </c>
      <c r="U51" s="136" t="s">
        <v>491</v>
      </c>
      <c r="V51" s="137" t="str">
        <f>IF(B48="１号",COUNTIF(F51:Q51,"&gt;0"),"")</f>
        <v/>
      </c>
      <c r="W51" s="138" t="str">
        <f>IF(B48="１号",SUM(F51:Q51),"")</f>
        <v/>
      </c>
      <c r="X51" s="136" t="s">
        <v>492</v>
      </c>
      <c r="Y51" s="137" t="str">
        <f>IF(B48="２号",COUNTIF(F51:Q51,"&gt;0"),"")</f>
        <v/>
      </c>
      <c r="Z51" s="138" t="str">
        <f>IF(B48="２号",SUM(F51:Q51),"")</f>
        <v/>
      </c>
      <c r="AA51" s="136" t="s">
        <v>493</v>
      </c>
      <c r="AB51" s="137">
        <f>IF(B48="３号",COUNTIF(F51:Q51,"&gt;0"),"")</f>
        <v>9</v>
      </c>
      <c r="AC51" s="138">
        <f>IF(B48="３号",SUM(F51:Q51),"")</f>
        <v>12900</v>
      </c>
    </row>
    <row r="52" spans="1:29" ht="21" customHeight="1">
      <c r="E52" s="40"/>
    </row>
    <row r="53" spans="1:29" ht="21" customHeight="1">
      <c r="A53" s="127" t="s">
        <v>473</v>
      </c>
      <c r="B53" s="327" t="s">
        <v>1342</v>
      </c>
      <c r="C53" s="328"/>
      <c r="D53" s="329"/>
      <c r="E53" s="330" t="s">
        <v>0</v>
      </c>
      <c r="F53" s="333" t="s">
        <v>1</v>
      </c>
      <c r="G53" s="333"/>
      <c r="H53" s="333"/>
      <c r="I53" s="333"/>
      <c r="J53" s="333"/>
      <c r="K53" s="333"/>
      <c r="L53" s="333"/>
      <c r="M53" s="333"/>
      <c r="N53" s="333"/>
      <c r="O53" s="333"/>
      <c r="P53" s="333"/>
      <c r="Q53" s="334"/>
      <c r="R53" s="335" t="s">
        <v>14</v>
      </c>
    </row>
    <row r="54" spans="1:29" ht="21" customHeight="1">
      <c r="A54" s="338" t="s">
        <v>243</v>
      </c>
      <c r="B54" s="340" t="s">
        <v>1343</v>
      </c>
      <c r="C54" s="341"/>
      <c r="D54" s="342"/>
      <c r="E54" s="331"/>
      <c r="F54" s="335" t="s">
        <v>2</v>
      </c>
      <c r="G54" s="335" t="s">
        <v>3</v>
      </c>
      <c r="H54" s="335" t="s">
        <v>4</v>
      </c>
      <c r="I54" s="335" t="s">
        <v>5</v>
      </c>
      <c r="J54" s="335" t="s">
        <v>6</v>
      </c>
      <c r="K54" s="335" t="s">
        <v>7</v>
      </c>
      <c r="L54" s="335" t="s">
        <v>8</v>
      </c>
      <c r="M54" s="335" t="s">
        <v>9</v>
      </c>
      <c r="N54" s="335" t="s">
        <v>10</v>
      </c>
      <c r="O54" s="335" t="s">
        <v>11</v>
      </c>
      <c r="P54" s="335" t="s">
        <v>12</v>
      </c>
      <c r="Q54" s="347" t="s">
        <v>13</v>
      </c>
      <c r="R54" s="336"/>
    </row>
    <row r="55" spans="1:29" ht="21" customHeight="1">
      <c r="A55" s="339"/>
      <c r="B55" s="343"/>
      <c r="C55" s="344"/>
      <c r="D55" s="345"/>
      <c r="E55" s="332"/>
      <c r="F55" s="346"/>
      <c r="G55" s="346"/>
      <c r="H55" s="346"/>
      <c r="I55" s="346"/>
      <c r="J55" s="346"/>
      <c r="K55" s="346"/>
      <c r="L55" s="346"/>
      <c r="M55" s="346"/>
      <c r="N55" s="346"/>
      <c r="O55" s="346"/>
      <c r="P55" s="346"/>
      <c r="Q55" s="348"/>
      <c r="R55" s="336"/>
    </row>
    <row r="56" spans="1:29" ht="21" customHeight="1">
      <c r="A56" s="349" t="s">
        <v>242</v>
      </c>
      <c r="B56" s="351">
        <v>44303</v>
      </c>
      <c r="C56" s="352"/>
      <c r="D56" s="353"/>
      <c r="E56" s="55" t="s">
        <v>1344</v>
      </c>
      <c r="F56" s="36"/>
      <c r="G56" s="36"/>
      <c r="H56" s="36"/>
      <c r="I56" s="36">
        <v>300</v>
      </c>
      <c r="J56" s="36">
        <v>300</v>
      </c>
      <c r="K56" s="36">
        <v>300</v>
      </c>
      <c r="L56" s="36">
        <v>300</v>
      </c>
      <c r="M56" s="36">
        <v>300</v>
      </c>
      <c r="N56" s="36">
        <v>300</v>
      </c>
      <c r="O56" s="36">
        <v>300</v>
      </c>
      <c r="P56" s="36">
        <v>300</v>
      </c>
      <c r="Q56" s="37">
        <v>300</v>
      </c>
      <c r="R56" s="336"/>
    </row>
    <row r="57" spans="1:29" ht="21" customHeight="1">
      <c r="A57" s="350"/>
      <c r="B57" s="354"/>
      <c r="C57" s="355"/>
      <c r="D57" s="356"/>
      <c r="E57" s="55" t="s">
        <v>1333</v>
      </c>
      <c r="F57" s="36"/>
      <c r="G57" s="36"/>
      <c r="H57" s="36"/>
      <c r="I57" s="36">
        <v>1000</v>
      </c>
      <c r="J57" s="36">
        <v>1000</v>
      </c>
      <c r="K57" s="36">
        <v>1000</v>
      </c>
      <c r="L57" s="36">
        <v>1000</v>
      </c>
      <c r="M57" s="36">
        <v>1000</v>
      </c>
      <c r="N57" s="36">
        <v>1000</v>
      </c>
      <c r="O57" s="36">
        <v>1000</v>
      </c>
      <c r="P57" s="36">
        <v>1000</v>
      </c>
      <c r="Q57" s="37">
        <v>1000</v>
      </c>
      <c r="R57" s="336"/>
    </row>
    <row r="58" spans="1:29" ht="21" customHeight="1">
      <c r="A58" s="349" t="s">
        <v>472</v>
      </c>
      <c r="B58" s="357">
        <f>IF(B56="","",IF(B56&gt;DATE($U$1,4,1),0,
DATEDIF(B56,DATE($U$1,4,1),"y")))</f>
        <v>1</v>
      </c>
      <c r="C58" s="358"/>
      <c r="D58" s="359"/>
      <c r="E58" s="55"/>
      <c r="F58" s="36"/>
      <c r="G58" s="36"/>
      <c r="H58" s="36"/>
      <c r="I58" s="36"/>
      <c r="J58" s="36"/>
      <c r="K58" s="36"/>
      <c r="L58" s="36"/>
      <c r="M58" s="36"/>
      <c r="N58" s="36"/>
      <c r="O58" s="36"/>
      <c r="P58" s="36"/>
      <c r="Q58" s="37"/>
      <c r="R58" s="336"/>
    </row>
    <row r="59" spans="1:29" ht="21" customHeight="1">
      <c r="A59" s="350"/>
      <c r="B59" s="360"/>
      <c r="C59" s="361"/>
      <c r="D59" s="362"/>
      <c r="E59" s="55"/>
      <c r="F59" s="36"/>
      <c r="G59" s="36"/>
      <c r="H59" s="36"/>
      <c r="I59" s="36"/>
      <c r="J59" s="36"/>
      <c r="K59" s="36"/>
      <c r="L59" s="36"/>
      <c r="M59" s="36"/>
      <c r="N59" s="36"/>
      <c r="O59" s="36"/>
      <c r="P59" s="36"/>
      <c r="Q59" s="37"/>
      <c r="R59" s="336"/>
    </row>
    <row r="60" spans="1:29" ht="21" customHeight="1">
      <c r="A60" s="363" t="s">
        <v>471</v>
      </c>
      <c r="B60" s="364" t="s">
        <v>1340</v>
      </c>
      <c r="C60" s="364"/>
      <c r="D60" s="364"/>
      <c r="E60" s="55"/>
      <c r="F60" s="36"/>
      <c r="G60" s="36"/>
      <c r="H60" s="36"/>
      <c r="I60" s="36"/>
      <c r="J60" s="36"/>
      <c r="K60" s="36"/>
      <c r="L60" s="36"/>
      <c r="M60" s="36"/>
      <c r="N60" s="36"/>
      <c r="O60" s="36"/>
      <c r="P60" s="36"/>
      <c r="Q60" s="37"/>
      <c r="R60" s="336"/>
    </row>
    <row r="61" spans="1:29" ht="21" customHeight="1" thickBot="1">
      <c r="A61" s="339"/>
      <c r="B61" s="365"/>
      <c r="C61" s="365"/>
      <c r="D61" s="365"/>
      <c r="E61" s="56"/>
      <c r="F61" s="38"/>
      <c r="G61" s="38"/>
      <c r="H61" s="38"/>
      <c r="I61" s="38"/>
      <c r="J61" s="38"/>
      <c r="K61" s="38"/>
      <c r="L61" s="38"/>
      <c r="M61" s="38"/>
      <c r="N61" s="38"/>
      <c r="O61" s="38"/>
      <c r="P61" s="38"/>
      <c r="Q61" s="39"/>
      <c r="R61" s="337"/>
    </row>
    <row r="62" spans="1:29" ht="21" customHeight="1" thickTop="1" thickBot="1">
      <c r="D62" s="43"/>
      <c r="E62" s="49" t="s">
        <v>14</v>
      </c>
      <c r="F62" s="44">
        <f>IF(一番最初に入力!$C$7="","",SUM(F56:F61))</f>
        <v>0</v>
      </c>
      <c r="G62" s="44">
        <f>IF(一番最初に入力!$C$7="","",SUM(G56:G61))</f>
        <v>0</v>
      </c>
      <c r="H62" s="44">
        <f>IF(一番最初に入力!$C$7="","",SUM(H56:H61))</f>
        <v>0</v>
      </c>
      <c r="I62" s="44">
        <f>IF(一番最初に入力!$C$7="","",SUM(I56:I61))</f>
        <v>1300</v>
      </c>
      <c r="J62" s="44">
        <f>IF(一番最初に入力!$C$7="","",SUM(J56:J61))</f>
        <v>1300</v>
      </c>
      <c r="K62" s="44">
        <f>IF(一番最初に入力!$C$7="","",SUM(K56:K61))</f>
        <v>1300</v>
      </c>
      <c r="L62" s="44">
        <f>IF(一番最初に入力!$C$7="","",SUM(L56:L61))</f>
        <v>1300</v>
      </c>
      <c r="M62" s="44">
        <f>IF(一番最初に入力!$C$7="","",SUM(M56:M61))</f>
        <v>1300</v>
      </c>
      <c r="N62" s="44">
        <f>IF(一番最初に入力!$C$7="","",SUM(N56:N61))</f>
        <v>1300</v>
      </c>
      <c r="O62" s="44">
        <f>IF(一番最初に入力!$C$7="","",SUM(O56:O61))</f>
        <v>1300</v>
      </c>
      <c r="P62" s="44">
        <f>IF(一番最初に入力!$C$7="","",SUM(P56:P61))</f>
        <v>1300</v>
      </c>
      <c r="Q62" s="44">
        <f>IF(一番最初に入力!$C$7="","",SUM(Q56:Q61))</f>
        <v>1300</v>
      </c>
      <c r="R62" s="45">
        <f>IF(一番最初に入力!$C$7="","",SUM(F62:Q62))</f>
        <v>11700</v>
      </c>
    </row>
    <row r="63" spans="1:29" ht="21" customHeight="1" thickBot="1">
      <c r="D63" s="43"/>
      <c r="E63" s="50" t="s">
        <v>15</v>
      </c>
      <c r="F63" s="46">
        <f>IF(一番最初に入力!$C$7="","",IF(F62&lt;2500,F62,2500))</f>
        <v>0</v>
      </c>
      <c r="G63" s="46">
        <f>IF(一番最初に入力!$C$7="","",IF(G62&lt;2500,G62,2500))</f>
        <v>0</v>
      </c>
      <c r="H63" s="46">
        <f>IF(一番最初に入力!$C$7="","",IF(H62&lt;2500,H62,2500))</f>
        <v>0</v>
      </c>
      <c r="I63" s="46">
        <f>IF(一番最初に入力!$C$7="","",IF(I62&lt;2500,I62,2500))</f>
        <v>1300</v>
      </c>
      <c r="J63" s="46">
        <f>IF(一番最初に入力!$C$7="","",IF(J62&lt;2500,J62,2500))</f>
        <v>1300</v>
      </c>
      <c r="K63" s="46">
        <f>IF(一番最初に入力!$C$7="","",IF(K62&lt;2500,K62,2500))</f>
        <v>1300</v>
      </c>
      <c r="L63" s="46">
        <f>IF(一番最初に入力!$C$7="","",IF(L62&lt;2500,L62,2500))</f>
        <v>1300</v>
      </c>
      <c r="M63" s="46">
        <f>IF(一番最初に入力!$C$7="","",IF(M62&lt;2500,M62,2500))</f>
        <v>1300</v>
      </c>
      <c r="N63" s="46">
        <f>IF(一番最初に入力!$C$7="","",IF(N62&lt;2500,N62,2500))</f>
        <v>1300</v>
      </c>
      <c r="O63" s="46">
        <f>IF(一番最初に入力!$C$7="","",IF(O62&lt;2500,O62,2500))</f>
        <v>1300</v>
      </c>
      <c r="P63" s="46">
        <f>IF(一番最初に入力!$C$7="","",IF(P62&lt;2500,P62,2500))</f>
        <v>1300</v>
      </c>
      <c r="Q63" s="46">
        <f>IF(一番最初に入力!$C$7="","",IF(Q62&lt;2500,Q62,2500))</f>
        <v>1300</v>
      </c>
      <c r="R63" s="47">
        <f>IF(一番最初に入力!$C$7="","",SUM(F63:Q63))</f>
        <v>11700</v>
      </c>
      <c r="S63" s="128" t="s">
        <v>408</v>
      </c>
      <c r="U63" s="136" t="s">
        <v>491</v>
      </c>
      <c r="V63" s="137" t="str">
        <f>IF(B60="１号",COUNTIF(F63:Q63,"&gt;0"),"")</f>
        <v/>
      </c>
      <c r="W63" s="138" t="str">
        <f>IF(B60="１号",SUM(F63:Q63),"")</f>
        <v/>
      </c>
      <c r="X63" s="136" t="s">
        <v>492</v>
      </c>
      <c r="Y63" s="137" t="str">
        <f>IF(B60="２号",COUNTIF(F63:Q63,"&gt;0"),"")</f>
        <v/>
      </c>
      <c r="Z63" s="138" t="str">
        <f>IF(B60="２号",SUM(F63:Q63),"")</f>
        <v/>
      </c>
      <c r="AA63" s="136" t="s">
        <v>493</v>
      </c>
      <c r="AB63" s="137">
        <f>IF(B60="３号",COUNTIF(F63:Q63,"&gt;0"),"")</f>
        <v>9</v>
      </c>
      <c r="AC63" s="138">
        <f>IF(B60="３号",SUM(F63:Q63),"")</f>
        <v>11700</v>
      </c>
    </row>
    <row r="64" spans="1:29" ht="24.95" customHeight="1"/>
    <row r="65" spans="1:29" ht="21" customHeight="1">
      <c r="A65" s="127" t="s">
        <v>473</v>
      </c>
      <c r="B65" s="327"/>
      <c r="C65" s="328"/>
      <c r="D65" s="329"/>
      <c r="E65" s="330" t="s">
        <v>0</v>
      </c>
      <c r="F65" s="333" t="s">
        <v>1</v>
      </c>
      <c r="G65" s="333"/>
      <c r="H65" s="333"/>
      <c r="I65" s="333"/>
      <c r="J65" s="333"/>
      <c r="K65" s="333"/>
      <c r="L65" s="333"/>
      <c r="M65" s="333"/>
      <c r="N65" s="333"/>
      <c r="O65" s="333"/>
      <c r="P65" s="333"/>
      <c r="Q65" s="334"/>
      <c r="R65" s="335" t="s">
        <v>14</v>
      </c>
    </row>
    <row r="66" spans="1:29" ht="21" customHeight="1">
      <c r="A66" s="338" t="s">
        <v>243</v>
      </c>
      <c r="B66" s="340"/>
      <c r="C66" s="341"/>
      <c r="D66" s="342"/>
      <c r="E66" s="331"/>
      <c r="F66" s="335" t="s">
        <v>2</v>
      </c>
      <c r="G66" s="335" t="s">
        <v>3</v>
      </c>
      <c r="H66" s="335" t="s">
        <v>4</v>
      </c>
      <c r="I66" s="335" t="s">
        <v>5</v>
      </c>
      <c r="J66" s="335" t="s">
        <v>6</v>
      </c>
      <c r="K66" s="335" t="s">
        <v>7</v>
      </c>
      <c r="L66" s="335" t="s">
        <v>8</v>
      </c>
      <c r="M66" s="335" t="s">
        <v>9</v>
      </c>
      <c r="N66" s="335" t="s">
        <v>10</v>
      </c>
      <c r="O66" s="335" t="s">
        <v>11</v>
      </c>
      <c r="P66" s="335" t="s">
        <v>12</v>
      </c>
      <c r="Q66" s="347" t="s">
        <v>13</v>
      </c>
      <c r="R66" s="336"/>
    </row>
    <row r="67" spans="1:29" ht="21" customHeight="1">
      <c r="A67" s="339"/>
      <c r="B67" s="343"/>
      <c r="C67" s="344"/>
      <c r="D67" s="345"/>
      <c r="E67" s="332"/>
      <c r="F67" s="346"/>
      <c r="G67" s="346"/>
      <c r="H67" s="346"/>
      <c r="I67" s="346"/>
      <c r="J67" s="346"/>
      <c r="K67" s="346"/>
      <c r="L67" s="346"/>
      <c r="M67" s="346"/>
      <c r="N67" s="346"/>
      <c r="O67" s="346"/>
      <c r="P67" s="346"/>
      <c r="Q67" s="348"/>
      <c r="R67" s="336"/>
    </row>
    <row r="68" spans="1:29" ht="21" customHeight="1">
      <c r="A68" s="349" t="s">
        <v>242</v>
      </c>
      <c r="B68" s="351"/>
      <c r="C68" s="352"/>
      <c r="D68" s="353"/>
      <c r="E68" s="55"/>
      <c r="F68" s="36"/>
      <c r="G68" s="36"/>
      <c r="H68" s="36"/>
      <c r="I68" s="36"/>
      <c r="J68" s="36"/>
      <c r="K68" s="36"/>
      <c r="L68" s="36"/>
      <c r="M68" s="36"/>
      <c r="N68" s="36"/>
      <c r="O68" s="36"/>
      <c r="P68" s="36"/>
      <c r="Q68" s="37"/>
      <c r="R68" s="336"/>
    </row>
    <row r="69" spans="1:29" ht="21" customHeight="1">
      <c r="A69" s="350"/>
      <c r="B69" s="354"/>
      <c r="C69" s="355"/>
      <c r="D69" s="356"/>
      <c r="E69" s="55"/>
      <c r="F69" s="36"/>
      <c r="G69" s="36"/>
      <c r="H69" s="36"/>
      <c r="I69" s="36"/>
      <c r="J69" s="36"/>
      <c r="K69" s="36"/>
      <c r="L69" s="36"/>
      <c r="M69" s="36"/>
      <c r="N69" s="36"/>
      <c r="O69" s="36"/>
      <c r="P69" s="36"/>
      <c r="Q69" s="37"/>
      <c r="R69" s="336"/>
    </row>
    <row r="70" spans="1:29" ht="21" customHeight="1">
      <c r="A70" s="349" t="s">
        <v>472</v>
      </c>
      <c r="B70" s="357" t="str">
        <f>IF(B68="","",IF(B68&gt;DATE($U$1,4,1),0,
DATEDIF(B68,DATE($U$1,4,1),"y")))</f>
        <v/>
      </c>
      <c r="C70" s="358"/>
      <c r="D70" s="359"/>
      <c r="E70" s="55"/>
      <c r="F70" s="36"/>
      <c r="G70" s="36"/>
      <c r="H70" s="36"/>
      <c r="I70" s="36"/>
      <c r="J70" s="36"/>
      <c r="K70" s="36"/>
      <c r="L70" s="36"/>
      <c r="M70" s="36"/>
      <c r="N70" s="36"/>
      <c r="O70" s="36"/>
      <c r="P70" s="36"/>
      <c r="Q70" s="36"/>
      <c r="R70" s="336"/>
    </row>
    <row r="71" spans="1:29" ht="21" customHeight="1">
      <c r="A71" s="350"/>
      <c r="B71" s="360"/>
      <c r="C71" s="361"/>
      <c r="D71" s="362"/>
      <c r="E71" s="55"/>
      <c r="F71" s="36"/>
      <c r="G71" s="36"/>
      <c r="H71" s="36"/>
      <c r="I71" s="36"/>
      <c r="J71" s="36"/>
      <c r="K71" s="36"/>
      <c r="L71" s="36"/>
      <c r="M71" s="36"/>
      <c r="N71" s="36"/>
      <c r="O71" s="36"/>
      <c r="P71" s="36"/>
      <c r="Q71" s="37"/>
      <c r="R71" s="336"/>
    </row>
    <row r="72" spans="1:29" ht="21" customHeight="1">
      <c r="A72" s="363" t="s">
        <v>471</v>
      </c>
      <c r="B72" s="364"/>
      <c r="C72" s="364"/>
      <c r="D72" s="364"/>
      <c r="E72" s="55"/>
      <c r="F72" s="36"/>
      <c r="G72" s="36"/>
      <c r="H72" s="36"/>
      <c r="I72" s="36"/>
      <c r="J72" s="36"/>
      <c r="K72" s="36"/>
      <c r="L72" s="36"/>
      <c r="M72" s="36"/>
      <c r="N72" s="36"/>
      <c r="O72" s="36"/>
      <c r="P72" s="36"/>
      <c r="Q72" s="37"/>
      <c r="R72" s="336"/>
    </row>
    <row r="73" spans="1:29" ht="21" customHeight="1" thickBot="1">
      <c r="A73" s="339"/>
      <c r="B73" s="365"/>
      <c r="C73" s="365"/>
      <c r="D73" s="365"/>
      <c r="E73" s="56"/>
      <c r="F73" s="38"/>
      <c r="G73" s="38"/>
      <c r="H73" s="38"/>
      <c r="I73" s="38"/>
      <c r="J73" s="38"/>
      <c r="K73" s="38"/>
      <c r="L73" s="38"/>
      <c r="M73" s="38"/>
      <c r="N73" s="38"/>
      <c r="O73" s="38"/>
      <c r="P73" s="38"/>
      <c r="Q73" s="39"/>
      <c r="R73" s="337"/>
    </row>
    <row r="74" spans="1:29" ht="21" customHeight="1" thickTop="1" thickBot="1">
      <c r="D74" s="43"/>
      <c r="E74" s="49" t="s">
        <v>14</v>
      </c>
      <c r="F74" s="44">
        <f>IF(一番最初に入力!$C$7="","",SUM(F68:F73))</f>
        <v>0</v>
      </c>
      <c r="G74" s="44">
        <f>IF(一番最初に入力!$C$7="","",SUM(G68:G73))</f>
        <v>0</v>
      </c>
      <c r="H74" s="44">
        <f>IF(一番最初に入力!$C$7="","",SUM(H68:H73))</f>
        <v>0</v>
      </c>
      <c r="I74" s="44">
        <f>IF(一番最初に入力!$C$7="","",SUM(I68:I73))</f>
        <v>0</v>
      </c>
      <c r="J74" s="44">
        <f>IF(一番最初に入力!$C$7="","",SUM(J68:J73))</f>
        <v>0</v>
      </c>
      <c r="K74" s="44">
        <f>IF(一番最初に入力!$C$7="","",SUM(K68:K73))</f>
        <v>0</v>
      </c>
      <c r="L74" s="44">
        <f>IF(一番最初に入力!$C$7="","",SUM(L68:L73))</f>
        <v>0</v>
      </c>
      <c r="M74" s="44">
        <f>IF(一番最初に入力!$C$7="","",SUM(M68:M73))</f>
        <v>0</v>
      </c>
      <c r="N74" s="44">
        <f>IF(一番最初に入力!$C$7="","",SUM(N68:N73))</f>
        <v>0</v>
      </c>
      <c r="O74" s="44">
        <f>IF(一番最初に入力!$C$7="","",SUM(O68:O73))</f>
        <v>0</v>
      </c>
      <c r="P74" s="44">
        <f>IF(一番最初に入力!$C$7="","",SUM(P68:P73))</f>
        <v>0</v>
      </c>
      <c r="Q74" s="44">
        <f>IF(一番最初に入力!$C$7="","",SUM(Q68:Q73))</f>
        <v>0</v>
      </c>
      <c r="R74" s="45">
        <f>IF(一番最初に入力!$C$7="","",SUM(F74:Q74))</f>
        <v>0</v>
      </c>
    </row>
    <row r="75" spans="1:29" ht="21" customHeight="1" thickBot="1">
      <c r="D75" s="43"/>
      <c r="E75" s="50" t="s">
        <v>15</v>
      </c>
      <c r="F75" s="46">
        <f>IF(一番最初に入力!$C$7="","",IF(F74&lt;2500,F74,2500))</f>
        <v>0</v>
      </c>
      <c r="G75" s="46">
        <f>IF(一番最初に入力!$C$7="","",IF(G74&lt;2500,G74,2500))</f>
        <v>0</v>
      </c>
      <c r="H75" s="46">
        <f>IF(一番最初に入力!$C$7="","",IF(H74&lt;2500,H74,2500))</f>
        <v>0</v>
      </c>
      <c r="I75" s="46">
        <f>IF(一番最初に入力!$C$7="","",IF(I74&lt;2500,I74,2500))</f>
        <v>0</v>
      </c>
      <c r="J75" s="46">
        <f>IF(一番最初に入力!$C$7="","",IF(J74&lt;2500,J74,2500))</f>
        <v>0</v>
      </c>
      <c r="K75" s="46">
        <f>IF(一番最初に入力!$C$7="","",IF(K74&lt;2500,K74,2500))</f>
        <v>0</v>
      </c>
      <c r="L75" s="46">
        <f>IF(一番最初に入力!$C$7="","",IF(L74&lt;2500,L74,2500))</f>
        <v>0</v>
      </c>
      <c r="M75" s="46">
        <f>IF(一番最初に入力!$C$7="","",IF(M74&lt;2500,M74,2500))</f>
        <v>0</v>
      </c>
      <c r="N75" s="46">
        <f>IF(一番最初に入力!$C$7="","",IF(N74&lt;2500,N74,2500))</f>
        <v>0</v>
      </c>
      <c r="O75" s="46">
        <f>IF(一番最初に入力!$C$7="","",IF(O74&lt;2500,O74,2500))</f>
        <v>0</v>
      </c>
      <c r="P75" s="46">
        <f>IF(一番最初に入力!$C$7="","",IF(P74&lt;2500,P74,2500))</f>
        <v>0</v>
      </c>
      <c r="Q75" s="46">
        <f>IF(一番最初に入力!$C$7="","",IF(Q74&lt;2500,Q74,2500))</f>
        <v>0</v>
      </c>
      <c r="R75" s="47">
        <f>IF(一番最初に入力!$C$7="","",SUM(F75:Q75))</f>
        <v>0</v>
      </c>
      <c r="S75" s="128" t="s">
        <v>573</v>
      </c>
      <c r="U75" s="136" t="s">
        <v>491</v>
      </c>
      <c r="V75" s="137" t="str">
        <f>IF(B72="１号",COUNTIF(F75:Q75,"&gt;0"),"")</f>
        <v/>
      </c>
      <c r="W75" s="138" t="str">
        <f>IF(B72="１号",SUM(F75:Q75),"")</f>
        <v/>
      </c>
      <c r="X75" s="136" t="s">
        <v>492</v>
      </c>
      <c r="Y75" s="137" t="str">
        <f>IF(B72="２号",COUNTIF(F75:Q75,"&gt;0"),"")</f>
        <v/>
      </c>
      <c r="Z75" s="138" t="str">
        <f>IF(B72="２号",SUM(F75:Q75),"")</f>
        <v/>
      </c>
      <c r="AA75" s="136" t="s">
        <v>493</v>
      </c>
      <c r="AB75" s="137" t="str">
        <f>IF(B72="３号",COUNTIF(F75:Q75,"&gt;0"),"")</f>
        <v/>
      </c>
      <c r="AC75" s="138" t="str">
        <f>IF(B72="３号",SUM(F75:Q75),"")</f>
        <v/>
      </c>
    </row>
    <row r="76" spans="1:29" ht="21" customHeight="1">
      <c r="E76" s="40"/>
    </row>
    <row r="77" spans="1:29" ht="21" customHeight="1">
      <c r="A77" s="127" t="s">
        <v>473</v>
      </c>
      <c r="B77" s="327"/>
      <c r="C77" s="328"/>
      <c r="D77" s="329"/>
      <c r="E77" s="330" t="s">
        <v>0</v>
      </c>
      <c r="F77" s="333" t="s">
        <v>1</v>
      </c>
      <c r="G77" s="333"/>
      <c r="H77" s="333"/>
      <c r="I77" s="333"/>
      <c r="J77" s="333"/>
      <c r="K77" s="333"/>
      <c r="L77" s="333"/>
      <c r="M77" s="333"/>
      <c r="N77" s="333"/>
      <c r="O77" s="333"/>
      <c r="P77" s="333"/>
      <c r="Q77" s="334"/>
      <c r="R77" s="335" t="s">
        <v>14</v>
      </c>
    </row>
    <row r="78" spans="1:29" ht="21" customHeight="1">
      <c r="A78" s="338" t="s">
        <v>243</v>
      </c>
      <c r="B78" s="340"/>
      <c r="C78" s="341"/>
      <c r="D78" s="342"/>
      <c r="E78" s="331"/>
      <c r="F78" s="335" t="s">
        <v>2</v>
      </c>
      <c r="G78" s="335" t="s">
        <v>3</v>
      </c>
      <c r="H78" s="335" t="s">
        <v>4</v>
      </c>
      <c r="I78" s="335" t="s">
        <v>5</v>
      </c>
      <c r="J78" s="335" t="s">
        <v>6</v>
      </c>
      <c r="K78" s="335" t="s">
        <v>7</v>
      </c>
      <c r="L78" s="335" t="s">
        <v>8</v>
      </c>
      <c r="M78" s="335" t="s">
        <v>9</v>
      </c>
      <c r="N78" s="335" t="s">
        <v>10</v>
      </c>
      <c r="O78" s="335" t="s">
        <v>11</v>
      </c>
      <c r="P78" s="335" t="s">
        <v>12</v>
      </c>
      <c r="Q78" s="347" t="s">
        <v>13</v>
      </c>
      <c r="R78" s="336"/>
    </row>
    <row r="79" spans="1:29" ht="21" customHeight="1">
      <c r="A79" s="339"/>
      <c r="B79" s="343"/>
      <c r="C79" s="344"/>
      <c r="D79" s="345"/>
      <c r="E79" s="332"/>
      <c r="F79" s="346"/>
      <c r="G79" s="346"/>
      <c r="H79" s="346"/>
      <c r="I79" s="346"/>
      <c r="J79" s="346"/>
      <c r="K79" s="346"/>
      <c r="L79" s="346"/>
      <c r="M79" s="346"/>
      <c r="N79" s="346"/>
      <c r="O79" s="346"/>
      <c r="P79" s="346"/>
      <c r="Q79" s="348"/>
      <c r="R79" s="336"/>
    </row>
    <row r="80" spans="1:29" ht="21" customHeight="1">
      <c r="A80" s="349" t="s">
        <v>242</v>
      </c>
      <c r="B80" s="351"/>
      <c r="C80" s="352"/>
      <c r="D80" s="353"/>
      <c r="E80" s="55"/>
      <c r="F80" s="36"/>
      <c r="G80" s="36"/>
      <c r="H80" s="36"/>
      <c r="I80" s="36"/>
      <c r="J80" s="36"/>
      <c r="K80" s="36"/>
      <c r="L80" s="36"/>
      <c r="M80" s="36"/>
      <c r="N80" s="36"/>
      <c r="O80" s="36"/>
      <c r="P80" s="36"/>
      <c r="Q80" s="37"/>
      <c r="R80" s="336"/>
    </row>
    <row r="81" spans="1:29" ht="21" customHeight="1">
      <c r="A81" s="350"/>
      <c r="B81" s="354"/>
      <c r="C81" s="355"/>
      <c r="D81" s="356"/>
      <c r="E81" s="55"/>
      <c r="F81" s="36"/>
      <c r="G81" s="36"/>
      <c r="H81" s="36"/>
      <c r="I81" s="36"/>
      <c r="J81" s="36"/>
      <c r="K81" s="36"/>
      <c r="L81" s="36"/>
      <c r="M81" s="36"/>
      <c r="N81" s="36"/>
      <c r="O81" s="36"/>
      <c r="P81" s="36"/>
      <c r="Q81" s="37"/>
      <c r="R81" s="336"/>
    </row>
    <row r="82" spans="1:29" ht="21" customHeight="1">
      <c r="A82" s="349" t="s">
        <v>472</v>
      </c>
      <c r="B82" s="357" t="str">
        <f>IF(B80="","",IF(B80&gt;DATE($U$1,4,1),0,
DATEDIF(B80,DATE($U$1,4,1),"y")))</f>
        <v/>
      </c>
      <c r="C82" s="358"/>
      <c r="D82" s="359"/>
      <c r="E82" s="55"/>
      <c r="F82" s="36"/>
      <c r="G82" s="36"/>
      <c r="H82" s="36"/>
      <c r="I82" s="36"/>
      <c r="J82" s="36"/>
      <c r="K82" s="36"/>
      <c r="L82" s="36"/>
      <c r="M82" s="36"/>
      <c r="N82" s="36"/>
      <c r="O82" s="36"/>
      <c r="P82" s="36"/>
      <c r="Q82" s="37"/>
      <c r="R82" s="336"/>
    </row>
    <row r="83" spans="1:29" ht="21" customHeight="1">
      <c r="A83" s="350"/>
      <c r="B83" s="360"/>
      <c r="C83" s="361"/>
      <c r="D83" s="362"/>
      <c r="E83" s="55"/>
      <c r="F83" s="36"/>
      <c r="G83" s="36"/>
      <c r="H83" s="36"/>
      <c r="I83" s="36"/>
      <c r="J83" s="36"/>
      <c r="K83" s="36"/>
      <c r="L83" s="36"/>
      <c r="M83" s="36"/>
      <c r="N83" s="36"/>
      <c r="O83" s="36"/>
      <c r="P83" s="36"/>
      <c r="Q83" s="37"/>
      <c r="R83" s="336"/>
    </row>
    <row r="84" spans="1:29" ht="21" customHeight="1">
      <c r="A84" s="363" t="s">
        <v>471</v>
      </c>
      <c r="B84" s="364"/>
      <c r="C84" s="364"/>
      <c r="D84" s="364"/>
      <c r="E84" s="55"/>
      <c r="F84" s="36"/>
      <c r="G84" s="36"/>
      <c r="H84" s="36"/>
      <c r="I84" s="36"/>
      <c r="J84" s="36"/>
      <c r="K84" s="36"/>
      <c r="L84" s="36"/>
      <c r="M84" s="36"/>
      <c r="N84" s="36"/>
      <c r="O84" s="36"/>
      <c r="P84" s="36"/>
      <c r="Q84" s="37"/>
      <c r="R84" s="336"/>
    </row>
    <row r="85" spans="1:29" ht="21" customHeight="1" thickBot="1">
      <c r="A85" s="339"/>
      <c r="B85" s="365"/>
      <c r="C85" s="365"/>
      <c r="D85" s="365"/>
      <c r="E85" s="56"/>
      <c r="F85" s="38"/>
      <c r="G85" s="38"/>
      <c r="H85" s="38"/>
      <c r="I85" s="38"/>
      <c r="J85" s="38"/>
      <c r="K85" s="38"/>
      <c r="L85" s="38"/>
      <c r="M85" s="38"/>
      <c r="N85" s="38"/>
      <c r="O85" s="38"/>
      <c r="P85" s="38"/>
      <c r="Q85" s="39"/>
      <c r="R85" s="337"/>
    </row>
    <row r="86" spans="1:29" ht="21" customHeight="1" thickTop="1" thickBot="1">
      <c r="D86" s="43"/>
      <c r="E86" s="49" t="s">
        <v>14</v>
      </c>
      <c r="F86" s="44">
        <f>IF(一番最初に入力!$C$7="","",SUM(F80:F85))</f>
        <v>0</v>
      </c>
      <c r="G86" s="44">
        <f>IF(一番最初に入力!$C$7="","",SUM(G80:G85))</f>
        <v>0</v>
      </c>
      <c r="H86" s="44">
        <f>IF(一番最初に入力!$C$7="","",SUM(H80:H85))</f>
        <v>0</v>
      </c>
      <c r="I86" s="44">
        <f>IF(一番最初に入力!$C$7="","",SUM(I80:I85))</f>
        <v>0</v>
      </c>
      <c r="J86" s="44">
        <f>IF(一番最初に入力!$C$7="","",SUM(J80:J85))</f>
        <v>0</v>
      </c>
      <c r="K86" s="44">
        <f>IF(一番最初に入力!$C$7="","",SUM(K80:K85))</f>
        <v>0</v>
      </c>
      <c r="L86" s="44">
        <f>IF(一番最初に入力!$C$7="","",SUM(L80:L85))</f>
        <v>0</v>
      </c>
      <c r="M86" s="44">
        <f>IF(一番最初に入力!$C$7="","",SUM(M80:M85))</f>
        <v>0</v>
      </c>
      <c r="N86" s="44">
        <f>IF(一番最初に入力!$C$7="","",SUM(N80:N85))</f>
        <v>0</v>
      </c>
      <c r="O86" s="44">
        <f>IF(一番最初に入力!$C$7="","",SUM(O80:O85))</f>
        <v>0</v>
      </c>
      <c r="P86" s="44">
        <f>IF(一番最初に入力!$C$7="","",SUM(P80:P85))</f>
        <v>0</v>
      </c>
      <c r="Q86" s="44">
        <f>IF(一番最初に入力!$C$7="","",SUM(Q80:Q85))</f>
        <v>0</v>
      </c>
      <c r="R86" s="45">
        <f>IF(一番最初に入力!$C$7="","",SUM(F86:Q86))</f>
        <v>0</v>
      </c>
    </row>
    <row r="87" spans="1:29" ht="21" customHeight="1" thickBot="1">
      <c r="D87" s="43"/>
      <c r="E87" s="50" t="s">
        <v>15</v>
      </c>
      <c r="F87" s="46">
        <f>IF(一番最初に入力!$C$7="","",IF(F86&lt;2500,F86,2500))</f>
        <v>0</v>
      </c>
      <c r="G87" s="46">
        <f>IF(一番最初に入力!$C$7="","",IF(G86&lt;2500,G86,2500))</f>
        <v>0</v>
      </c>
      <c r="H87" s="46">
        <f>IF(一番最初に入力!$C$7="","",IF(H86&lt;2500,H86,2500))</f>
        <v>0</v>
      </c>
      <c r="I87" s="46">
        <f>IF(一番最初に入力!$C$7="","",IF(I86&lt;2500,I86,2500))</f>
        <v>0</v>
      </c>
      <c r="J87" s="46">
        <f>IF(一番最初に入力!$C$7="","",IF(J86&lt;2500,J86,2500))</f>
        <v>0</v>
      </c>
      <c r="K87" s="46">
        <f>IF(一番最初に入力!$C$7="","",IF(K86&lt;2500,K86,2500))</f>
        <v>0</v>
      </c>
      <c r="L87" s="46">
        <f>IF(一番最初に入力!$C$7="","",IF(L86&lt;2500,L86,2500))</f>
        <v>0</v>
      </c>
      <c r="M87" s="46">
        <f>IF(一番最初に入力!$C$7="","",IF(M86&lt;2500,M86,2500))</f>
        <v>0</v>
      </c>
      <c r="N87" s="46">
        <f>IF(一番最初に入力!$C$7="","",IF(N86&lt;2500,N86,2500))</f>
        <v>0</v>
      </c>
      <c r="O87" s="46">
        <f>IF(一番最初に入力!$C$7="","",IF(O86&lt;2500,O86,2500))</f>
        <v>0</v>
      </c>
      <c r="P87" s="46">
        <f>IF(一番最初に入力!$C$7="","",IF(P86&lt;2500,P86,2500))</f>
        <v>0</v>
      </c>
      <c r="Q87" s="46">
        <f>IF(一番最初に入力!$C$7="","",IF(Q86&lt;2500,Q86,2500))</f>
        <v>0</v>
      </c>
      <c r="R87" s="47">
        <f>IF(一番最初に入力!$C$7="","",SUM(F87:Q87))</f>
        <v>0</v>
      </c>
      <c r="S87" s="128" t="s">
        <v>574</v>
      </c>
      <c r="U87" s="136" t="s">
        <v>491</v>
      </c>
      <c r="V87" s="137" t="str">
        <f>IF(B84="１号",COUNTIF(F87:Q87,"&gt;0"),"")</f>
        <v/>
      </c>
      <c r="W87" s="138" t="str">
        <f>IF(B84="１号",SUM(F87:Q87),"")</f>
        <v/>
      </c>
      <c r="X87" s="136" t="s">
        <v>492</v>
      </c>
      <c r="Y87" s="137" t="str">
        <f>IF(B84="２号",COUNTIF(F87:Q87,"&gt;0"),"")</f>
        <v/>
      </c>
      <c r="Z87" s="138" t="str">
        <f>IF(B84="２号",SUM(F87:Q87),"")</f>
        <v/>
      </c>
      <c r="AA87" s="136" t="s">
        <v>493</v>
      </c>
      <c r="AB87" s="137" t="str">
        <f>IF(B84="３号",COUNTIF(F87:Q87,"&gt;0"),"")</f>
        <v/>
      </c>
      <c r="AC87" s="138" t="str">
        <f>IF(B84="３号",SUM(F87:Q87),"")</f>
        <v/>
      </c>
    </row>
    <row r="88" spans="1:29" ht="21" customHeight="1">
      <c r="E88" s="40"/>
    </row>
    <row r="89" spans="1:29" ht="21" customHeight="1">
      <c r="A89" s="127" t="s">
        <v>473</v>
      </c>
      <c r="B89" s="327"/>
      <c r="C89" s="328"/>
      <c r="D89" s="329"/>
      <c r="E89" s="330" t="s">
        <v>0</v>
      </c>
      <c r="F89" s="333" t="s">
        <v>1</v>
      </c>
      <c r="G89" s="333"/>
      <c r="H89" s="333"/>
      <c r="I89" s="333"/>
      <c r="J89" s="333"/>
      <c r="K89" s="333"/>
      <c r="L89" s="333"/>
      <c r="M89" s="333"/>
      <c r="N89" s="333"/>
      <c r="O89" s="333"/>
      <c r="P89" s="333"/>
      <c r="Q89" s="334"/>
      <c r="R89" s="335" t="s">
        <v>14</v>
      </c>
    </row>
    <row r="90" spans="1:29" ht="21" customHeight="1">
      <c r="A90" s="338" t="s">
        <v>243</v>
      </c>
      <c r="B90" s="340"/>
      <c r="C90" s="341"/>
      <c r="D90" s="342"/>
      <c r="E90" s="331"/>
      <c r="F90" s="335" t="s">
        <v>2</v>
      </c>
      <c r="G90" s="335" t="s">
        <v>3</v>
      </c>
      <c r="H90" s="335" t="s">
        <v>4</v>
      </c>
      <c r="I90" s="335" t="s">
        <v>5</v>
      </c>
      <c r="J90" s="335" t="s">
        <v>6</v>
      </c>
      <c r="K90" s="335" t="s">
        <v>7</v>
      </c>
      <c r="L90" s="335" t="s">
        <v>8</v>
      </c>
      <c r="M90" s="335" t="s">
        <v>9</v>
      </c>
      <c r="N90" s="335" t="s">
        <v>10</v>
      </c>
      <c r="O90" s="335" t="s">
        <v>11</v>
      </c>
      <c r="P90" s="335" t="s">
        <v>12</v>
      </c>
      <c r="Q90" s="347" t="s">
        <v>13</v>
      </c>
      <c r="R90" s="336"/>
    </row>
    <row r="91" spans="1:29" ht="21" customHeight="1">
      <c r="A91" s="339"/>
      <c r="B91" s="343"/>
      <c r="C91" s="344"/>
      <c r="D91" s="345"/>
      <c r="E91" s="332"/>
      <c r="F91" s="346"/>
      <c r="G91" s="346"/>
      <c r="H91" s="346"/>
      <c r="I91" s="346"/>
      <c r="J91" s="346"/>
      <c r="K91" s="346"/>
      <c r="L91" s="346"/>
      <c r="M91" s="346"/>
      <c r="N91" s="346"/>
      <c r="O91" s="346"/>
      <c r="P91" s="346"/>
      <c r="Q91" s="348"/>
      <c r="R91" s="336"/>
    </row>
    <row r="92" spans="1:29" ht="21" customHeight="1">
      <c r="A92" s="349" t="s">
        <v>242</v>
      </c>
      <c r="B92" s="351"/>
      <c r="C92" s="352"/>
      <c r="D92" s="353"/>
      <c r="E92" s="55"/>
      <c r="F92" s="36"/>
      <c r="G92" s="36"/>
      <c r="H92" s="36"/>
      <c r="I92" s="36"/>
      <c r="J92" s="36"/>
      <c r="K92" s="36"/>
      <c r="L92" s="36"/>
      <c r="M92" s="36"/>
      <c r="N92" s="36"/>
      <c r="O92" s="36"/>
      <c r="P92" s="36"/>
      <c r="Q92" s="37"/>
      <c r="R92" s="336"/>
    </row>
    <row r="93" spans="1:29" ht="21" customHeight="1">
      <c r="A93" s="350"/>
      <c r="B93" s="354"/>
      <c r="C93" s="355"/>
      <c r="D93" s="356"/>
      <c r="E93" s="55"/>
      <c r="F93" s="36"/>
      <c r="G93" s="36"/>
      <c r="H93" s="36"/>
      <c r="I93" s="36"/>
      <c r="J93" s="36"/>
      <c r="K93" s="36"/>
      <c r="L93" s="36"/>
      <c r="M93" s="36"/>
      <c r="N93" s="36"/>
      <c r="O93" s="36"/>
      <c r="P93" s="36"/>
      <c r="Q93" s="37"/>
      <c r="R93" s="336"/>
    </row>
    <row r="94" spans="1:29" ht="21" customHeight="1">
      <c r="A94" s="349" t="s">
        <v>472</v>
      </c>
      <c r="B94" s="357" t="str">
        <f>IF(B92="","",IF(B92&gt;DATE($U$1,4,1),0,
DATEDIF(B92,DATE($U$1,4,1),"y")))</f>
        <v/>
      </c>
      <c r="C94" s="358"/>
      <c r="D94" s="359"/>
      <c r="E94" s="55"/>
      <c r="F94" s="36"/>
      <c r="G94" s="36"/>
      <c r="H94" s="36"/>
      <c r="I94" s="36"/>
      <c r="J94" s="36"/>
      <c r="K94" s="36"/>
      <c r="L94" s="36"/>
      <c r="M94" s="36"/>
      <c r="N94" s="36"/>
      <c r="O94" s="36"/>
      <c r="P94" s="36"/>
      <c r="Q94" s="37"/>
      <c r="R94" s="336"/>
    </row>
    <row r="95" spans="1:29" ht="21" customHeight="1">
      <c r="A95" s="350"/>
      <c r="B95" s="360"/>
      <c r="C95" s="361"/>
      <c r="D95" s="362"/>
      <c r="E95" s="55"/>
      <c r="F95" s="36"/>
      <c r="G95" s="36"/>
      <c r="H95" s="36"/>
      <c r="I95" s="36"/>
      <c r="J95" s="36"/>
      <c r="K95" s="36"/>
      <c r="L95" s="36"/>
      <c r="M95" s="36"/>
      <c r="N95" s="36"/>
      <c r="O95" s="36"/>
      <c r="P95" s="36"/>
      <c r="Q95" s="37"/>
      <c r="R95" s="336"/>
    </row>
    <row r="96" spans="1:29" ht="21" customHeight="1">
      <c r="A96" s="363" t="s">
        <v>471</v>
      </c>
      <c r="B96" s="364"/>
      <c r="C96" s="364"/>
      <c r="D96" s="364"/>
      <c r="E96" s="55"/>
      <c r="F96" s="36"/>
      <c r="G96" s="36"/>
      <c r="H96" s="36"/>
      <c r="I96" s="36"/>
      <c r="J96" s="36"/>
      <c r="K96" s="36"/>
      <c r="L96" s="36"/>
      <c r="M96" s="36"/>
      <c r="N96" s="36"/>
      <c r="O96" s="36"/>
      <c r="P96" s="36"/>
      <c r="Q96" s="37"/>
      <c r="R96" s="336"/>
    </row>
    <row r="97" spans="1:29" ht="21" customHeight="1" thickBot="1">
      <c r="A97" s="339"/>
      <c r="B97" s="365"/>
      <c r="C97" s="365"/>
      <c r="D97" s="365"/>
      <c r="E97" s="56"/>
      <c r="F97" s="38"/>
      <c r="G97" s="38"/>
      <c r="H97" s="38"/>
      <c r="I97" s="38"/>
      <c r="J97" s="38"/>
      <c r="K97" s="38"/>
      <c r="L97" s="38"/>
      <c r="M97" s="38"/>
      <c r="N97" s="38"/>
      <c r="O97" s="38"/>
      <c r="P97" s="38"/>
      <c r="Q97" s="39"/>
      <c r="R97" s="337"/>
    </row>
    <row r="98" spans="1:29" ht="21" customHeight="1" thickTop="1" thickBot="1">
      <c r="D98" s="43"/>
      <c r="E98" s="49" t="s">
        <v>14</v>
      </c>
      <c r="F98" s="44">
        <f>IF(一番最初に入力!$C$7="","",SUM(F92:F97))</f>
        <v>0</v>
      </c>
      <c r="G98" s="44">
        <f>IF(一番最初に入力!$C$7="","",SUM(G92:G97))</f>
        <v>0</v>
      </c>
      <c r="H98" s="44">
        <f>IF(一番最初に入力!$C$7="","",SUM(H92:H97))</f>
        <v>0</v>
      </c>
      <c r="I98" s="44">
        <f>IF(一番最初に入力!$C$7="","",SUM(I92:I97))</f>
        <v>0</v>
      </c>
      <c r="J98" s="44">
        <f>IF(一番最初に入力!$C$7="","",SUM(J92:J97))</f>
        <v>0</v>
      </c>
      <c r="K98" s="44">
        <f>IF(一番最初に入力!$C$7="","",SUM(K92:K97))</f>
        <v>0</v>
      </c>
      <c r="L98" s="44">
        <f>IF(一番最初に入力!$C$7="","",SUM(L92:L97))</f>
        <v>0</v>
      </c>
      <c r="M98" s="44">
        <f>IF(一番最初に入力!$C$7="","",SUM(M92:M97))</f>
        <v>0</v>
      </c>
      <c r="N98" s="44">
        <f>IF(一番最初に入力!$C$7="","",SUM(N92:N97))</f>
        <v>0</v>
      </c>
      <c r="O98" s="44">
        <f>IF(一番最初に入力!$C$7="","",SUM(O92:O97))</f>
        <v>0</v>
      </c>
      <c r="P98" s="44">
        <f>IF(一番最初に入力!$C$7="","",SUM(P92:P97))</f>
        <v>0</v>
      </c>
      <c r="Q98" s="44">
        <f>IF(一番最初に入力!$C$7="","",SUM(Q92:Q97))</f>
        <v>0</v>
      </c>
      <c r="R98" s="45">
        <f>IF(一番最初に入力!$C$7="","",SUM(F98:Q98))</f>
        <v>0</v>
      </c>
    </row>
    <row r="99" spans="1:29" ht="21" customHeight="1" thickBot="1">
      <c r="D99" s="43"/>
      <c r="E99" s="50" t="s">
        <v>15</v>
      </c>
      <c r="F99" s="46">
        <f>IF(一番最初に入力!$C$7="","",IF(F98&lt;2500,F98,2500))</f>
        <v>0</v>
      </c>
      <c r="G99" s="46">
        <f>IF(一番最初に入力!$C$7="","",IF(G98&lt;2500,G98,2500))</f>
        <v>0</v>
      </c>
      <c r="H99" s="46">
        <f>IF(一番最初に入力!$C$7="","",IF(H98&lt;2500,H98,2500))</f>
        <v>0</v>
      </c>
      <c r="I99" s="46">
        <f>IF(一番最初に入力!$C$7="","",IF(I98&lt;2500,I98,2500))</f>
        <v>0</v>
      </c>
      <c r="J99" s="46">
        <f>IF(一番最初に入力!$C$7="","",IF(J98&lt;2500,J98,2500))</f>
        <v>0</v>
      </c>
      <c r="K99" s="46">
        <f>IF(一番最初に入力!$C$7="","",IF(K98&lt;2500,K98,2500))</f>
        <v>0</v>
      </c>
      <c r="L99" s="46">
        <f>IF(一番最初に入力!$C$7="","",IF(L98&lt;2500,L98,2500))</f>
        <v>0</v>
      </c>
      <c r="M99" s="46">
        <f>IF(一番最初に入力!$C$7="","",IF(M98&lt;2500,M98,2500))</f>
        <v>0</v>
      </c>
      <c r="N99" s="46">
        <f>IF(一番最初に入力!$C$7="","",IF(N98&lt;2500,N98,2500))</f>
        <v>0</v>
      </c>
      <c r="O99" s="46">
        <f>IF(一番最初に入力!$C$7="","",IF(O98&lt;2500,O98,2500))</f>
        <v>0</v>
      </c>
      <c r="P99" s="46">
        <f>IF(一番最初に入力!$C$7="","",IF(P98&lt;2500,P98,2500))</f>
        <v>0</v>
      </c>
      <c r="Q99" s="46">
        <f>IF(一番最初に入力!$C$7="","",IF(Q98&lt;2500,Q98,2500))</f>
        <v>0</v>
      </c>
      <c r="R99" s="47">
        <f>IF(一番最初に入力!$C$7="","",SUM(F99:Q99))</f>
        <v>0</v>
      </c>
      <c r="S99" s="128" t="s">
        <v>575</v>
      </c>
      <c r="U99" s="136" t="s">
        <v>491</v>
      </c>
      <c r="V99" s="137" t="str">
        <f>IF(B96="１号",COUNTIF(F99:Q99,"&gt;0"),"")</f>
        <v/>
      </c>
      <c r="W99" s="138" t="str">
        <f>IF(B96="１号",SUM(F99:Q99),"")</f>
        <v/>
      </c>
      <c r="X99" s="136" t="s">
        <v>492</v>
      </c>
      <c r="Y99" s="137" t="str">
        <f>IF(B96="２号",COUNTIF(F99:Q99,"&gt;0"),"")</f>
        <v/>
      </c>
      <c r="Z99" s="138" t="str">
        <f>IF(B96="２号",SUM(F99:Q99),"")</f>
        <v/>
      </c>
      <c r="AA99" s="136" t="s">
        <v>493</v>
      </c>
      <c r="AB99" s="137" t="str">
        <f>IF(B96="３号",COUNTIF(F99:Q99,"&gt;0"),"")</f>
        <v/>
      </c>
      <c r="AC99" s="138" t="str">
        <f>IF(B96="３号",SUM(F99:Q99),"")</f>
        <v/>
      </c>
    </row>
    <row r="100" spans="1:29" ht="24.95" customHeight="1"/>
    <row r="101" spans="1:29" ht="21" customHeight="1">
      <c r="A101" s="127" t="s">
        <v>473</v>
      </c>
      <c r="B101" s="327"/>
      <c r="C101" s="328"/>
      <c r="D101" s="329"/>
      <c r="E101" s="330" t="s">
        <v>0</v>
      </c>
      <c r="F101" s="333" t="s">
        <v>1</v>
      </c>
      <c r="G101" s="333"/>
      <c r="H101" s="333"/>
      <c r="I101" s="333"/>
      <c r="J101" s="333"/>
      <c r="K101" s="333"/>
      <c r="L101" s="333"/>
      <c r="M101" s="333"/>
      <c r="N101" s="333"/>
      <c r="O101" s="333"/>
      <c r="P101" s="333"/>
      <c r="Q101" s="334"/>
      <c r="R101" s="335" t="s">
        <v>14</v>
      </c>
    </row>
    <row r="102" spans="1:29" ht="21" customHeight="1">
      <c r="A102" s="338" t="s">
        <v>243</v>
      </c>
      <c r="B102" s="340"/>
      <c r="C102" s="341"/>
      <c r="D102" s="342"/>
      <c r="E102" s="331"/>
      <c r="F102" s="335" t="s">
        <v>2</v>
      </c>
      <c r="G102" s="335" t="s">
        <v>3</v>
      </c>
      <c r="H102" s="335" t="s">
        <v>4</v>
      </c>
      <c r="I102" s="335" t="s">
        <v>5</v>
      </c>
      <c r="J102" s="335" t="s">
        <v>6</v>
      </c>
      <c r="K102" s="335" t="s">
        <v>7</v>
      </c>
      <c r="L102" s="335" t="s">
        <v>8</v>
      </c>
      <c r="M102" s="335" t="s">
        <v>9</v>
      </c>
      <c r="N102" s="335" t="s">
        <v>10</v>
      </c>
      <c r="O102" s="335" t="s">
        <v>11</v>
      </c>
      <c r="P102" s="335" t="s">
        <v>12</v>
      </c>
      <c r="Q102" s="347" t="s">
        <v>13</v>
      </c>
      <c r="R102" s="336"/>
    </row>
    <row r="103" spans="1:29" ht="21" customHeight="1">
      <c r="A103" s="339"/>
      <c r="B103" s="343"/>
      <c r="C103" s="344"/>
      <c r="D103" s="345"/>
      <c r="E103" s="332"/>
      <c r="F103" s="346"/>
      <c r="G103" s="346"/>
      <c r="H103" s="346"/>
      <c r="I103" s="346"/>
      <c r="J103" s="346"/>
      <c r="K103" s="346"/>
      <c r="L103" s="346"/>
      <c r="M103" s="346"/>
      <c r="N103" s="346"/>
      <c r="O103" s="346"/>
      <c r="P103" s="346"/>
      <c r="Q103" s="348"/>
      <c r="R103" s="336"/>
    </row>
    <row r="104" spans="1:29" ht="21" customHeight="1">
      <c r="A104" s="349" t="s">
        <v>242</v>
      </c>
      <c r="B104" s="351"/>
      <c r="C104" s="352"/>
      <c r="D104" s="353"/>
      <c r="E104" s="55"/>
      <c r="F104" s="36"/>
      <c r="G104" s="36"/>
      <c r="H104" s="36"/>
      <c r="I104" s="36"/>
      <c r="J104" s="36"/>
      <c r="K104" s="36"/>
      <c r="L104" s="36"/>
      <c r="M104" s="36"/>
      <c r="N104" s="36"/>
      <c r="O104" s="36"/>
      <c r="P104" s="36"/>
      <c r="Q104" s="37"/>
      <c r="R104" s="336"/>
    </row>
    <row r="105" spans="1:29" ht="21" customHeight="1">
      <c r="A105" s="350"/>
      <c r="B105" s="354"/>
      <c r="C105" s="355"/>
      <c r="D105" s="356"/>
      <c r="E105" s="55"/>
      <c r="F105" s="36"/>
      <c r="G105" s="36"/>
      <c r="H105" s="36"/>
      <c r="I105" s="36"/>
      <c r="J105" s="36"/>
      <c r="K105" s="36"/>
      <c r="L105" s="36"/>
      <c r="M105" s="36"/>
      <c r="N105" s="36"/>
      <c r="O105" s="36"/>
      <c r="P105" s="36"/>
      <c r="Q105" s="37"/>
      <c r="R105" s="336"/>
    </row>
    <row r="106" spans="1:29" ht="21" customHeight="1">
      <c r="A106" s="349" t="s">
        <v>472</v>
      </c>
      <c r="B106" s="357" t="str">
        <f>IF(B104="","",IF(B104&gt;DATE($U$1,4,1),0,
DATEDIF(B104,DATE($U$1,4,1),"y")))</f>
        <v/>
      </c>
      <c r="C106" s="358"/>
      <c r="D106" s="359"/>
      <c r="E106" s="55"/>
      <c r="F106" s="36"/>
      <c r="G106" s="36"/>
      <c r="H106" s="36"/>
      <c r="I106" s="36"/>
      <c r="J106" s="36"/>
      <c r="K106" s="36"/>
      <c r="L106" s="36"/>
      <c r="M106" s="36"/>
      <c r="N106" s="36"/>
      <c r="O106" s="36"/>
      <c r="P106" s="36"/>
      <c r="Q106" s="36"/>
      <c r="R106" s="336"/>
    </row>
    <row r="107" spans="1:29" ht="21" customHeight="1">
      <c r="A107" s="350"/>
      <c r="B107" s="360"/>
      <c r="C107" s="361"/>
      <c r="D107" s="362"/>
      <c r="E107" s="55"/>
      <c r="F107" s="36"/>
      <c r="G107" s="36"/>
      <c r="H107" s="36"/>
      <c r="I107" s="36"/>
      <c r="J107" s="36"/>
      <c r="K107" s="36"/>
      <c r="L107" s="36"/>
      <c r="M107" s="36"/>
      <c r="N107" s="36"/>
      <c r="O107" s="36"/>
      <c r="P107" s="36"/>
      <c r="Q107" s="37"/>
      <c r="R107" s="336"/>
    </row>
    <row r="108" spans="1:29" ht="21" customHeight="1">
      <c r="A108" s="363" t="s">
        <v>471</v>
      </c>
      <c r="B108" s="364"/>
      <c r="C108" s="364"/>
      <c r="D108" s="364"/>
      <c r="E108" s="55"/>
      <c r="F108" s="36"/>
      <c r="G108" s="36"/>
      <c r="H108" s="36"/>
      <c r="I108" s="36"/>
      <c r="J108" s="36"/>
      <c r="K108" s="36"/>
      <c r="L108" s="36"/>
      <c r="M108" s="36"/>
      <c r="N108" s="36"/>
      <c r="O108" s="36"/>
      <c r="P108" s="36"/>
      <c r="Q108" s="37"/>
      <c r="R108" s="336"/>
    </row>
    <row r="109" spans="1:29" ht="21" customHeight="1" thickBot="1">
      <c r="A109" s="339"/>
      <c r="B109" s="365"/>
      <c r="C109" s="365"/>
      <c r="D109" s="365"/>
      <c r="E109" s="56"/>
      <c r="F109" s="38"/>
      <c r="G109" s="38"/>
      <c r="H109" s="38"/>
      <c r="I109" s="38"/>
      <c r="J109" s="38"/>
      <c r="K109" s="38"/>
      <c r="L109" s="38"/>
      <c r="M109" s="38"/>
      <c r="N109" s="38"/>
      <c r="O109" s="38"/>
      <c r="P109" s="38"/>
      <c r="Q109" s="39"/>
      <c r="R109" s="337"/>
    </row>
    <row r="110" spans="1:29" ht="21" customHeight="1" thickTop="1" thickBot="1">
      <c r="D110" s="43"/>
      <c r="E110" s="49" t="s">
        <v>14</v>
      </c>
      <c r="F110" s="44">
        <f>IF(一番最初に入力!$C$7="","",SUM(F104:F109))</f>
        <v>0</v>
      </c>
      <c r="G110" s="44">
        <f>IF(一番最初に入力!$C$7="","",SUM(G104:G109))</f>
        <v>0</v>
      </c>
      <c r="H110" s="44">
        <f>IF(一番最初に入力!$C$7="","",SUM(H104:H109))</f>
        <v>0</v>
      </c>
      <c r="I110" s="44">
        <f>IF(一番最初に入力!$C$7="","",SUM(I104:I109))</f>
        <v>0</v>
      </c>
      <c r="J110" s="44">
        <f>IF(一番最初に入力!$C$7="","",SUM(J104:J109))</f>
        <v>0</v>
      </c>
      <c r="K110" s="44">
        <f>IF(一番最初に入力!$C$7="","",SUM(K104:K109))</f>
        <v>0</v>
      </c>
      <c r="L110" s="44">
        <f>IF(一番最初に入力!$C$7="","",SUM(L104:L109))</f>
        <v>0</v>
      </c>
      <c r="M110" s="44">
        <f>IF(一番最初に入力!$C$7="","",SUM(M104:M109))</f>
        <v>0</v>
      </c>
      <c r="N110" s="44">
        <f>IF(一番最初に入力!$C$7="","",SUM(N104:N109))</f>
        <v>0</v>
      </c>
      <c r="O110" s="44">
        <f>IF(一番最初に入力!$C$7="","",SUM(O104:O109))</f>
        <v>0</v>
      </c>
      <c r="P110" s="44">
        <f>IF(一番最初に入力!$C$7="","",SUM(P104:P109))</f>
        <v>0</v>
      </c>
      <c r="Q110" s="44">
        <f>IF(一番最初に入力!$C$7="","",SUM(Q104:Q109))</f>
        <v>0</v>
      </c>
      <c r="R110" s="45">
        <f>IF(一番最初に入力!$C$7="","",SUM(F110:Q110))</f>
        <v>0</v>
      </c>
    </row>
    <row r="111" spans="1:29" ht="21" customHeight="1" thickBot="1">
      <c r="D111" s="43"/>
      <c r="E111" s="50" t="s">
        <v>15</v>
      </c>
      <c r="F111" s="46">
        <f>IF(一番最初に入力!$C$7="","",IF(F110&lt;2500,F110,2500))</f>
        <v>0</v>
      </c>
      <c r="G111" s="46">
        <f>IF(一番最初に入力!$C$7="","",IF(G110&lt;2500,G110,2500))</f>
        <v>0</v>
      </c>
      <c r="H111" s="46">
        <f>IF(一番最初に入力!$C$7="","",IF(H110&lt;2500,H110,2500))</f>
        <v>0</v>
      </c>
      <c r="I111" s="46">
        <f>IF(一番最初に入力!$C$7="","",IF(I110&lt;2500,I110,2500))</f>
        <v>0</v>
      </c>
      <c r="J111" s="46">
        <f>IF(一番最初に入力!$C$7="","",IF(J110&lt;2500,J110,2500))</f>
        <v>0</v>
      </c>
      <c r="K111" s="46">
        <f>IF(一番最初に入力!$C$7="","",IF(K110&lt;2500,K110,2500))</f>
        <v>0</v>
      </c>
      <c r="L111" s="46">
        <f>IF(一番最初に入力!$C$7="","",IF(L110&lt;2500,L110,2500))</f>
        <v>0</v>
      </c>
      <c r="M111" s="46">
        <f>IF(一番最初に入力!$C$7="","",IF(M110&lt;2500,M110,2500))</f>
        <v>0</v>
      </c>
      <c r="N111" s="46">
        <f>IF(一番最初に入力!$C$7="","",IF(N110&lt;2500,N110,2500))</f>
        <v>0</v>
      </c>
      <c r="O111" s="46">
        <f>IF(一番最初に入力!$C$7="","",IF(O110&lt;2500,O110,2500))</f>
        <v>0</v>
      </c>
      <c r="P111" s="46">
        <f>IF(一番最初に入力!$C$7="","",IF(P110&lt;2500,P110,2500))</f>
        <v>0</v>
      </c>
      <c r="Q111" s="46">
        <f>IF(一番最初に入力!$C$7="","",IF(Q110&lt;2500,Q110,2500))</f>
        <v>0</v>
      </c>
      <c r="R111" s="47">
        <f>IF(一番最初に入力!$C$7="","",SUM(F111:Q111))</f>
        <v>0</v>
      </c>
      <c r="S111" s="128" t="s">
        <v>576</v>
      </c>
      <c r="U111" s="136" t="s">
        <v>491</v>
      </c>
      <c r="V111" s="137" t="str">
        <f>IF(B108="１号",COUNTIF(F111:Q111,"&gt;0"),"")</f>
        <v/>
      </c>
      <c r="W111" s="138" t="str">
        <f>IF(B108="１号",SUM(F111:Q111),"")</f>
        <v/>
      </c>
      <c r="X111" s="136" t="s">
        <v>492</v>
      </c>
      <c r="Y111" s="137" t="str">
        <f>IF(B108="２号",COUNTIF(F111:Q111,"&gt;0"),"")</f>
        <v/>
      </c>
      <c r="Z111" s="138" t="str">
        <f>IF(B108="２号",SUM(F111:Q111),"")</f>
        <v/>
      </c>
      <c r="AA111" s="136" t="s">
        <v>493</v>
      </c>
      <c r="AB111" s="137" t="str">
        <f>IF(B108="３号",COUNTIF(F111:Q111,"&gt;0"),"")</f>
        <v/>
      </c>
      <c r="AC111" s="138" t="str">
        <f>IF(B108="３号",SUM(F111:Q111),"")</f>
        <v/>
      </c>
    </row>
    <row r="112" spans="1:29" ht="21" customHeight="1">
      <c r="E112" s="40"/>
    </row>
    <row r="113" spans="1:29" ht="21" customHeight="1">
      <c r="A113" s="127" t="s">
        <v>473</v>
      </c>
      <c r="B113" s="327"/>
      <c r="C113" s="328"/>
      <c r="D113" s="329"/>
      <c r="E113" s="330" t="s">
        <v>0</v>
      </c>
      <c r="F113" s="333" t="s">
        <v>1</v>
      </c>
      <c r="G113" s="333"/>
      <c r="H113" s="333"/>
      <c r="I113" s="333"/>
      <c r="J113" s="333"/>
      <c r="K113" s="333"/>
      <c r="L113" s="333"/>
      <c r="M113" s="333"/>
      <c r="N113" s="333"/>
      <c r="O113" s="333"/>
      <c r="P113" s="333"/>
      <c r="Q113" s="334"/>
      <c r="R113" s="335" t="s">
        <v>14</v>
      </c>
    </row>
    <row r="114" spans="1:29" ht="21" customHeight="1">
      <c r="A114" s="338" t="s">
        <v>243</v>
      </c>
      <c r="B114" s="340"/>
      <c r="C114" s="341"/>
      <c r="D114" s="342"/>
      <c r="E114" s="331"/>
      <c r="F114" s="335" t="s">
        <v>2</v>
      </c>
      <c r="G114" s="335" t="s">
        <v>3</v>
      </c>
      <c r="H114" s="335" t="s">
        <v>4</v>
      </c>
      <c r="I114" s="335" t="s">
        <v>5</v>
      </c>
      <c r="J114" s="335" t="s">
        <v>6</v>
      </c>
      <c r="K114" s="335" t="s">
        <v>7</v>
      </c>
      <c r="L114" s="335" t="s">
        <v>8</v>
      </c>
      <c r="M114" s="335" t="s">
        <v>9</v>
      </c>
      <c r="N114" s="335" t="s">
        <v>10</v>
      </c>
      <c r="O114" s="335" t="s">
        <v>11</v>
      </c>
      <c r="P114" s="335" t="s">
        <v>12</v>
      </c>
      <c r="Q114" s="347" t="s">
        <v>13</v>
      </c>
      <c r="R114" s="336"/>
    </row>
    <row r="115" spans="1:29" ht="21" customHeight="1">
      <c r="A115" s="339"/>
      <c r="B115" s="343"/>
      <c r="C115" s="344"/>
      <c r="D115" s="345"/>
      <c r="E115" s="332"/>
      <c r="F115" s="346"/>
      <c r="G115" s="346"/>
      <c r="H115" s="346"/>
      <c r="I115" s="346"/>
      <c r="J115" s="346"/>
      <c r="K115" s="346"/>
      <c r="L115" s="346"/>
      <c r="M115" s="346"/>
      <c r="N115" s="346"/>
      <c r="O115" s="346"/>
      <c r="P115" s="346"/>
      <c r="Q115" s="348"/>
      <c r="R115" s="336"/>
    </row>
    <row r="116" spans="1:29" ht="21" customHeight="1">
      <c r="A116" s="349" t="s">
        <v>242</v>
      </c>
      <c r="B116" s="351"/>
      <c r="C116" s="352"/>
      <c r="D116" s="353"/>
      <c r="E116" s="55"/>
      <c r="F116" s="36"/>
      <c r="G116" s="36"/>
      <c r="H116" s="36"/>
      <c r="I116" s="36"/>
      <c r="J116" s="36"/>
      <c r="K116" s="36"/>
      <c r="L116" s="36"/>
      <c r="M116" s="36"/>
      <c r="N116" s="36"/>
      <c r="O116" s="36"/>
      <c r="P116" s="36"/>
      <c r="Q116" s="37"/>
      <c r="R116" s="336"/>
    </row>
    <row r="117" spans="1:29" ht="21" customHeight="1">
      <c r="A117" s="350"/>
      <c r="B117" s="354"/>
      <c r="C117" s="355"/>
      <c r="D117" s="356"/>
      <c r="E117" s="55"/>
      <c r="F117" s="36"/>
      <c r="G117" s="36"/>
      <c r="H117" s="36"/>
      <c r="I117" s="36"/>
      <c r="J117" s="36"/>
      <c r="K117" s="36"/>
      <c r="L117" s="36"/>
      <c r="M117" s="36"/>
      <c r="N117" s="36"/>
      <c r="O117" s="36"/>
      <c r="P117" s="36"/>
      <c r="Q117" s="37"/>
      <c r="R117" s="336"/>
    </row>
    <row r="118" spans="1:29" ht="21" customHeight="1">
      <c r="A118" s="349" t="s">
        <v>472</v>
      </c>
      <c r="B118" s="357" t="str">
        <f>IF(B116="","",IF(B116&gt;DATE($U$1,4,1),0,
DATEDIF(B116,DATE($U$1,4,1),"y")))</f>
        <v/>
      </c>
      <c r="C118" s="358"/>
      <c r="D118" s="359"/>
      <c r="E118" s="55"/>
      <c r="F118" s="36"/>
      <c r="G118" s="36"/>
      <c r="H118" s="36"/>
      <c r="I118" s="36"/>
      <c r="J118" s="36"/>
      <c r="K118" s="36"/>
      <c r="L118" s="36"/>
      <c r="M118" s="36"/>
      <c r="N118" s="36"/>
      <c r="O118" s="36"/>
      <c r="P118" s="36"/>
      <c r="Q118" s="37"/>
      <c r="R118" s="336"/>
    </row>
    <row r="119" spans="1:29" ht="21" customHeight="1">
      <c r="A119" s="350"/>
      <c r="B119" s="360"/>
      <c r="C119" s="361"/>
      <c r="D119" s="362"/>
      <c r="E119" s="55"/>
      <c r="F119" s="36"/>
      <c r="G119" s="36"/>
      <c r="H119" s="36"/>
      <c r="I119" s="36"/>
      <c r="J119" s="36"/>
      <c r="K119" s="36"/>
      <c r="L119" s="36"/>
      <c r="M119" s="36"/>
      <c r="N119" s="36"/>
      <c r="O119" s="36"/>
      <c r="P119" s="36"/>
      <c r="Q119" s="37"/>
      <c r="R119" s="336"/>
    </row>
    <row r="120" spans="1:29" ht="21" customHeight="1">
      <c r="A120" s="363" t="s">
        <v>471</v>
      </c>
      <c r="B120" s="364"/>
      <c r="C120" s="364"/>
      <c r="D120" s="364"/>
      <c r="E120" s="55"/>
      <c r="F120" s="36"/>
      <c r="G120" s="36"/>
      <c r="H120" s="36"/>
      <c r="I120" s="36"/>
      <c r="J120" s="36"/>
      <c r="K120" s="36"/>
      <c r="L120" s="36"/>
      <c r="M120" s="36"/>
      <c r="N120" s="36"/>
      <c r="O120" s="36"/>
      <c r="P120" s="36"/>
      <c r="Q120" s="37"/>
      <c r="R120" s="336"/>
    </row>
    <row r="121" spans="1:29" ht="21" customHeight="1" thickBot="1">
      <c r="A121" s="339"/>
      <c r="B121" s="365"/>
      <c r="C121" s="365"/>
      <c r="D121" s="365"/>
      <c r="E121" s="56"/>
      <c r="F121" s="38"/>
      <c r="G121" s="38"/>
      <c r="H121" s="38"/>
      <c r="I121" s="38"/>
      <c r="J121" s="38"/>
      <c r="K121" s="38"/>
      <c r="L121" s="38"/>
      <c r="M121" s="38"/>
      <c r="N121" s="38"/>
      <c r="O121" s="38"/>
      <c r="P121" s="38"/>
      <c r="Q121" s="39"/>
      <c r="R121" s="337"/>
    </row>
    <row r="122" spans="1:29" ht="21" customHeight="1" thickTop="1" thickBot="1">
      <c r="D122" s="43"/>
      <c r="E122" s="49" t="s">
        <v>14</v>
      </c>
      <c r="F122" s="44">
        <f>IF(一番最初に入力!$C$7="","",SUM(F116:F121))</f>
        <v>0</v>
      </c>
      <c r="G122" s="44">
        <f>IF(一番最初に入力!$C$7="","",SUM(G116:G121))</f>
        <v>0</v>
      </c>
      <c r="H122" s="44">
        <f>IF(一番最初に入力!$C$7="","",SUM(H116:H121))</f>
        <v>0</v>
      </c>
      <c r="I122" s="44">
        <f>IF(一番最初に入力!$C$7="","",SUM(I116:I121))</f>
        <v>0</v>
      </c>
      <c r="J122" s="44">
        <f>IF(一番最初に入力!$C$7="","",SUM(J116:J121))</f>
        <v>0</v>
      </c>
      <c r="K122" s="44">
        <f>IF(一番最初に入力!$C$7="","",SUM(K116:K121))</f>
        <v>0</v>
      </c>
      <c r="L122" s="44">
        <f>IF(一番最初に入力!$C$7="","",SUM(L116:L121))</f>
        <v>0</v>
      </c>
      <c r="M122" s="44">
        <f>IF(一番最初に入力!$C$7="","",SUM(M116:M121))</f>
        <v>0</v>
      </c>
      <c r="N122" s="44">
        <f>IF(一番最初に入力!$C$7="","",SUM(N116:N121))</f>
        <v>0</v>
      </c>
      <c r="O122" s="44">
        <f>IF(一番最初に入力!$C$7="","",SUM(O116:O121))</f>
        <v>0</v>
      </c>
      <c r="P122" s="44">
        <f>IF(一番最初に入力!$C$7="","",SUM(P116:P121))</f>
        <v>0</v>
      </c>
      <c r="Q122" s="44">
        <f>IF(一番最初に入力!$C$7="","",SUM(Q116:Q121))</f>
        <v>0</v>
      </c>
      <c r="R122" s="45">
        <f>IF(一番最初に入力!$C$7="","",SUM(F122:Q122))</f>
        <v>0</v>
      </c>
    </row>
    <row r="123" spans="1:29" ht="21" customHeight="1" thickBot="1">
      <c r="D123" s="43"/>
      <c r="E123" s="50" t="s">
        <v>15</v>
      </c>
      <c r="F123" s="46">
        <f>IF(一番最初に入力!$C$7="","",IF(F122&lt;2500,F122,2500))</f>
        <v>0</v>
      </c>
      <c r="G123" s="46">
        <f>IF(一番最初に入力!$C$7="","",IF(G122&lt;2500,G122,2500))</f>
        <v>0</v>
      </c>
      <c r="H123" s="46">
        <f>IF(一番最初に入力!$C$7="","",IF(H122&lt;2500,H122,2500))</f>
        <v>0</v>
      </c>
      <c r="I123" s="46">
        <f>IF(一番最初に入力!$C$7="","",IF(I122&lt;2500,I122,2500))</f>
        <v>0</v>
      </c>
      <c r="J123" s="46">
        <f>IF(一番最初に入力!$C$7="","",IF(J122&lt;2500,J122,2500))</f>
        <v>0</v>
      </c>
      <c r="K123" s="46">
        <f>IF(一番最初に入力!$C$7="","",IF(K122&lt;2500,K122,2500))</f>
        <v>0</v>
      </c>
      <c r="L123" s="46">
        <f>IF(一番最初に入力!$C$7="","",IF(L122&lt;2500,L122,2500))</f>
        <v>0</v>
      </c>
      <c r="M123" s="46">
        <f>IF(一番最初に入力!$C$7="","",IF(M122&lt;2500,M122,2500))</f>
        <v>0</v>
      </c>
      <c r="N123" s="46">
        <f>IF(一番最初に入力!$C$7="","",IF(N122&lt;2500,N122,2500))</f>
        <v>0</v>
      </c>
      <c r="O123" s="46">
        <f>IF(一番最初に入力!$C$7="","",IF(O122&lt;2500,O122,2500))</f>
        <v>0</v>
      </c>
      <c r="P123" s="46">
        <f>IF(一番最初に入力!$C$7="","",IF(P122&lt;2500,P122,2500))</f>
        <v>0</v>
      </c>
      <c r="Q123" s="46">
        <f>IF(一番最初に入力!$C$7="","",IF(Q122&lt;2500,Q122,2500))</f>
        <v>0</v>
      </c>
      <c r="R123" s="47">
        <f>IF(一番最初に入力!$C$7="","",SUM(F123:Q123))</f>
        <v>0</v>
      </c>
      <c r="S123" s="128" t="s">
        <v>577</v>
      </c>
      <c r="U123" s="136" t="s">
        <v>491</v>
      </c>
      <c r="V123" s="137" t="str">
        <f>IF(B120="１号",COUNTIF(F123:Q123,"&gt;0"),"")</f>
        <v/>
      </c>
      <c r="W123" s="138" t="str">
        <f>IF(B120="１号",SUM(F123:Q123),"")</f>
        <v/>
      </c>
      <c r="X123" s="136" t="s">
        <v>492</v>
      </c>
      <c r="Y123" s="137" t="str">
        <f>IF(B120="２号",COUNTIF(F123:Q123,"&gt;0"),"")</f>
        <v/>
      </c>
      <c r="Z123" s="138" t="str">
        <f>IF(B120="２号",SUM(F123:Q123),"")</f>
        <v/>
      </c>
      <c r="AA123" s="136" t="s">
        <v>493</v>
      </c>
      <c r="AB123" s="137" t="str">
        <f>IF(B120="３号",COUNTIF(F123:Q123,"&gt;0"),"")</f>
        <v/>
      </c>
      <c r="AC123" s="138" t="str">
        <f>IF(B120="３号",SUM(F123:Q123),"")</f>
        <v/>
      </c>
    </row>
    <row r="124" spans="1:29" ht="21" customHeight="1">
      <c r="E124" s="40"/>
    </row>
    <row r="125" spans="1:29" ht="21" customHeight="1">
      <c r="A125" s="127" t="s">
        <v>473</v>
      </c>
      <c r="B125" s="327"/>
      <c r="C125" s="328"/>
      <c r="D125" s="329"/>
      <c r="E125" s="330" t="s">
        <v>0</v>
      </c>
      <c r="F125" s="333" t="s">
        <v>1</v>
      </c>
      <c r="G125" s="333"/>
      <c r="H125" s="333"/>
      <c r="I125" s="333"/>
      <c r="J125" s="333"/>
      <c r="K125" s="333"/>
      <c r="L125" s="333"/>
      <c r="M125" s="333"/>
      <c r="N125" s="333"/>
      <c r="O125" s="333"/>
      <c r="P125" s="333"/>
      <c r="Q125" s="334"/>
      <c r="R125" s="335" t="s">
        <v>14</v>
      </c>
    </row>
    <row r="126" spans="1:29" ht="21" customHeight="1">
      <c r="A126" s="338" t="s">
        <v>243</v>
      </c>
      <c r="B126" s="340"/>
      <c r="C126" s="341"/>
      <c r="D126" s="342"/>
      <c r="E126" s="331"/>
      <c r="F126" s="335" t="s">
        <v>2</v>
      </c>
      <c r="G126" s="335" t="s">
        <v>3</v>
      </c>
      <c r="H126" s="335" t="s">
        <v>4</v>
      </c>
      <c r="I126" s="335" t="s">
        <v>5</v>
      </c>
      <c r="J126" s="335" t="s">
        <v>6</v>
      </c>
      <c r="K126" s="335" t="s">
        <v>7</v>
      </c>
      <c r="L126" s="335" t="s">
        <v>8</v>
      </c>
      <c r="M126" s="335" t="s">
        <v>9</v>
      </c>
      <c r="N126" s="335" t="s">
        <v>10</v>
      </c>
      <c r="O126" s="335" t="s">
        <v>11</v>
      </c>
      <c r="P126" s="335" t="s">
        <v>12</v>
      </c>
      <c r="Q126" s="347" t="s">
        <v>13</v>
      </c>
      <c r="R126" s="336"/>
    </row>
    <row r="127" spans="1:29" ht="21" customHeight="1">
      <c r="A127" s="339"/>
      <c r="B127" s="343"/>
      <c r="C127" s="344"/>
      <c r="D127" s="345"/>
      <c r="E127" s="332"/>
      <c r="F127" s="346"/>
      <c r="G127" s="346"/>
      <c r="H127" s="346"/>
      <c r="I127" s="346"/>
      <c r="J127" s="346"/>
      <c r="K127" s="346"/>
      <c r="L127" s="346"/>
      <c r="M127" s="346"/>
      <c r="N127" s="346"/>
      <c r="O127" s="346"/>
      <c r="P127" s="346"/>
      <c r="Q127" s="348"/>
      <c r="R127" s="336"/>
    </row>
    <row r="128" spans="1:29" ht="21" customHeight="1">
      <c r="A128" s="349" t="s">
        <v>242</v>
      </c>
      <c r="B128" s="351"/>
      <c r="C128" s="352"/>
      <c r="D128" s="353"/>
      <c r="E128" s="55"/>
      <c r="F128" s="36"/>
      <c r="G128" s="36"/>
      <c r="H128" s="36"/>
      <c r="I128" s="36"/>
      <c r="J128" s="36"/>
      <c r="K128" s="36"/>
      <c r="L128" s="36"/>
      <c r="M128" s="36"/>
      <c r="N128" s="36"/>
      <c r="O128" s="36"/>
      <c r="P128" s="36"/>
      <c r="Q128" s="37"/>
      <c r="R128" s="336"/>
    </row>
    <row r="129" spans="1:29" ht="21" customHeight="1">
      <c r="A129" s="350"/>
      <c r="B129" s="354"/>
      <c r="C129" s="355"/>
      <c r="D129" s="356"/>
      <c r="E129" s="55"/>
      <c r="F129" s="36"/>
      <c r="G129" s="36"/>
      <c r="H129" s="36"/>
      <c r="I129" s="36"/>
      <c r="J129" s="36"/>
      <c r="K129" s="36"/>
      <c r="L129" s="36"/>
      <c r="M129" s="36"/>
      <c r="N129" s="36"/>
      <c r="O129" s="36"/>
      <c r="P129" s="36"/>
      <c r="Q129" s="37"/>
      <c r="R129" s="336"/>
    </row>
    <row r="130" spans="1:29" ht="21" customHeight="1">
      <c r="A130" s="349" t="s">
        <v>472</v>
      </c>
      <c r="B130" s="357" t="str">
        <f>IF(B128="","",IF(B128&gt;DATE($U$1,4,1),0,
DATEDIF(B128,DATE($U$1,4,1),"y")))</f>
        <v/>
      </c>
      <c r="C130" s="358"/>
      <c r="D130" s="359"/>
      <c r="E130" s="55"/>
      <c r="F130" s="36"/>
      <c r="G130" s="36"/>
      <c r="H130" s="36"/>
      <c r="I130" s="36"/>
      <c r="J130" s="36"/>
      <c r="K130" s="36"/>
      <c r="L130" s="36"/>
      <c r="M130" s="36"/>
      <c r="N130" s="36"/>
      <c r="O130" s="36"/>
      <c r="P130" s="36"/>
      <c r="Q130" s="37"/>
      <c r="R130" s="336"/>
    </row>
    <row r="131" spans="1:29" ht="21" customHeight="1">
      <c r="A131" s="350"/>
      <c r="B131" s="360"/>
      <c r="C131" s="361"/>
      <c r="D131" s="362"/>
      <c r="E131" s="55"/>
      <c r="F131" s="36"/>
      <c r="G131" s="36"/>
      <c r="H131" s="36"/>
      <c r="I131" s="36"/>
      <c r="J131" s="36"/>
      <c r="K131" s="36"/>
      <c r="L131" s="36"/>
      <c r="M131" s="36"/>
      <c r="N131" s="36"/>
      <c r="O131" s="36"/>
      <c r="P131" s="36"/>
      <c r="Q131" s="37"/>
      <c r="R131" s="336"/>
    </row>
    <row r="132" spans="1:29" ht="21" customHeight="1">
      <c r="A132" s="363" t="s">
        <v>471</v>
      </c>
      <c r="B132" s="364"/>
      <c r="C132" s="364"/>
      <c r="D132" s="364"/>
      <c r="E132" s="55"/>
      <c r="F132" s="36"/>
      <c r="G132" s="36"/>
      <c r="H132" s="36"/>
      <c r="I132" s="36"/>
      <c r="J132" s="36"/>
      <c r="K132" s="36"/>
      <c r="L132" s="36"/>
      <c r="M132" s="36"/>
      <c r="N132" s="36"/>
      <c r="O132" s="36"/>
      <c r="P132" s="36"/>
      <c r="Q132" s="37"/>
      <c r="R132" s="336"/>
    </row>
    <row r="133" spans="1:29" ht="21" customHeight="1" thickBot="1">
      <c r="A133" s="339"/>
      <c r="B133" s="365"/>
      <c r="C133" s="365"/>
      <c r="D133" s="365"/>
      <c r="E133" s="56"/>
      <c r="F133" s="38"/>
      <c r="G133" s="38"/>
      <c r="H133" s="38"/>
      <c r="I133" s="38"/>
      <c r="J133" s="38"/>
      <c r="K133" s="38"/>
      <c r="L133" s="38"/>
      <c r="M133" s="38"/>
      <c r="N133" s="38"/>
      <c r="O133" s="38"/>
      <c r="P133" s="38"/>
      <c r="Q133" s="39"/>
      <c r="R133" s="337"/>
    </row>
    <row r="134" spans="1:29" ht="21" customHeight="1" thickTop="1" thickBot="1">
      <c r="D134" s="43"/>
      <c r="E134" s="49" t="s">
        <v>14</v>
      </c>
      <c r="F134" s="44">
        <f>IF(一番最初に入力!$C$7="","",SUM(F128:F133))</f>
        <v>0</v>
      </c>
      <c r="G134" s="44">
        <f>IF(一番最初に入力!$C$7="","",SUM(G128:G133))</f>
        <v>0</v>
      </c>
      <c r="H134" s="44">
        <f>IF(一番最初に入力!$C$7="","",SUM(H128:H133))</f>
        <v>0</v>
      </c>
      <c r="I134" s="44">
        <f>IF(一番最初に入力!$C$7="","",SUM(I128:I133))</f>
        <v>0</v>
      </c>
      <c r="J134" s="44">
        <f>IF(一番最初に入力!$C$7="","",SUM(J128:J133))</f>
        <v>0</v>
      </c>
      <c r="K134" s="44">
        <f>IF(一番最初に入力!$C$7="","",SUM(K128:K133))</f>
        <v>0</v>
      </c>
      <c r="L134" s="44">
        <f>IF(一番最初に入力!$C$7="","",SUM(L128:L133))</f>
        <v>0</v>
      </c>
      <c r="M134" s="44">
        <f>IF(一番最初に入力!$C$7="","",SUM(M128:M133))</f>
        <v>0</v>
      </c>
      <c r="N134" s="44">
        <f>IF(一番最初に入力!$C$7="","",SUM(N128:N133))</f>
        <v>0</v>
      </c>
      <c r="O134" s="44">
        <f>IF(一番最初に入力!$C$7="","",SUM(O128:O133))</f>
        <v>0</v>
      </c>
      <c r="P134" s="44">
        <f>IF(一番最初に入力!$C$7="","",SUM(P128:P133))</f>
        <v>0</v>
      </c>
      <c r="Q134" s="44">
        <f>IF(一番最初に入力!$C$7="","",SUM(Q128:Q133))</f>
        <v>0</v>
      </c>
      <c r="R134" s="45">
        <f>IF(一番最初に入力!$C$7="","",SUM(F134:Q134))</f>
        <v>0</v>
      </c>
    </row>
    <row r="135" spans="1:29" ht="21" customHeight="1" thickBot="1">
      <c r="D135" s="43"/>
      <c r="E135" s="50" t="s">
        <v>15</v>
      </c>
      <c r="F135" s="46">
        <f>IF(一番最初に入力!$C$7="","",IF(F134&lt;2500,F134,2500))</f>
        <v>0</v>
      </c>
      <c r="G135" s="46">
        <f>IF(一番最初に入力!$C$7="","",IF(G134&lt;2500,G134,2500))</f>
        <v>0</v>
      </c>
      <c r="H135" s="46">
        <f>IF(一番最初に入力!$C$7="","",IF(H134&lt;2500,H134,2500))</f>
        <v>0</v>
      </c>
      <c r="I135" s="46">
        <f>IF(一番最初に入力!$C$7="","",IF(I134&lt;2500,I134,2500))</f>
        <v>0</v>
      </c>
      <c r="J135" s="46">
        <f>IF(一番最初に入力!$C$7="","",IF(J134&lt;2500,J134,2500))</f>
        <v>0</v>
      </c>
      <c r="K135" s="46">
        <f>IF(一番最初に入力!$C$7="","",IF(K134&lt;2500,K134,2500))</f>
        <v>0</v>
      </c>
      <c r="L135" s="46">
        <f>IF(一番最初に入力!$C$7="","",IF(L134&lt;2500,L134,2500))</f>
        <v>0</v>
      </c>
      <c r="M135" s="46">
        <f>IF(一番最初に入力!$C$7="","",IF(M134&lt;2500,M134,2500))</f>
        <v>0</v>
      </c>
      <c r="N135" s="46">
        <f>IF(一番最初に入力!$C$7="","",IF(N134&lt;2500,N134,2500))</f>
        <v>0</v>
      </c>
      <c r="O135" s="46">
        <f>IF(一番最初に入力!$C$7="","",IF(O134&lt;2500,O134,2500))</f>
        <v>0</v>
      </c>
      <c r="P135" s="46">
        <f>IF(一番最初に入力!$C$7="","",IF(P134&lt;2500,P134,2500))</f>
        <v>0</v>
      </c>
      <c r="Q135" s="46">
        <f>IF(一番最初に入力!$C$7="","",IF(Q134&lt;2500,Q134,2500))</f>
        <v>0</v>
      </c>
      <c r="R135" s="47">
        <f>IF(一番最初に入力!$C$7="","",SUM(F135:Q135))</f>
        <v>0</v>
      </c>
      <c r="S135" s="128" t="s">
        <v>578</v>
      </c>
      <c r="U135" s="136" t="s">
        <v>491</v>
      </c>
      <c r="V135" s="137" t="str">
        <f>IF(B132="１号",COUNTIF(F135:Q135,"&gt;0"),"")</f>
        <v/>
      </c>
      <c r="W135" s="138" t="str">
        <f>IF(B132="１号",SUM(F135:Q135),"")</f>
        <v/>
      </c>
      <c r="X135" s="136" t="s">
        <v>492</v>
      </c>
      <c r="Y135" s="137" t="str">
        <f>IF(B132="２号",COUNTIF(F135:Q135,"&gt;0"),"")</f>
        <v/>
      </c>
      <c r="Z135" s="138" t="str">
        <f>IF(B132="２号",SUM(F135:Q135),"")</f>
        <v/>
      </c>
      <c r="AA135" s="136" t="s">
        <v>493</v>
      </c>
      <c r="AB135" s="137" t="str">
        <f>IF(B132="３号",COUNTIF(F135:Q135,"&gt;0"),"")</f>
        <v/>
      </c>
      <c r="AC135" s="138" t="str">
        <f>IF(B132="３号",SUM(F135:Q135),"")</f>
        <v/>
      </c>
    </row>
    <row r="136" spans="1:29" ht="24.95" customHeight="1"/>
    <row r="137" spans="1:29" ht="21" customHeight="1">
      <c r="A137" s="127" t="s">
        <v>473</v>
      </c>
      <c r="B137" s="327"/>
      <c r="C137" s="328"/>
      <c r="D137" s="329"/>
      <c r="E137" s="330" t="s">
        <v>0</v>
      </c>
      <c r="F137" s="333" t="s">
        <v>1</v>
      </c>
      <c r="G137" s="333"/>
      <c r="H137" s="333"/>
      <c r="I137" s="333"/>
      <c r="J137" s="333"/>
      <c r="K137" s="333"/>
      <c r="L137" s="333"/>
      <c r="M137" s="333"/>
      <c r="N137" s="333"/>
      <c r="O137" s="333"/>
      <c r="P137" s="333"/>
      <c r="Q137" s="334"/>
      <c r="R137" s="335" t="s">
        <v>14</v>
      </c>
    </row>
    <row r="138" spans="1:29" ht="21" customHeight="1">
      <c r="A138" s="338" t="s">
        <v>243</v>
      </c>
      <c r="B138" s="340"/>
      <c r="C138" s="341"/>
      <c r="D138" s="342"/>
      <c r="E138" s="331"/>
      <c r="F138" s="335" t="s">
        <v>2</v>
      </c>
      <c r="G138" s="335" t="s">
        <v>3</v>
      </c>
      <c r="H138" s="335" t="s">
        <v>4</v>
      </c>
      <c r="I138" s="335" t="s">
        <v>5</v>
      </c>
      <c r="J138" s="335" t="s">
        <v>6</v>
      </c>
      <c r="K138" s="335" t="s">
        <v>7</v>
      </c>
      <c r="L138" s="335" t="s">
        <v>8</v>
      </c>
      <c r="M138" s="335" t="s">
        <v>9</v>
      </c>
      <c r="N138" s="335" t="s">
        <v>10</v>
      </c>
      <c r="O138" s="335" t="s">
        <v>11</v>
      </c>
      <c r="P138" s="335" t="s">
        <v>12</v>
      </c>
      <c r="Q138" s="347" t="s">
        <v>13</v>
      </c>
      <c r="R138" s="336"/>
    </row>
    <row r="139" spans="1:29" ht="21" customHeight="1">
      <c r="A139" s="339"/>
      <c r="B139" s="343"/>
      <c r="C139" s="344"/>
      <c r="D139" s="345"/>
      <c r="E139" s="332"/>
      <c r="F139" s="346"/>
      <c r="G139" s="346"/>
      <c r="H139" s="346"/>
      <c r="I139" s="346"/>
      <c r="J139" s="346"/>
      <c r="K139" s="346"/>
      <c r="L139" s="346"/>
      <c r="M139" s="346"/>
      <c r="N139" s="346"/>
      <c r="O139" s="346"/>
      <c r="P139" s="346"/>
      <c r="Q139" s="348"/>
      <c r="R139" s="336"/>
    </row>
    <row r="140" spans="1:29" ht="21" customHeight="1">
      <c r="A140" s="349" t="s">
        <v>242</v>
      </c>
      <c r="B140" s="351"/>
      <c r="C140" s="352"/>
      <c r="D140" s="353"/>
      <c r="E140" s="55"/>
      <c r="F140" s="36"/>
      <c r="G140" s="36"/>
      <c r="H140" s="36"/>
      <c r="I140" s="36"/>
      <c r="J140" s="36"/>
      <c r="K140" s="36"/>
      <c r="L140" s="36"/>
      <c r="M140" s="36"/>
      <c r="N140" s="36"/>
      <c r="O140" s="36"/>
      <c r="P140" s="36"/>
      <c r="Q140" s="37"/>
      <c r="R140" s="336"/>
    </row>
    <row r="141" spans="1:29" ht="21" customHeight="1">
      <c r="A141" s="350"/>
      <c r="B141" s="354"/>
      <c r="C141" s="355"/>
      <c r="D141" s="356"/>
      <c r="E141" s="55"/>
      <c r="F141" s="36"/>
      <c r="G141" s="36"/>
      <c r="H141" s="36"/>
      <c r="I141" s="36"/>
      <c r="J141" s="36"/>
      <c r="K141" s="36"/>
      <c r="L141" s="36"/>
      <c r="M141" s="36"/>
      <c r="N141" s="36"/>
      <c r="O141" s="36"/>
      <c r="P141" s="36"/>
      <c r="Q141" s="37"/>
      <c r="R141" s="336"/>
    </row>
    <row r="142" spans="1:29" ht="21" customHeight="1">
      <c r="A142" s="349" t="s">
        <v>472</v>
      </c>
      <c r="B142" s="357" t="str">
        <f>IF(B140="","",IF(B140&gt;DATE($U$1,4,1),0,
DATEDIF(B140,DATE($U$1,4,1),"y")))</f>
        <v/>
      </c>
      <c r="C142" s="358"/>
      <c r="D142" s="359"/>
      <c r="E142" s="55"/>
      <c r="F142" s="36"/>
      <c r="G142" s="36"/>
      <c r="H142" s="36"/>
      <c r="I142" s="36"/>
      <c r="J142" s="36"/>
      <c r="K142" s="36"/>
      <c r="L142" s="36"/>
      <c r="M142" s="36"/>
      <c r="N142" s="36"/>
      <c r="O142" s="36"/>
      <c r="P142" s="36"/>
      <c r="Q142" s="37"/>
      <c r="R142" s="336"/>
    </row>
    <row r="143" spans="1:29" ht="21" customHeight="1">
      <c r="A143" s="350"/>
      <c r="B143" s="360"/>
      <c r="C143" s="361"/>
      <c r="D143" s="362"/>
      <c r="E143" s="55"/>
      <c r="F143" s="36"/>
      <c r="G143" s="36"/>
      <c r="H143" s="36"/>
      <c r="I143" s="36"/>
      <c r="J143" s="36"/>
      <c r="K143" s="36"/>
      <c r="L143" s="36"/>
      <c r="M143" s="36"/>
      <c r="N143" s="36"/>
      <c r="O143" s="36"/>
      <c r="P143" s="36"/>
      <c r="Q143" s="37"/>
      <c r="R143" s="336"/>
    </row>
    <row r="144" spans="1:29" ht="21" customHeight="1">
      <c r="A144" s="363" t="s">
        <v>471</v>
      </c>
      <c r="B144" s="364"/>
      <c r="C144" s="364"/>
      <c r="D144" s="364"/>
      <c r="E144" s="55"/>
      <c r="F144" s="36"/>
      <c r="G144" s="36"/>
      <c r="H144" s="36"/>
      <c r="I144" s="36"/>
      <c r="J144" s="36"/>
      <c r="K144" s="36"/>
      <c r="L144" s="36"/>
      <c r="M144" s="36"/>
      <c r="N144" s="36"/>
      <c r="O144" s="36"/>
      <c r="P144" s="36"/>
      <c r="Q144" s="37"/>
      <c r="R144" s="336"/>
    </row>
    <row r="145" spans="1:29" ht="21" customHeight="1" thickBot="1">
      <c r="A145" s="339"/>
      <c r="B145" s="365"/>
      <c r="C145" s="365"/>
      <c r="D145" s="365"/>
      <c r="E145" s="56"/>
      <c r="F145" s="38"/>
      <c r="G145" s="38"/>
      <c r="H145" s="38"/>
      <c r="I145" s="38"/>
      <c r="J145" s="38"/>
      <c r="K145" s="38"/>
      <c r="L145" s="38"/>
      <c r="M145" s="38"/>
      <c r="N145" s="38"/>
      <c r="O145" s="38"/>
      <c r="P145" s="38"/>
      <c r="Q145" s="39"/>
      <c r="R145" s="337"/>
    </row>
    <row r="146" spans="1:29" ht="21" customHeight="1" thickTop="1" thickBot="1">
      <c r="D146" s="43"/>
      <c r="E146" s="49" t="s">
        <v>14</v>
      </c>
      <c r="F146" s="44">
        <f>IF(一番最初に入力!$C$7="","",SUM(F140:F145))</f>
        <v>0</v>
      </c>
      <c r="G146" s="44">
        <f>IF(一番最初に入力!$C$7="","",SUM(G140:G145))</f>
        <v>0</v>
      </c>
      <c r="H146" s="44">
        <f>IF(一番最初に入力!$C$7="","",SUM(H140:H145))</f>
        <v>0</v>
      </c>
      <c r="I146" s="44">
        <f>IF(一番最初に入力!$C$7="","",SUM(I140:I145))</f>
        <v>0</v>
      </c>
      <c r="J146" s="44">
        <f>IF(一番最初に入力!$C$7="","",SUM(J140:J145))</f>
        <v>0</v>
      </c>
      <c r="K146" s="44">
        <f>IF(一番最初に入力!$C$7="","",SUM(K140:K145))</f>
        <v>0</v>
      </c>
      <c r="L146" s="44">
        <f>IF(一番最初に入力!$C$7="","",SUM(L140:L145))</f>
        <v>0</v>
      </c>
      <c r="M146" s="44">
        <f>IF(一番最初に入力!$C$7="","",SUM(M140:M145))</f>
        <v>0</v>
      </c>
      <c r="N146" s="44">
        <f>IF(一番最初に入力!$C$7="","",SUM(N140:N145))</f>
        <v>0</v>
      </c>
      <c r="O146" s="44">
        <f>IF(一番最初に入力!$C$7="","",SUM(O140:O145))</f>
        <v>0</v>
      </c>
      <c r="P146" s="44">
        <f>IF(一番最初に入力!$C$7="","",SUM(P140:P145))</f>
        <v>0</v>
      </c>
      <c r="Q146" s="44">
        <f>IF(一番最初に入力!$C$7="","",SUM(Q140:Q145))</f>
        <v>0</v>
      </c>
      <c r="R146" s="45">
        <f>IF(一番最初に入力!$C$7="","",SUM(F146:Q146))</f>
        <v>0</v>
      </c>
    </row>
    <row r="147" spans="1:29" ht="21" customHeight="1" thickBot="1">
      <c r="D147" s="43"/>
      <c r="E147" s="50" t="s">
        <v>15</v>
      </c>
      <c r="F147" s="46">
        <f>IF(一番最初に入力!$C$7="","",IF(F146&lt;2500,F146,2500))</f>
        <v>0</v>
      </c>
      <c r="G147" s="46">
        <f>IF(一番最初に入力!$C$7="","",IF(G146&lt;2500,G146,2500))</f>
        <v>0</v>
      </c>
      <c r="H147" s="46">
        <f>IF(一番最初に入力!$C$7="","",IF(H146&lt;2500,H146,2500))</f>
        <v>0</v>
      </c>
      <c r="I147" s="46">
        <f>IF(一番最初に入力!$C$7="","",IF(I146&lt;2500,I146,2500))</f>
        <v>0</v>
      </c>
      <c r="J147" s="46">
        <f>IF(一番最初に入力!$C$7="","",IF(J146&lt;2500,J146,2500))</f>
        <v>0</v>
      </c>
      <c r="K147" s="46">
        <f>IF(一番最初に入力!$C$7="","",IF(K146&lt;2500,K146,2500))</f>
        <v>0</v>
      </c>
      <c r="L147" s="46">
        <f>IF(一番最初に入力!$C$7="","",IF(L146&lt;2500,L146,2500))</f>
        <v>0</v>
      </c>
      <c r="M147" s="46">
        <f>IF(一番最初に入力!$C$7="","",IF(M146&lt;2500,M146,2500))</f>
        <v>0</v>
      </c>
      <c r="N147" s="46">
        <f>IF(一番最初に入力!$C$7="","",IF(N146&lt;2500,N146,2500))</f>
        <v>0</v>
      </c>
      <c r="O147" s="46">
        <f>IF(一番最初に入力!$C$7="","",IF(O146&lt;2500,O146,2500))</f>
        <v>0</v>
      </c>
      <c r="P147" s="46">
        <f>IF(一番最初に入力!$C$7="","",IF(P146&lt;2500,P146,2500))</f>
        <v>0</v>
      </c>
      <c r="Q147" s="46">
        <f>IF(一番最初に入力!$C$7="","",IF(Q146&lt;2500,Q146,2500))</f>
        <v>0</v>
      </c>
      <c r="R147" s="47">
        <f>IF(一番最初に入力!$C$7="","",SUM(F147:Q147))</f>
        <v>0</v>
      </c>
      <c r="S147" s="128" t="s">
        <v>579</v>
      </c>
      <c r="U147" s="136" t="s">
        <v>491</v>
      </c>
      <c r="V147" s="137" t="str">
        <f>IF(B144="１号",COUNTIF(F147:Q147,"&gt;0"),"")</f>
        <v/>
      </c>
      <c r="W147" s="138" t="str">
        <f>IF(B144="１号",SUM(F147:Q147),"")</f>
        <v/>
      </c>
      <c r="X147" s="136" t="s">
        <v>492</v>
      </c>
      <c r="Y147" s="137" t="str">
        <f>IF(B144="２号",COUNTIF(F147:Q147,"&gt;0"),"")</f>
        <v/>
      </c>
      <c r="Z147" s="138" t="str">
        <f>IF(B144="２号",SUM(F147:Q147),"")</f>
        <v/>
      </c>
      <c r="AA147" s="136" t="s">
        <v>493</v>
      </c>
      <c r="AB147" s="137" t="str">
        <f>IF(B144="３号",COUNTIF(F147:Q147,"&gt;0"),"")</f>
        <v/>
      </c>
      <c r="AC147" s="138" t="str">
        <f>IF(B144="３号",SUM(F147:Q147),"")</f>
        <v/>
      </c>
    </row>
    <row r="148" spans="1:29" ht="24.95" customHeight="1"/>
    <row r="149" spans="1:29" ht="21" customHeight="1">
      <c r="A149" s="127" t="s">
        <v>473</v>
      </c>
      <c r="B149" s="327"/>
      <c r="C149" s="328"/>
      <c r="D149" s="329"/>
      <c r="E149" s="330" t="s">
        <v>0</v>
      </c>
      <c r="F149" s="333" t="s">
        <v>1</v>
      </c>
      <c r="G149" s="333"/>
      <c r="H149" s="333"/>
      <c r="I149" s="333"/>
      <c r="J149" s="333"/>
      <c r="K149" s="333"/>
      <c r="L149" s="333"/>
      <c r="M149" s="333"/>
      <c r="N149" s="333"/>
      <c r="O149" s="333"/>
      <c r="P149" s="333"/>
      <c r="Q149" s="334"/>
      <c r="R149" s="335" t="s">
        <v>14</v>
      </c>
    </row>
    <row r="150" spans="1:29" ht="21" customHeight="1">
      <c r="A150" s="338" t="s">
        <v>243</v>
      </c>
      <c r="B150" s="340"/>
      <c r="C150" s="341"/>
      <c r="D150" s="342"/>
      <c r="E150" s="331"/>
      <c r="F150" s="335" t="s">
        <v>2</v>
      </c>
      <c r="G150" s="335" t="s">
        <v>3</v>
      </c>
      <c r="H150" s="335" t="s">
        <v>4</v>
      </c>
      <c r="I150" s="335" t="s">
        <v>5</v>
      </c>
      <c r="J150" s="335" t="s">
        <v>6</v>
      </c>
      <c r="K150" s="335" t="s">
        <v>7</v>
      </c>
      <c r="L150" s="335" t="s">
        <v>8</v>
      </c>
      <c r="M150" s="335" t="s">
        <v>9</v>
      </c>
      <c r="N150" s="335" t="s">
        <v>10</v>
      </c>
      <c r="O150" s="335" t="s">
        <v>11</v>
      </c>
      <c r="P150" s="335" t="s">
        <v>12</v>
      </c>
      <c r="Q150" s="347" t="s">
        <v>13</v>
      </c>
      <c r="R150" s="336"/>
    </row>
    <row r="151" spans="1:29" ht="21" customHeight="1">
      <c r="A151" s="339"/>
      <c r="B151" s="343"/>
      <c r="C151" s="344"/>
      <c r="D151" s="345"/>
      <c r="E151" s="332"/>
      <c r="F151" s="346"/>
      <c r="G151" s="346"/>
      <c r="H151" s="346"/>
      <c r="I151" s="346"/>
      <c r="J151" s="346"/>
      <c r="K151" s="346"/>
      <c r="L151" s="346"/>
      <c r="M151" s="346"/>
      <c r="N151" s="346"/>
      <c r="O151" s="346"/>
      <c r="P151" s="346"/>
      <c r="Q151" s="348"/>
      <c r="R151" s="336"/>
    </row>
    <row r="152" spans="1:29" ht="21" customHeight="1">
      <c r="A152" s="349" t="s">
        <v>242</v>
      </c>
      <c r="B152" s="351"/>
      <c r="C152" s="352"/>
      <c r="D152" s="353"/>
      <c r="E152" s="55"/>
      <c r="F152" s="36"/>
      <c r="G152" s="36"/>
      <c r="H152" s="36"/>
      <c r="I152" s="36"/>
      <c r="J152" s="36"/>
      <c r="K152" s="36"/>
      <c r="L152" s="36"/>
      <c r="M152" s="36"/>
      <c r="N152" s="36"/>
      <c r="O152" s="36"/>
      <c r="P152" s="36"/>
      <c r="Q152" s="37"/>
      <c r="R152" s="336"/>
    </row>
    <row r="153" spans="1:29" ht="21" customHeight="1">
      <c r="A153" s="350"/>
      <c r="B153" s="354"/>
      <c r="C153" s="355"/>
      <c r="D153" s="356"/>
      <c r="E153" s="55"/>
      <c r="F153" s="36"/>
      <c r="G153" s="36"/>
      <c r="H153" s="36"/>
      <c r="I153" s="36"/>
      <c r="J153" s="36"/>
      <c r="K153" s="36"/>
      <c r="L153" s="36"/>
      <c r="M153" s="36"/>
      <c r="N153" s="36"/>
      <c r="O153" s="36"/>
      <c r="P153" s="36"/>
      <c r="Q153" s="37"/>
      <c r="R153" s="336"/>
    </row>
    <row r="154" spans="1:29" ht="21" customHeight="1">
      <c r="A154" s="349" t="s">
        <v>472</v>
      </c>
      <c r="B154" s="357" t="str">
        <f>IF(B152="","",IF(B152&gt;DATE($U$1,4,1),0,
DATEDIF(B152,DATE($U$1,4,1),"y")))</f>
        <v/>
      </c>
      <c r="C154" s="358"/>
      <c r="D154" s="359"/>
      <c r="E154" s="55"/>
      <c r="F154" s="36"/>
      <c r="G154" s="36"/>
      <c r="H154" s="36"/>
      <c r="I154" s="36"/>
      <c r="J154" s="36"/>
      <c r="K154" s="36"/>
      <c r="L154" s="36"/>
      <c r="M154" s="36"/>
      <c r="N154" s="36"/>
      <c r="O154" s="36"/>
      <c r="P154" s="36"/>
      <c r="Q154" s="37"/>
      <c r="R154" s="336"/>
    </row>
    <row r="155" spans="1:29" ht="21" customHeight="1">
      <c r="A155" s="350"/>
      <c r="B155" s="360"/>
      <c r="C155" s="361"/>
      <c r="D155" s="362"/>
      <c r="E155" s="55"/>
      <c r="F155" s="36"/>
      <c r="G155" s="36"/>
      <c r="H155" s="36"/>
      <c r="I155" s="36"/>
      <c r="J155" s="36"/>
      <c r="K155" s="36"/>
      <c r="L155" s="36"/>
      <c r="M155" s="36"/>
      <c r="N155" s="36"/>
      <c r="O155" s="36"/>
      <c r="P155" s="36"/>
      <c r="Q155" s="37"/>
      <c r="R155" s="336"/>
    </row>
    <row r="156" spans="1:29" ht="21" customHeight="1">
      <c r="A156" s="363" t="s">
        <v>471</v>
      </c>
      <c r="B156" s="364"/>
      <c r="C156" s="364"/>
      <c r="D156" s="364"/>
      <c r="E156" s="55"/>
      <c r="F156" s="36"/>
      <c r="G156" s="36"/>
      <c r="H156" s="36"/>
      <c r="I156" s="36"/>
      <c r="J156" s="36"/>
      <c r="K156" s="36"/>
      <c r="L156" s="36"/>
      <c r="M156" s="36"/>
      <c r="N156" s="36"/>
      <c r="O156" s="36"/>
      <c r="P156" s="36"/>
      <c r="Q156" s="37"/>
      <c r="R156" s="336"/>
    </row>
    <row r="157" spans="1:29" ht="21" customHeight="1" thickBot="1">
      <c r="A157" s="339"/>
      <c r="B157" s="365"/>
      <c r="C157" s="365"/>
      <c r="D157" s="365"/>
      <c r="E157" s="56"/>
      <c r="F157" s="38"/>
      <c r="G157" s="38"/>
      <c r="H157" s="38"/>
      <c r="I157" s="38"/>
      <c r="J157" s="38"/>
      <c r="K157" s="38"/>
      <c r="L157" s="38"/>
      <c r="M157" s="38"/>
      <c r="N157" s="38"/>
      <c r="O157" s="38"/>
      <c r="P157" s="38"/>
      <c r="Q157" s="39"/>
      <c r="R157" s="337"/>
    </row>
    <row r="158" spans="1:29" ht="21" customHeight="1" thickTop="1" thickBot="1">
      <c r="D158" s="43"/>
      <c r="E158" s="49" t="s">
        <v>14</v>
      </c>
      <c r="F158" s="44">
        <f>IF(一番最初に入力!$C$7="","",SUM(F152:F157))</f>
        <v>0</v>
      </c>
      <c r="G158" s="44">
        <f>IF(一番最初に入力!$C$7="","",SUM(G152:G157))</f>
        <v>0</v>
      </c>
      <c r="H158" s="44">
        <f>IF(一番最初に入力!$C$7="","",SUM(H152:H157))</f>
        <v>0</v>
      </c>
      <c r="I158" s="44">
        <f>IF(一番最初に入力!$C$7="","",SUM(I152:I157))</f>
        <v>0</v>
      </c>
      <c r="J158" s="44">
        <f>IF(一番最初に入力!$C$7="","",SUM(J152:J157))</f>
        <v>0</v>
      </c>
      <c r="K158" s="44">
        <f>IF(一番最初に入力!$C$7="","",SUM(K152:K157))</f>
        <v>0</v>
      </c>
      <c r="L158" s="44">
        <f>IF(一番最初に入力!$C$7="","",SUM(L152:L157))</f>
        <v>0</v>
      </c>
      <c r="M158" s="44">
        <f>IF(一番最初に入力!$C$7="","",SUM(M152:M157))</f>
        <v>0</v>
      </c>
      <c r="N158" s="44">
        <f>IF(一番最初に入力!$C$7="","",SUM(N152:N157))</f>
        <v>0</v>
      </c>
      <c r="O158" s="44">
        <f>IF(一番最初に入力!$C$7="","",SUM(O152:O157))</f>
        <v>0</v>
      </c>
      <c r="P158" s="44">
        <f>IF(一番最初に入力!$C$7="","",SUM(P152:P157))</f>
        <v>0</v>
      </c>
      <c r="Q158" s="44">
        <f>IF(一番最初に入力!$C$7="","",SUM(Q152:Q157))</f>
        <v>0</v>
      </c>
      <c r="R158" s="45">
        <f>IF(一番最初に入力!$C$7="","",SUM(F158:Q158))</f>
        <v>0</v>
      </c>
    </row>
    <row r="159" spans="1:29" ht="21" customHeight="1" thickBot="1">
      <c r="D159" s="43"/>
      <c r="E159" s="50" t="s">
        <v>15</v>
      </c>
      <c r="F159" s="46">
        <f>IF(一番最初に入力!$C$7="","",IF(F158&lt;2500,F158,2500))</f>
        <v>0</v>
      </c>
      <c r="G159" s="46">
        <f>IF(一番最初に入力!$C$7="","",IF(G158&lt;2500,G158,2500))</f>
        <v>0</v>
      </c>
      <c r="H159" s="46">
        <f>IF(一番最初に入力!$C$7="","",IF(H158&lt;2500,H158,2500))</f>
        <v>0</v>
      </c>
      <c r="I159" s="46">
        <f>IF(一番最初に入力!$C$7="","",IF(I158&lt;2500,I158,2500))</f>
        <v>0</v>
      </c>
      <c r="J159" s="46">
        <f>IF(一番最初に入力!$C$7="","",IF(J158&lt;2500,J158,2500))</f>
        <v>0</v>
      </c>
      <c r="K159" s="46">
        <f>IF(一番最初に入力!$C$7="","",IF(K158&lt;2500,K158,2500))</f>
        <v>0</v>
      </c>
      <c r="L159" s="46">
        <f>IF(一番最初に入力!$C$7="","",IF(L158&lt;2500,L158,2500))</f>
        <v>0</v>
      </c>
      <c r="M159" s="46">
        <f>IF(一番最初に入力!$C$7="","",IF(M158&lt;2500,M158,2500))</f>
        <v>0</v>
      </c>
      <c r="N159" s="46">
        <f>IF(一番最初に入力!$C$7="","",IF(N158&lt;2500,N158,2500))</f>
        <v>0</v>
      </c>
      <c r="O159" s="46">
        <f>IF(一番最初に入力!$C$7="","",IF(O158&lt;2500,O158,2500))</f>
        <v>0</v>
      </c>
      <c r="P159" s="46">
        <f>IF(一番最初に入力!$C$7="","",IF(P158&lt;2500,P158,2500))</f>
        <v>0</v>
      </c>
      <c r="Q159" s="46">
        <f>IF(一番最初に入力!$C$7="","",IF(Q158&lt;2500,Q158,2500))</f>
        <v>0</v>
      </c>
      <c r="R159" s="47">
        <f>IF(一番最初に入力!$C$7="","",SUM(F159:Q159))</f>
        <v>0</v>
      </c>
      <c r="S159" s="128" t="s">
        <v>580</v>
      </c>
      <c r="U159" s="136" t="s">
        <v>491</v>
      </c>
      <c r="V159" s="137" t="str">
        <f>IF(B156="１号",COUNTIF(F159:Q159,"&gt;0"),"")</f>
        <v/>
      </c>
      <c r="W159" s="138" t="str">
        <f>IF(B156="１号",SUM(F159:Q159),"")</f>
        <v/>
      </c>
      <c r="X159" s="136" t="s">
        <v>492</v>
      </c>
      <c r="Y159" s="137" t="str">
        <f>IF(B156="２号",COUNTIF(F159:Q159,"&gt;0"),"")</f>
        <v/>
      </c>
      <c r="Z159" s="138" t="str">
        <f>IF(B156="２号",SUM(F159:Q159),"")</f>
        <v/>
      </c>
      <c r="AA159" s="136" t="s">
        <v>493</v>
      </c>
      <c r="AB159" s="137" t="str">
        <f>IF(B156="３号",COUNTIF(F159:Q159,"&gt;0"),"")</f>
        <v/>
      </c>
      <c r="AC159" s="138" t="str">
        <f>IF(B156="３号",SUM(F159:Q159),"")</f>
        <v/>
      </c>
    </row>
    <row r="160" spans="1:29" ht="24.95" customHeight="1"/>
  </sheetData>
  <sheetProtection password="C016" sheet="1" objects="1" scenarios="1"/>
  <mergeCells count="301">
    <mergeCell ref="M4:N4"/>
    <mergeCell ref="O4:S4"/>
    <mergeCell ref="M5:N5"/>
    <mergeCell ref="O5:S5"/>
    <mergeCell ref="A60:A61"/>
    <mergeCell ref="B60:D61"/>
    <mergeCell ref="R1:S1"/>
    <mergeCell ref="A54:A55"/>
    <mergeCell ref="B54:D55"/>
    <mergeCell ref="A56:A57"/>
    <mergeCell ref="B56:D57"/>
    <mergeCell ref="A58:A59"/>
    <mergeCell ref="B58:D59"/>
    <mergeCell ref="A46:A47"/>
    <mergeCell ref="B46:D47"/>
    <mergeCell ref="A48:A49"/>
    <mergeCell ref="B48:D49"/>
    <mergeCell ref="B53:D53"/>
    <mergeCell ref="B41:D41"/>
    <mergeCell ref="A42:A43"/>
    <mergeCell ref="B42:D43"/>
    <mergeCell ref="A44:A45"/>
    <mergeCell ref="B44:D45"/>
    <mergeCell ref="B22:D23"/>
    <mergeCell ref="A24:A25"/>
    <mergeCell ref="B24:D25"/>
    <mergeCell ref="B29:D29"/>
    <mergeCell ref="A9:E9"/>
    <mergeCell ref="E17:E19"/>
    <mergeCell ref="E41:E43"/>
    <mergeCell ref="E53:E55"/>
    <mergeCell ref="F17:Q17"/>
    <mergeCell ref="F18:F19"/>
    <mergeCell ref="G18:G19"/>
    <mergeCell ref="H18:H19"/>
    <mergeCell ref="I18:I19"/>
    <mergeCell ref="J18:J19"/>
    <mergeCell ref="F29:Q29"/>
    <mergeCell ref="P30:P31"/>
    <mergeCell ref="Q30:Q31"/>
    <mergeCell ref="P18:P19"/>
    <mergeCell ref="K18:K19"/>
    <mergeCell ref="P42:P43"/>
    <mergeCell ref="Q42:Q43"/>
    <mergeCell ref="L18:L19"/>
    <mergeCell ref="M18:M19"/>
    <mergeCell ref="N18:N19"/>
    <mergeCell ref="O18:O19"/>
    <mergeCell ref="F53:Q53"/>
    <mergeCell ref="E29:E31"/>
    <mergeCell ref="K30:K31"/>
    <mergeCell ref="B30:D31"/>
    <mergeCell ref="A30:A31"/>
    <mergeCell ref="R53:R61"/>
    <mergeCell ref="F54:F55"/>
    <mergeCell ref="G54:G55"/>
    <mergeCell ref="H54:H55"/>
    <mergeCell ref="I54:I55"/>
    <mergeCell ref="J54:J55"/>
    <mergeCell ref="K54:K55"/>
    <mergeCell ref="L54:L55"/>
    <mergeCell ref="M54:M55"/>
    <mergeCell ref="N54:N55"/>
    <mergeCell ref="O54:O55"/>
    <mergeCell ref="P54:P55"/>
    <mergeCell ref="R41:R49"/>
    <mergeCell ref="F30:F31"/>
    <mergeCell ref="J30:J31"/>
    <mergeCell ref="I30:I31"/>
    <mergeCell ref="H30:H31"/>
    <mergeCell ref="G30:G31"/>
    <mergeCell ref="K42:K43"/>
    <mergeCell ref="L42:L43"/>
    <mergeCell ref="B34:D35"/>
    <mergeCell ref="A36:A37"/>
    <mergeCell ref="B36:D37"/>
    <mergeCell ref="O42:O43"/>
    <mergeCell ref="F42:F43"/>
    <mergeCell ref="G42:G43"/>
    <mergeCell ref="H42:H43"/>
    <mergeCell ref="I42:I43"/>
    <mergeCell ref="J42:J43"/>
    <mergeCell ref="M42:M43"/>
    <mergeCell ref="N42:N43"/>
    <mergeCell ref="F41:Q41"/>
    <mergeCell ref="A10:I10"/>
    <mergeCell ref="O12:R12"/>
    <mergeCell ref="O13:R13"/>
    <mergeCell ref="O14:R14"/>
    <mergeCell ref="A12:M12"/>
    <mergeCell ref="O3:S3"/>
    <mergeCell ref="M3:N3"/>
    <mergeCell ref="Q54:Q55"/>
    <mergeCell ref="R17:R25"/>
    <mergeCell ref="O30:O31"/>
    <mergeCell ref="N30:N31"/>
    <mergeCell ref="M30:M31"/>
    <mergeCell ref="L30:L31"/>
    <mergeCell ref="Q18:Q19"/>
    <mergeCell ref="R29:R37"/>
    <mergeCell ref="B17:D17"/>
    <mergeCell ref="A18:A19"/>
    <mergeCell ref="B18:D19"/>
    <mergeCell ref="A20:A21"/>
    <mergeCell ref="B20:D21"/>
    <mergeCell ref="A22:A23"/>
    <mergeCell ref="A32:A33"/>
    <mergeCell ref="B32:D33"/>
    <mergeCell ref="A34:A35"/>
    <mergeCell ref="B65:D65"/>
    <mergeCell ref="E65:E67"/>
    <mergeCell ref="F65:Q65"/>
    <mergeCell ref="R65:R73"/>
    <mergeCell ref="A66:A67"/>
    <mergeCell ref="B66:D67"/>
    <mergeCell ref="F66:F67"/>
    <mergeCell ref="G66:G67"/>
    <mergeCell ref="H66:H67"/>
    <mergeCell ref="I66:I67"/>
    <mergeCell ref="J66:J67"/>
    <mergeCell ref="K66:K67"/>
    <mergeCell ref="L66:L67"/>
    <mergeCell ref="M66:M67"/>
    <mergeCell ref="N66:N67"/>
    <mergeCell ref="O66:O67"/>
    <mergeCell ref="P66:P67"/>
    <mergeCell ref="Q66:Q67"/>
    <mergeCell ref="A68:A69"/>
    <mergeCell ref="B68:D69"/>
    <mergeCell ref="A70:A71"/>
    <mergeCell ref="B70:D71"/>
    <mergeCell ref="A72:A73"/>
    <mergeCell ref="B72:D73"/>
    <mergeCell ref="B77:D77"/>
    <mergeCell ref="E77:E79"/>
    <mergeCell ref="F77:Q77"/>
    <mergeCell ref="R77:R85"/>
    <mergeCell ref="A78:A79"/>
    <mergeCell ref="B78:D79"/>
    <mergeCell ref="F78:F79"/>
    <mergeCell ref="G78:G79"/>
    <mergeCell ref="H78:H79"/>
    <mergeCell ref="I78:I79"/>
    <mergeCell ref="J78:J79"/>
    <mergeCell ref="K78:K79"/>
    <mergeCell ref="L78:L79"/>
    <mergeCell ref="M78:M79"/>
    <mergeCell ref="N78:N79"/>
    <mergeCell ref="O78:O79"/>
    <mergeCell ref="P78:P79"/>
    <mergeCell ref="Q78:Q79"/>
    <mergeCell ref="A80:A81"/>
    <mergeCell ref="B80:D81"/>
    <mergeCell ref="A82:A83"/>
    <mergeCell ref="B82:D83"/>
    <mergeCell ref="A84:A85"/>
    <mergeCell ref="B84:D85"/>
    <mergeCell ref="B89:D89"/>
    <mergeCell ref="E89:E91"/>
    <mergeCell ref="F89:Q89"/>
    <mergeCell ref="R89:R97"/>
    <mergeCell ref="A90:A91"/>
    <mergeCell ref="B90:D91"/>
    <mergeCell ref="F90:F91"/>
    <mergeCell ref="G90:G91"/>
    <mergeCell ref="H90:H91"/>
    <mergeCell ref="I90:I91"/>
    <mergeCell ref="J90:J91"/>
    <mergeCell ref="K90:K91"/>
    <mergeCell ref="L90:L91"/>
    <mergeCell ref="M90:M91"/>
    <mergeCell ref="N90:N91"/>
    <mergeCell ref="O90:O91"/>
    <mergeCell ref="P90:P91"/>
    <mergeCell ref="Q90:Q91"/>
    <mergeCell ref="A92:A93"/>
    <mergeCell ref="B92:D93"/>
    <mergeCell ref="A94:A95"/>
    <mergeCell ref="B94:D95"/>
    <mergeCell ref="A96:A97"/>
    <mergeCell ref="B96:D97"/>
    <mergeCell ref="B101:D101"/>
    <mergeCell ref="E101:E103"/>
    <mergeCell ref="F101:Q101"/>
    <mergeCell ref="R101:R109"/>
    <mergeCell ref="A102:A103"/>
    <mergeCell ref="B102:D103"/>
    <mergeCell ref="F102:F103"/>
    <mergeCell ref="G102:G103"/>
    <mergeCell ref="H102:H103"/>
    <mergeCell ref="I102:I103"/>
    <mergeCell ref="J102:J103"/>
    <mergeCell ref="K102:K103"/>
    <mergeCell ref="L102:L103"/>
    <mergeCell ref="M102:M103"/>
    <mergeCell ref="N102:N103"/>
    <mergeCell ref="O102:O103"/>
    <mergeCell ref="P102:P103"/>
    <mergeCell ref="Q102:Q103"/>
    <mergeCell ref="A104:A105"/>
    <mergeCell ref="B104:D105"/>
    <mergeCell ref="A106:A107"/>
    <mergeCell ref="B106:D107"/>
    <mergeCell ref="A108:A109"/>
    <mergeCell ref="B108:D109"/>
    <mergeCell ref="B113:D113"/>
    <mergeCell ref="E113:E115"/>
    <mergeCell ref="F113:Q113"/>
    <mergeCell ref="R113:R121"/>
    <mergeCell ref="A114:A115"/>
    <mergeCell ref="B114:D115"/>
    <mergeCell ref="F114:F115"/>
    <mergeCell ref="G114:G115"/>
    <mergeCell ref="H114:H115"/>
    <mergeCell ref="I114:I115"/>
    <mergeCell ref="J114:J115"/>
    <mergeCell ref="K114:K115"/>
    <mergeCell ref="L114:L115"/>
    <mergeCell ref="M114:M115"/>
    <mergeCell ref="N114:N115"/>
    <mergeCell ref="O114:O115"/>
    <mergeCell ref="P114:P115"/>
    <mergeCell ref="Q114:Q115"/>
    <mergeCell ref="A116:A117"/>
    <mergeCell ref="B116:D117"/>
    <mergeCell ref="A118:A119"/>
    <mergeCell ref="B118:D119"/>
    <mergeCell ref="A120:A121"/>
    <mergeCell ref="B120:D121"/>
    <mergeCell ref="B125:D125"/>
    <mergeCell ref="E125:E127"/>
    <mergeCell ref="F125:Q125"/>
    <mergeCell ref="R125:R133"/>
    <mergeCell ref="A126:A127"/>
    <mergeCell ref="B126:D127"/>
    <mergeCell ref="F126:F127"/>
    <mergeCell ref="G126:G127"/>
    <mergeCell ref="H126:H127"/>
    <mergeCell ref="I126:I127"/>
    <mergeCell ref="J126:J127"/>
    <mergeCell ref="K126:K127"/>
    <mergeCell ref="L126:L127"/>
    <mergeCell ref="M126:M127"/>
    <mergeCell ref="N126:N127"/>
    <mergeCell ref="O126:O127"/>
    <mergeCell ref="P126:P127"/>
    <mergeCell ref="Q126:Q127"/>
    <mergeCell ref="A128:A129"/>
    <mergeCell ref="B128:D129"/>
    <mergeCell ref="A130:A131"/>
    <mergeCell ref="B130:D131"/>
    <mergeCell ref="A132:A133"/>
    <mergeCell ref="B132:D133"/>
    <mergeCell ref="B137:D137"/>
    <mergeCell ref="E137:E139"/>
    <mergeCell ref="F137:Q137"/>
    <mergeCell ref="R137:R145"/>
    <mergeCell ref="A138:A139"/>
    <mergeCell ref="B138:D139"/>
    <mergeCell ref="F138:F139"/>
    <mergeCell ref="G138:G139"/>
    <mergeCell ref="H138:H139"/>
    <mergeCell ref="I138:I139"/>
    <mergeCell ref="J138:J139"/>
    <mergeCell ref="K138:K139"/>
    <mergeCell ref="L138:L139"/>
    <mergeCell ref="M138:M139"/>
    <mergeCell ref="N138:N139"/>
    <mergeCell ref="O138:O139"/>
    <mergeCell ref="P138:P139"/>
    <mergeCell ref="Q138:Q139"/>
    <mergeCell ref="A140:A141"/>
    <mergeCell ref="B140:D141"/>
    <mergeCell ref="A142:A143"/>
    <mergeCell ref="B142:D143"/>
    <mergeCell ref="A144:A145"/>
    <mergeCell ref="B144:D145"/>
    <mergeCell ref="B149:D149"/>
    <mergeCell ref="E149:E151"/>
    <mergeCell ref="F149:Q149"/>
    <mergeCell ref="R149:R157"/>
    <mergeCell ref="A150:A151"/>
    <mergeCell ref="B150:D151"/>
    <mergeCell ref="F150:F151"/>
    <mergeCell ref="G150:G151"/>
    <mergeCell ref="H150:H151"/>
    <mergeCell ref="I150:I151"/>
    <mergeCell ref="J150:J151"/>
    <mergeCell ref="K150:K151"/>
    <mergeCell ref="L150:L151"/>
    <mergeCell ref="M150:M151"/>
    <mergeCell ref="N150:N151"/>
    <mergeCell ref="O150:O151"/>
    <mergeCell ref="P150:P151"/>
    <mergeCell ref="Q150:Q151"/>
    <mergeCell ref="A152:A153"/>
    <mergeCell ref="B152:D153"/>
    <mergeCell ref="A154:A155"/>
    <mergeCell ref="B154:D155"/>
    <mergeCell ref="A156:A157"/>
    <mergeCell ref="B156:D157"/>
  </mergeCells>
  <phoneticPr fontId="1"/>
  <dataValidations count="2">
    <dataValidation imeMode="fullKatakana" allowBlank="1" showInputMessage="1" showErrorMessage="1" sqref="B46 B17 B22 B154 B34 B29 B41 B58 B82 B65 B70 B77 B89 B94 B118 B101 B106 B113 B125 B130 B137 B142 B149 B53"/>
    <dataValidation type="list" allowBlank="1" showInputMessage="1" showErrorMessage="1" sqref="B24:D25 B36:D37 B48:D49 B60:D61 B72:D73 B84:D85 B96:D97 B108:D109 B120:D121 B132:D133 B144:D145 B156:D157">
      <formula1>"１号,２号,３号"</formula1>
    </dataValidation>
  </dataValidations>
  <printOptions horizontalCentered="1"/>
  <pageMargins left="0.51181102362204722" right="0.31496062992125984" top="0.59055118110236227" bottom="0.59055118110236227" header="0.31496062992125984" footer="0.31496062992125984"/>
  <pageSetup paperSize="9" scale="61" fitToHeight="0" orientation="portrait" useFirstPageNumber="1" r:id="rId1"/>
  <headerFooter>
    <oddFooter>&amp;C&amp;P</oddFooter>
  </headerFooter>
  <rowBreaks count="2" manualBreakCount="2">
    <brk id="63" max="18" man="1"/>
    <brk id="111" max="18" man="1"/>
  </rowBreak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49"/>
  <sheetViews>
    <sheetView view="pageBreakPreview" zoomScale="80" zoomScaleNormal="70" zoomScaleSheetLayoutView="80" workbookViewId="0"/>
  </sheetViews>
  <sheetFormatPr defaultRowHeight="17.25"/>
  <cols>
    <col min="1" max="1" width="6.375" style="57" customWidth="1"/>
    <col min="2" max="5" width="3.875" style="57" customWidth="1"/>
    <col min="6" max="9" width="4.5" style="57" customWidth="1"/>
    <col min="10" max="28" width="4" style="57" customWidth="1"/>
    <col min="29" max="38" width="0.625" style="57" customWidth="1"/>
    <col min="39" max="16384" width="9" style="57"/>
  </cols>
  <sheetData>
    <row r="1" spans="1:39" ht="32.25" customHeight="1">
      <c r="A1" s="70"/>
      <c r="B1" s="70"/>
      <c r="C1" s="70"/>
      <c r="D1" s="70"/>
      <c r="E1" s="70"/>
      <c r="F1" s="70"/>
      <c r="G1" s="70"/>
      <c r="H1" s="70"/>
      <c r="I1" s="70"/>
      <c r="J1" s="70"/>
      <c r="K1" s="70"/>
      <c r="L1" s="70"/>
      <c r="M1" s="70"/>
      <c r="N1" s="70"/>
      <c r="O1" s="70"/>
      <c r="P1" s="70"/>
      <c r="Q1" s="70"/>
      <c r="R1" s="70"/>
      <c r="S1" s="70"/>
      <c r="T1" s="70"/>
      <c r="U1" s="70"/>
      <c r="V1" s="70"/>
      <c r="W1" s="70"/>
      <c r="X1" s="70"/>
      <c r="Y1" s="451" t="s">
        <v>512</v>
      </c>
      <c r="Z1" s="451"/>
      <c r="AA1" s="451"/>
      <c r="AB1" s="70"/>
      <c r="AC1" s="70"/>
      <c r="AD1" s="70"/>
      <c r="AE1" s="70"/>
      <c r="AF1" s="70"/>
      <c r="AG1" s="70"/>
      <c r="AH1" s="85"/>
      <c r="AI1" s="85"/>
      <c r="AJ1" s="85"/>
    </row>
    <row r="2" spans="1:39" ht="35.25" customHeight="1">
      <c r="A2" s="71" t="s">
        <v>494</v>
      </c>
      <c r="B2" s="70"/>
      <c r="C2" s="70"/>
      <c r="D2" s="70"/>
      <c r="E2" s="70"/>
      <c r="F2" s="70"/>
      <c r="G2" s="70"/>
      <c r="H2" s="70"/>
      <c r="I2" s="70"/>
      <c r="J2" s="70"/>
      <c r="K2" s="70"/>
      <c r="L2" s="70"/>
      <c r="M2" s="70"/>
      <c r="N2" s="70"/>
      <c r="O2" s="70"/>
      <c r="P2" s="70"/>
      <c r="Q2" s="70"/>
      <c r="R2" s="70"/>
      <c r="S2" s="70"/>
      <c r="T2" s="70"/>
      <c r="U2" s="70"/>
      <c r="V2" s="70"/>
      <c r="W2" s="70"/>
      <c r="X2" s="70"/>
      <c r="Y2" s="70"/>
      <c r="Z2" s="70"/>
      <c r="AA2" s="70"/>
      <c r="AB2" s="70"/>
      <c r="AC2" s="70"/>
      <c r="AD2" s="70"/>
      <c r="AE2" s="70"/>
      <c r="AF2" s="70"/>
      <c r="AG2" s="70"/>
      <c r="AH2" s="70"/>
      <c r="AI2" s="70"/>
      <c r="AJ2" s="70"/>
      <c r="AM2" s="60" t="s">
        <v>496</v>
      </c>
    </row>
    <row r="3" spans="1:39" ht="35.25" customHeight="1">
      <c r="A3" s="71"/>
      <c r="B3" s="70" t="s">
        <v>495</v>
      </c>
      <c r="C3" s="70"/>
      <c r="D3" s="70"/>
      <c r="E3" s="70"/>
      <c r="F3" s="70"/>
      <c r="G3" s="70"/>
      <c r="H3" s="70"/>
      <c r="I3" s="70"/>
      <c r="J3" s="70"/>
      <c r="K3" s="70"/>
      <c r="L3" s="70"/>
      <c r="M3" s="70"/>
      <c r="N3" s="70"/>
      <c r="O3" s="70"/>
      <c r="P3" s="70"/>
      <c r="Q3" s="70"/>
      <c r="R3" s="70"/>
      <c r="S3" s="70"/>
      <c r="T3" s="70"/>
      <c r="U3" s="70"/>
      <c r="V3" s="70"/>
      <c r="W3" s="70"/>
      <c r="X3" s="70"/>
      <c r="Y3" s="70"/>
      <c r="Z3" s="70"/>
      <c r="AA3" s="70"/>
      <c r="AB3" s="70"/>
      <c r="AC3" s="70"/>
      <c r="AD3" s="70"/>
      <c r="AE3" s="70"/>
      <c r="AF3" s="70"/>
      <c r="AG3" s="70"/>
      <c r="AH3" s="70"/>
      <c r="AI3" s="70"/>
      <c r="AJ3" s="70"/>
    </row>
    <row r="4" spans="1:39" ht="30" customHeight="1">
      <c r="A4" s="70"/>
      <c r="B4" s="72"/>
      <c r="C4" s="73"/>
      <c r="D4" s="73"/>
      <c r="E4" s="74"/>
      <c r="F4" s="380" t="s">
        <v>475</v>
      </c>
      <c r="G4" s="381"/>
      <c r="H4" s="381"/>
      <c r="I4" s="381"/>
      <c r="J4" s="381"/>
      <c r="K4" s="381"/>
      <c r="L4" s="381"/>
      <c r="M4" s="381"/>
      <c r="N4" s="381"/>
      <c r="O4" s="381"/>
      <c r="P4" s="381"/>
      <c r="Q4" s="381"/>
      <c r="R4" s="382"/>
      <c r="S4" s="383" t="s">
        <v>511</v>
      </c>
      <c r="T4" s="384"/>
      <c r="U4" s="384"/>
      <c r="V4" s="384"/>
      <c r="W4" s="385"/>
      <c r="X4" s="83"/>
      <c r="Y4" s="83"/>
      <c r="Z4" s="83"/>
      <c r="AA4" s="83"/>
      <c r="AB4" s="83"/>
      <c r="AC4" s="83"/>
      <c r="AD4" s="83"/>
      <c r="AE4" s="83"/>
      <c r="AF4" s="84"/>
      <c r="AG4" s="76"/>
      <c r="AH4" s="76"/>
      <c r="AI4" s="76"/>
      <c r="AJ4" s="76"/>
    </row>
    <row r="5" spans="1:39" ht="30" customHeight="1">
      <c r="A5" s="70"/>
      <c r="B5" s="75"/>
      <c r="C5" s="76"/>
      <c r="D5" s="76"/>
      <c r="E5" s="77"/>
      <c r="F5" s="380" t="s">
        <v>476</v>
      </c>
      <c r="G5" s="381"/>
      <c r="H5" s="381"/>
      <c r="I5" s="381"/>
      <c r="J5" s="381"/>
      <c r="K5" s="381"/>
      <c r="L5" s="381"/>
      <c r="M5" s="381"/>
      <c r="N5" s="381"/>
      <c r="O5" s="381"/>
      <c r="P5" s="381"/>
      <c r="Q5" s="381"/>
      <c r="R5" s="382"/>
      <c r="S5" s="386"/>
      <c r="T5" s="387"/>
      <c r="U5" s="387"/>
      <c r="V5" s="387"/>
      <c r="W5" s="388"/>
    </row>
    <row r="6" spans="1:39" ht="30" customHeight="1">
      <c r="A6" s="70"/>
      <c r="B6" s="75"/>
      <c r="C6" s="76"/>
      <c r="D6" s="76"/>
      <c r="E6" s="77"/>
      <c r="F6" s="403" t="s">
        <v>477</v>
      </c>
      <c r="G6" s="404"/>
      <c r="H6" s="404"/>
      <c r="I6" s="404"/>
      <c r="J6" s="403" t="s">
        <v>478</v>
      </c>
      <c r="K6" s="403"/>
      <c r="L6" s="404"/>
      <c r="M6" s="404"/>
      <c r="N6" s="404"/>
      <c r="O6" s="404"/>
      <c r="P6" s="404"/>
      <c r="Q6" s="404"/>
      <c r="R6" s="404"/>
      <c r="S6" s="386"/>
      <c r="T6" s="387"/>
      <c r="U6" s="387"/>
      <c r="V6" s="387"/>
      <c r="W6" s="388"/>
    </row>
    <row r="7" spans="1:39" ht="30" customHeight="1">
      <c r="A7" s="70"/>
      <c r="B7" s="75"/>
      <c r="C7" s="76"/>
      <c r="D7" s="76"/>
      <c r="E7" s="77"/>
      <c r="F7" s="404"/>
      <c r="G7" s="404"/>
      <c r="H7" s="404"/>
      <c r="I7" s="404"/>
      <c r="J7" s="405"/>
      <c r="K7" s="405"/>
      <c r="L7" s="405"/>
      <c r="M7" s="405"/>
      <c r="N7" s="405"/>
      <c r="O7" s="405"/>
      <c r="P7" s="405"/>
      <c r="Q7" s="405"/>
      <c r="R7" s="405"/>
      <c r="S7" s="386"/>
      <c r="T7" s="387"/>
      <c r="U7" s="387"/>
      <c r="V7" s="387"/>
      <c r="W7" s="388"/>
      <c r="X7" s="59"/>
    </row>
    <row r="8" spans="1:39" ht="30" customHeight="1">
      <c r="A8" s="70"/>
      <c r="B8" s="75"/>
      <c r="C8" s="76"/>
      <c r="D8" s="76"/>
      <c r="E8" s="77"/>
      <c r="F8" s="130"/>
      <c r="G8" s="131"/>
      <c r="H8" s="131"/>
      <c r="I8" s="78"/>
      <c r="J8" s="400" t="s">
        <v>479</v>
      </c>
      <c r="K8" s="401"/>
      <c r="L8" s="402"/>
      <c r="M8" s="401" t="s">
        <v>480</v>
      </c>
      <c r="N8" s="401"/>
      <c r="O8" s="402"/>
      <c r="P8" s="401" t="s">
        <v>481</v>
      </c>
      <c r="Q8" s="401"/>
      <c r="R8" s="402"/>
      <c r="S8" s="78"/>
      <c r="T8" s="78"/>
      <c r="U8" s="78"/>
      <c r="V8" s="78"/>
      <c r="W8" s="78"/>
      <c r="X8" s="59"/>
    </row>
    <row r="9" spans="1:39" ht="30" customHeight="1">
      <c r="A9" s="70"/>
      <c r="B9" s="75"/>
      <c r="C9" s="76"/>
      <c r="D9" s="76"/>
      <c r="E9" s="77"/>
      <c r="F9" s="130"/>
      <c r="G9" s="131"/>
      <c r="H9" s="131"/>
      <c r="I9" s="132" t="s">
        <v>482</v>
      </c>
      <c r="J9" s="130"/>
      <c r="K9" s="131"/>
      <c r="L9" s="132" t="s">
        <v>483</v>
      </c>
      <c r="M9" s="131"/>
      <c r="N9" s="131"/>
      <c r="O9" s="132" t="s">
        <v>484</v>
      </c>
      <c r="P9" s="131"/>
      <c r="Q9" s="131"/>
      <c r="R9" s="132" t="s">
        <v>485</v>
      </c>
      <c r="S9" s="75"/>
      <c r="T9" s="76"/>
      <c r="U9" s="76"/>
      <c r="V9" s="76"/>
      <c r="W9" s="77" t="s">
        <v>486</v>
      </c>
    </row>
    <row r="10" spans="1:39" ht="30" customHeight="1">
      <c r="A10" s="70"/>
      <c r="B10" s="412" t="s">
        <v>487</v>
      </c>
      <c r="C10" s="413"/>
      <c r="D10" s="413"/>
      <c r="E10" s="414"/>
      <c r="F10" s="418"/>
      <c r="G10" s="419"/>
      <c r="H10" s="419"/>
      <c r="I10" s="420"/>
      <c r="J10" s="411">
        <v>12</v>
      </c>
      <c r="K10" s="395"/>
      <c r="L10" s="396"/>
      <c r="M10" s="395">
        <f>COUNTIF(別表1_教材費・行事費等!$V$20:$V$159,"12")</f>
        <v>0</v>
      </c>
      <c r="N10" s="395"/>
      <c r="O10" s="396"/>
      <c r="P10" s="411">
        <f t="shared" ref="P10:P21" si="0">J10*M10</f>
        <v>0</v>
      </c>
      <c r="Q10" s="395"/>
      <c r="R10" s="396"/>
      <c r="S10" s="442">
        <f>SUM(別表1_教材費・行事費等!W27:W63)</f>
        <v>7200</v>
      </c>
      <c r="T10" s="443"/>
      <c r="U10" s="443"/>
      <c r="V10" s="443"/>
      <c r="W10" s="444"/>
    </row>
    <row r="11" spans="1:39" ht="30" customHeight="1">
      <c r="A11" s="70"/>
      <c r="B11" s="400"/>
      <c r="C11" s="401"/>
      <c r="D11" s="401"/>
      <c r="E11" s="402"/>
      <c r="F11" s="421"/>
      <c r="G11" s="422"/>
      <c r="H11" s="422"/>
      <c r="I11" s="423"/>
      <c r="J11" s="397">
        <v>11</v>
      </c>
      <c r="K11" s="398"/>
      <c r="L11" s="399"/>
      <c r="M11" s="397">
        <f>COUNTIF(別表1_教材費・行事費等!$V$20:$V$159,"11")</f>
        <v>0</v>
      </c>
      <c r="N11" s="398"/>
      <c r="O11" s="399"/>
      <c r="P11" s="397">
        <f t="shared" si="0"/>
        <v>0</v>
      </c>
      <c r="Q11" s="398"/>
      <c r="R11" s="399"/>
      <c r="S11" s="445"/>
      <c r="T11" s="446"/>
      <c r="U11" s="446"/>
      <c r="V11" s="446"/>
      <c r="W11" s="447"/>
    </row>
    <row r="12" spans="1:39" ht="30" customHeight="1">
      <c r="A12" s="70"/>
      <c r="B12" s="400"/>
      <c r="C12" s="401"/>
      <c r="D12" s="401"/>
      <c r="E12" s="402"/>
      <c r="F12" s="421"/>
      <c r="G12" s="422"/>
      <c r="H12" s="422"/>
      <c r="I12" s="423"/>
      <c r="J12" s="397">
        <v>10</v>
      </c>
      <c r="K12" s="398"/>
      <c r="L12" s="399"/>
      <c r="M12" s="397">
        <f>COUNTIF(別表1_教材費・行事費等!$V$20:$V$159,"10")</f>
        <v>0</v>
      </c>
      <c r="N12" s="398"/>
      <c r="O12" s="399"/>
      <c r="P12" s="397">
        <f t="shared" si="0"/>
        <v>0</v>
      </c>
      <c r="Q12" s="398"/>
      <c r="R12" s="399"/>
      <c r="S12" s="445"/>
      <c r="T12" s="446"/>
      <c r="U12" s="446"/>
      <c r="V12" s="446"/>
      <c r="W12" s="447"/>
    </row>
    <row r="13" spans="1:39" ht="30" customHeight="1">
      <c r="A13" s="70"/>
      <c r="B13" s="400"/>
      <c r="C13" s="401"/>
      <c r="D13" s="401"/>
      <c r="E13" s="402"/>
      <c r="F13" s="421"/>
      <c r="G13" s="422"/>
      <c r="H13" s="422"/>
      <c r="I13" s="423"/>
      <c r="J13" s="389">
        <v>9</v>
      </c>
      <c r="K13" s="390"/>
      <c r="L13" s="391"/>
      <c r="M13" s="397">
        <f>COUNTIF(別表1_教材費・行事費等!$V$20:$V$159,"9")</f>
        <v>0</v>
      </c>
      <c r="N13" s="398"/>
      <c r="O13" s="399"/>
      <c r="P13" s="389">
        <f t="shared" si="0"/>
        <v>0</v>
      </c>
      <c r="Q13" s="390"/>
      <c r="R13" s="391"/>
      <c r="S13" s="445"/>
      <c r="T13" s="446"/>
      <c r="U13" s="446"/>
      <c r="V13" s="446"/>
      <c r="W13" s="447"/>
    </row>
    <row r="14" spans="1:39" ht="30" customHeight="1">
      <c r="A14" s="70"/>
      <c r="B14" s="400"/>
      <c r="C14" s="401"/>
      <c r="D14" s="401"/>
      <c r="E14" s="402"/>
      <c r="F14" s="421"/>
      <c r="G14" s="422"/>
      <c r="H14" s="422"/>
      <c r="I14" s="423"/>
      <c r="J14" s="397">
        <v>8</v>
      </c>
      <c r="K14" s="398"/>
      <c r="L14" s="399"/>
      <c r="M14" s="397">
        <f>COUNTIF(別表1_教材費・行事費等!$V$20:$V$159,"8")</f>
        <v>0</v>
      </c>
      <c r="N14" s="398"/>
      <c r="O14" s="399"/>
      <c r="P14" s="397">
        <f t="shared" si="0"/>
        <v>0</v>
      </c>
      <c r="Q14" s="398"/>
      <c r="R14" s="399"/>
      <c r="S14" s="445"/>
      <c r="T14" s="446"/>
      <c r="U14" s="446"/>
      <c r="V14" s="446"/>
      <c r="W14" s="447"/>
    </row>
    <row r="15" spans="1:39" ht="30" customHeight="1">
      <c r="A15" s="70"/>
      <c r="B15" s="400"/>
      <c r="C15" s="401"/>
      <c r="D15" s="401"/>
      <c r="E15" s="402"/>
      <c r="F15" s="421"/>
      <c r="G15" s="422"/>
      <c r="H15" s="422"/>
      <c r="I15" s="423"/>
      <c r="J15" s="389">
        <v>7</v>
      </c>
      <c r="K15" s="390"/>
      <c r="L15" s="391"/>
      <c r="M15" s="397">
        <f>COUNTIF(別表1_教材費・行事費等!$V$20:$V$159,"7")</f>
        <v>0</v>
      </c>
      <c r="N15" s="398"/>
      <c r="O15" s="399"/>
      <c r="P15" s="389">
        <f t="shared" si="0"/>
        <v>0</v>
      </c>
      <c r="Q15" s="390"/>
      <c r="R15" s="391"/>
      <c r="S15" s="445"/>
      <c r="T15" s="446"/>
      <c r="U15" s="446"/>
      <c r="V15" s="446"/>
      <c r="W15" s="447"/>
    </row>
    <row r="16" spans="1:39" ht="30" customHeight="1">
      <c r="A16" s="70"/>
      <c r="B16" s="400"/>
      <c r="C16" s="401"/>
      <c r="D16" s="401"/>
      <c r="E16" s="402"/>
      <c r="F16" s="421"/>
      <c r="G16" s="422"/>
      <c r="H16" s="422"/>
      <c r="I16" s="423"/>
      <c r="J16" s="397">
        <v>6</v>
      </c>
      <c r="K16" s="398"/>
      <c r="L16" s="399"/>
      <c r="M16" s="397">
        <f>COUNTIF(別表1_教材費・行事費等!$V$20:$V$159,"6")</f>
        <v>1</v>
      </c>
      <c r="N16" s="398"/>
      <c r="O16" s="399"/>
      <c r="P16" s="397">
        <f t="shared" si="0"/>
        <v>6</v>
      </c>
      <c r="Q16" s="398"/>
      <c r="R16" s="399"/>
      <c r="S16" s="445"/>
      <c r="T16" s="446"/>
      <c r="U16" s="446"/>
      <c r="V16" s="446"/>
      <c r="W16" s="447"/>
    </row>
    <row r="17" spans="1:23" ht="30" customHeight="1">
      <c r="A17" s="70"/>
      <c r="B17" s="400"/>
      <c r="C17" s="401"/>
      <c r="D17" s="401"/>
      <c r="E17" s="402"/>
      <c r="F17" s="421"/>
      <c r="G17" s="422"/>
      <c r="H17" s="422"/>
      <c r="I17" s="423"/>
      <c r="J17" s="397">
        <v>5</v>
      </c>
      <c r="K17" s="398"/>
      <c r="L17" s="399"/>
      <c r="M17" s="397">
        <f>COUNTIF(別表1_教材費・行事費等!$V$20:$V$159,"5")</f>
        <v>0</v>
      </c>
      <c r="N17" s="398"/>
      <c r="O17" s="399"/>
      <c r="P17" s="397">
        <f t="shared" si="0"/>
        <v>0</v>
      </c>
      <c r="Q17" s="398"/>
      <c r="R17" s="399"/>
      <c r="S17" s="445"/>
      <c r="T17" s="446"/>
      <c r="U17" s="446"/>
      <c r="V17" s="446"/>
      <c r="W17" s="447"/>
    </row>
    <row r="18" spans="1:23" ht="30" customHeight="1">
      <c r="A18" s="70"/>
      <c r="B18" s="400"/>
      <c r="C18" s="401"/>
      <c r="D18" s="401"/>
      <c r="E18" s="402"/>
      <c r="F18" s="421"/>
      <c r="G18" s="422"/>
      <c r="H18" s="422"/>
      <c r="I18" s="423"/>
      <c r="J18" s="397">
        <v>4</v>
      </c>
      <c r="K18" s="398"/>
      <c r="L18" s="399"/>
      <c r="M18" s="397">
        <f>COUNTIF(別表1_教材費・行事費等!$V$20:$V$159,"4")</f>
        <v>0</v>
      </c>
      <c r="N18" s="398"/>
      <c r="O18" s="399"/>
      <c r="P18" s="397">
        <f t="shared" si="0"/>
        <v>0</v>
      </c>
      <c r="Q18" s="398"/>
      <c r="R18" s="399"/>
      <c r="S18" s="445"/>
      <c r="T18" s="446"/>
      <c r="U18" s="446"/>
      <c r="V18" s="446"/>
      <c r="W18" s="447"/>
    </row>
    <row r="19" spans="1:23" ht="30" customHeight="1">
      <c r="A19" s="70"/>
      <c r="B19" s="400"/>
      <c r="C19" s="401"/>
      <c r="D19" s="401"/>
      <c r="E19" s="402"/>
      <c r="F19" s="421"/>
      <c r="G19" s="422"/>
      <c r="H19" s="422"/>
      <c r="I19" s="423"/>
      <c r="J19" s="389">
        <v>3</v>
      </c>
      <c r="K19" s="390"/>
      <c r="L19" s="391"/>
      <c r="M19" s="397">
        <f>COUNTIF(別表1_教材費・行事費等!$V$20:$V$159,"3")</f>
        <v>0</v>
      </c>
      <c r="N19" s="398"/>
      <c r="O19" s="399"/>
      <c r="P19" s="389">
        <f t="shared" si="0"/>
        <v>0</v>
      </c>
      <c r="Q19" s="390"/>
      <c r="R19" s="391"/>
      <c r="S19" s="445"/>
      <c r="T19" s="446"/>
      <c r="U19" s="446"/>
      <c r="V19" s="446"/>
      <c r="W19" s="447"/>
    </row>
    <row r="20" spans="1:23" ht="30" customHeight="1">
      <c r="A20" s="70"/>
      <c r="B20" s="400"/>
      <c r="C20" s="401"/>
      <c r="D20" s="401"/>
      <c r="E20" s="402"/>
      <c r="F20" s="421"/>
      <c r="G20" s="422"/>
      <c r="H20" s="422"/>
      <c r="I20" s="423"/>
      <c r="J20" s="397">
        <v>2</v>
      </c>
      <c r="K20" s="398"/>
      <c r="L20" s="399"/>
      <c r="M20" s="397">
        <f>COUNTIF(別表1_教材費・行事費等!$V$20:$V$159,"2")</f>
        <v>0</v>
      </c>
      <c r="N20" s="398"/>
      <c r="O20" s="399"/>
      <c r="P20" s="397">
        <f t="shared" si="0"/>
        <v>0</v>
      </c>
      <c r="Q20" s="398"/>
      <c r="R20" s="399"/>
      <c r="S20" s="445"/>
      <c r="T20" s="446"/>
      <c r="U20" s="446"/>
      <c r="V20" s="446"/>
      <c r="W20" s="447"/>
    </row>
    <row r="21" spans="1:23" ht="30" customHeight="1" thickBot="1">
      <c r="A21" s="70"/>
      <c r="B21" s="400"/>
      <c r="C21" s="401"/>
      <c r="D21" s="401"/>
      <c r="E21" s="402"/>
      <c r="F21" s="421"/>
      <c r="G21" s="422"/>
      <c r="H21" s="422"/>
      <c r="I21" s="423"/>
      <c r="J21" s="389">
        <v>1</v>
      </c>
      <c r="K21" s="390"/>
      <c r="L21" s="391"/>
      <c r="M21" s="392">
        <f>COUNTIF(別表1_教材費・行事費等!$V$20:$V$159,"1")</f>
        <v>0</v>
      </c>
      <c r="N21" s="393"/>
      <c r="O21" s="394"/>
      <c r="P21" s="389">
        <f t="shared" si="0"/>
        <v>0</v>
      </c>
      <c r="Q21" s="390"/>
      <c r="R21" s="391"/>
      <c r="S21" s="445"/>
      <c r="T21" s="446"/>
      <c r="U21" s="446"/>
      <c r="V21" s="446"/>
      <c r="W21" s="447"/>
    </row>
    <row r="22" spans="1:23" ht="30" customHeight="1" thickTop="1">
      <c r="A22" s="70"/>
      <c r="B22" s="415"/>
      <c r="C22" s="416"/>
      <c r="D22" s="416"/>
      <c r="E22" s="417"/>
      <c r="F22" s="424"/>
      <c r="G22" s="425"/>
      <c r="H22" s="425"/>
      <c r="I22" s="426"/>
      <c r="J22" s="406" t="s">
        <v>488</v>
      </c>
      <c r="K22" s="407"/>
      <c r="L22" s="407"/>
      <c r="M22" s="407"/>
      <c r="N22" s="407"/>
      <c r="O22" s="408"/>
      <c r="P22" s="409">
        <f>SUM(P10:R21)</f>
        <v>6</v>
      </c>
      <c r="Q22" s="409"/>
      <c r="R22" s="410"/>
      <c r="S22" s="448"/>
      <c r="T22" s="449"/>
      <c r="U22" s="449"/>
      <c r="V22" s="449"/>
      <c r="W22" s="450"/>
    </row>
    <row r="23" spans="1:23" ht="30" customHeight="1">
      <c r="A23" s="70"/>
      <c r="B23" s="412" t="s">
        <v>489</v>
      </c>
      <c r="C23" s="413"/>
      <c r="D23" s="413"/>
      <c r="E23" s="414"/>
      <c r="F23" s="418"/>
      <c r="G23" s="419"/>
      <c r="H23" s="419"/>
      <c r="I23" s="420"/>
      <c r="J23" s="411">
        <v>12</v>
      </c>
      <c r="K23" s="395"/>
      <c r="L23" s="396"/>
      <c r="M23" s="395">
        <f>COUNTIF(別表1_教材費・行事費等!$Y$20:$Y$159,"12")</f>
        <v>0</v>
      </c>
      <c r="N23" s="395"/>
      <c r="O23" s="396"/>
      <c r="P23" s="411">
        <f t="shared" ref="P23:P34" si="1">J23*M23</f>
        <v>0</v>
      </c>
      <c r="Q23" s="395"/>
      <c r="R23" s="396"/>
      <c r="S23" s="442">
        <f>SUM(別表1_教材費・行事費等!Z27:Z63)</f>
        <v>7500</v>
      </c>
      <c r="T23" s="443"/>
      <c r="U23" s="443"/>
      <c r="V23" s="443"/>
      <c r="W23" s="444"/>
    </row>
    <row r="24" spans="1:23" ht="30" customHeight="1">
      <c r="A24" s="70"/>
      <c r="B24" s="400"/>
      <c r="C24" s="401"/>
      <c r="D24" s="401"/>
      <c r="E24" s="402"/>
      <c r="F24" s="421"/>
      <c r="G24" s="422"/>
      <c r="H24" s="422"/>
      <c r="I24" s="423"/>
      <c r="J24" s="397">
        <v>11</v>
      </c>
      <c r="K24" s="398"/>
      <c r="L24" s="399"/>
      <c r="M24" s="398">
        <f>COUNTIF(別表1_教材費・行事費等!$Y$20:$Y$159,"11")</f>
        <v>0</v>
      </c>
      <c r="N24" s="398"/>
      <c r="O24" s="399"/>
      <c r="P24" s="397">
        <f t="shared" si="1"/>
        <v>0</v>
      </c>
      <c r="Q24" s="398"/>
      <c r="R24" s="399"/>
      <c r="S24" s="445"/>
      <c r="T24" s="446"/>
      <c r="U24" s="446"/>
      <c r="V24" s="446"/>
      <c r="W24" s="447"/>
    </row>
    <row r="25" spans="1:23" ht="30" customHeight="1">
      <c r="A25" s="70"/>
      <c r="B25" s="400"/>
      <c r="C25" s="401"/>
      <c r="D25" s="401"/>
      <c r="E25" s="402"/>
      <c r="F25" s="421"/>
      <c r="G25" s="422"/>
      <c r="H25" s="422"/>
      <c r="I25" s="423"/>
      <c r="J25" s="397">
        <v>10</v>
      </c>
      <c r="K25" s="398"/>
      <c r="L25" s="399"/>
      <c r="M25" s="398">
        <f>COUNTIF(別表1_教材費・行事費等!$Y$20:$Y$159,"10")</f>
        <v>0</v>
      </c>
      <c r="N25" s="398"/>
      <c r="O25" s="399"/>
      <c r="P25" s="397">
        <f t="shared" si="1"/>
        <v>0</v>
      </c>
      <c r="Q25" s="398"/>
      <c r="R25" s="399"/>
      <c r="S25" s="445"/>
      <c r="T25" s="446"/>
      <c r="U25" s="446"/>
      <c r="V25" s="446"/>
      <c r="W25" s="447"/>
    </row>
    <row r="26" spans="1:23" ht="30" customHeight="1">
      <c r="A26" s="70"/>
      <c r="B26" s="400"/>
      <c r="C26" s="401"/>
      <c r="D26" s="401"/>
      <c r="E26" s="402"/>
      <c r="F26" s="421"/>
      <c r="G26" s="422"/>
      <c r="H26" s="422"/>
      <c r="I26" s="423"/>
      <c r="J26" s="397">
        <v>9</v>
      </c>
      <c r="K26" s="398"/>
      <c r="L26" s="399"/>
      <c r="M26" s="398">
        <f>COUNTIF(別表1_教材費・行事費等!$Y$20:$Y$159,"9")</f>
        <v>0</v>
      </c>
      <c r="N26" s="398"/>
      <c r="O26" s="399"/>
      <c r="P26" s="397">
        <f t="shared" si="1"/>
        <v>0</v>
      </c>
      <c r="Q26" s="398"/>
      <c r="R26" s="399"/>
      <c r="S26" s="445"/>
      <c r="T26" s="446"/>
      <c r="U26" s="446"/>
      <c r="V26" s="446"/>
      <c r="W26" s="447"/>
    </row>
    <row r="27" spans="1:23" ht="30" customHeight="1">
      <c r="A27" s="70"/>
      <c r="B27" s="400"/>
      <c r="C27" s="401"/>
      <c r="D27" s="401"/>
      <c r="E27" s="402"/>
      <c r="F27" s="421"/>
      <c r="G27" s="422"/>
      <c r="H27" s="422"/>
      <c r="I27" s="423"/>
      <c r="J27" s="397">
        <v>8</v>
      </c>
      <c r="K27" s="398"/>
      <c r="L27" s="399"/>
      <c r="M27" s="398">
        <f>COUNTIF(別表1_教材費・行事費等!$Y$20:$Y$159,"8")</f>
        <v>0</v>
      </c>
      <c r="N27" s="398"/>
      <c r="O27" s="399"/>
      <c r="P27" s="397">
        <f t="shared" si="1"/>
        <v>0</v>
      </c>
      <c r="Q27" s="398"/>
      <c r="R27" s="399"/>
      <c r="S27" s="445"/>
      <c r="T27" s="446"/>
      <c r="U27" s="446"/>
      <c r="V27" s="446"/>
      <c r="W27" s="447"/>
    </row>
    <row r="28" spans="1:23" ht="30" customHeight="1">
      <c r="A28" s="70"/>
      <c r="B28" s="400"/>
      <c r="C28" s="401"/>
      <c r="D28" s="401"/>
      <c r="E28" s="402"/>
      <c r="F28" s="421"/>
      <c r="G28" s="422"/>
      <c r="H28" s="422"/>
      <c r="I28" s="423"/>
      <c r="J28" s="397">
        <v>7</v>
      </c>
      <c r="K28" s="398"/>
      <c r="L28" s="399"/>
      <c r="M28" s="398">
        <f>COUNTIF(別表1_教材費・行事費等!$Y$20:$Y$159,"7")</f>
        <v>0</v>
      </c>
      <c r="N28" s="398"/>
      <c r="O28" s="399"/>
      <c r="P28" s="397">
        <f t="shared" si="1"/>
        <v>0</v>
      </c>
      <c r="Q28" s="398"/>
      <c r="R28" s="399"/>
      <c r="S28" s="445"/>
      <c r="T28" s="446"/>
      <c r="U28" s="446"/>
      <c r="V28" s="446"/>
      <c r="W28" s="447"/>
    </row>
    <row r="29" spans="1:23" ht="30" customHeight="1">
      <c r="A29" s="70"/>
      <c r="B29" s="400"/>
      <c r="C29" s="401"/>
      <c r="D29" s="401"/>
      <c r="E29" s="402"/>
      <c r="F29" s="421"/>
      <c r="G29" s="422"/>
      <c r="H29" s="422"/>
      <c r="I29" s="423"/>
      <c r="J29" s="397">
        <v>6</v>
      </c>
      <c r="K29" s="398"/>
      <c r="L29" s="399"/>
      <c r="M29" s="398">
        <f>COUNTIF(別表1_教材費・行事費等!$Y$20:$Y$159,"6")</f>
        <v>1</v>
      </c>
      <c r="N29" s="398"/>
      <c r="O29" s="399"/>
      <c r="P29" s="397">
        <f t="shared" si="1"/>
        <v>6</v>
      </c>
      <c r="Q29" s="398"/>
      <c r="R29" s="399"/>
      <c r="S29" s="445"/>
      <c r="T29" s="446"/>
      <c r="U29" s="446"/>
      <c r="V29" s="446"/>
      <c r="W29" s="447"/>
    </row>
    <row r="30" spans="1:23" ht="30" customHeight="1">
      <c r="A30" s="70"/>
      <c r="B30" s="400"/>
      <c r="C30" s="401"/>
      <c r="D30" s="401"/>
      <c r="E30" s="402"/>
      <c r="F30" s="421"/>
      <c r="G30" s="422"/>
      <c r="H30" s="422"/>
      <c r="I30" s="423"/>
      <c r="J30" s="397">
        <v>5</v>
      </c>
      <c r="K30" s="398"/>
      <c r="L30" s="399"/>
      <c r="M30" s="398">
        <f>COUNTIF(別表1_教材費・行事費等!$Y$20:$Y$159,"5")</f>
        <v>0</v>
      </c>
      <c r="N30" s="398"/>
      <c r="O30" s="399"/>
      <c r="P30" s="397">
        <f t="shared" si="1"/>
        <v>0</v>
      </c>
      <c r="Q30" s="398"/>
      <c r="R30" s="399"/>
      <c r="S30" s="445"/>
      <c r="T30" s="446"/>
      <c r="U30" s="446"/>
      <c r="V30" s="446"/>
      <c r="W30" s="447"/>
    </row>
    <row r="31" spans="1:23" ht="30" customHeight="1">
      <c r="A31" s="70"/>
      <c r="B31" s="400"/>
      <c r="C31" s="401"/>
      <c r="D31" s="401"/>
      <c r="E31" s="402"/>
      <c r="F31" s="421"/>
      <c r="G31" s="422"/>
      <c r="H31" s="422"/>
      <c r="I31" s="423"/>
      <c r="J31" s="397">
        <v>4</v>
      </c>
      <c r="K31" s="398"/>
      <c r="L31" s="399"/>
      <c r="M31" s="398">
        <f>COUNTIF(別表1_教材費・行事費等!$Y$20:$Y$159,"4")</f>
        <v>0</v>
      </c>
      <c r="N31" s="398"/>
      <c r="O31" s="399"/>
      <c r="P31" s="397">
        <f t="shared" si="1"/>
        <v>0</v>
      </c>
      <c r="Q31" s="398"/>
      <c r="R31" s="399"/>
      <c r="S31" s="445"/>
      <c r="T31" s="446"/>
      <c r="U31" s="446"/>
      <c r="V31" s="446"/>
      <c r="W31" s="447"/>
    </row>
    <row r="32" spans="1:23" ht="30" customHeight="1">
      <c r="A32" s="70"/>
      <c r="B32" s="400"/>
      <c r="C32" s="401"/>
      <c r="D32" s="401"/>
      <c r="E32" s="402"/>
      <c r="F32" s="421"/>
      <c r="G32" s="422"/>
      <c r="H32" s="422"/>
      <c r="I32" s="423"/>
      <c r="J32" s="397">
        <v>3</v>
      </c>
      <c r="K32" s="398"/>
      <c r="L32" s="399"/>
      <c r="M32" s="398">
        <f>COUNTIF(別表1_教材費・行事費等!$Y$20:$Y$159,"3")</f>
        <v>0</v>
      </c>
      <c r="N32" s="398"/>
      <c r="O32" s="399"/>
      <c r="P32" s="397">
        <f t="shared" si="1"/>
        <v>0</v>
      </c>
      <c r="Q32" s="398"/>
      <c r="R32" s="399"/>
      <c r="S32" s="445"/>
      <c r="T32" s="446"/>
      <c r="U32" s="446"/>
      <c r="V32" s="446"/>
      <c r="W32" s="447"/>
    </row>
    <row r="33" spans="1:23" ht="30" customHeight="1">
      <c r="A33" s="70"/>
      <c r="B33" s="400"/>
      <c r="C33" s="401"/>
      <c r="D33" s="401"/>
      <c r="E33" s="402"/>
      <c r="F33" s="421"/>
      <c r="G33" s="422"/>
      <c r="H33" s="422"/>
      <c r="I33" s="423"/>
      <c r="J33" s="397">
        <v>2</v>
      </c>
      <c r="K33" s="398"/>
      <c r="L33" s="399"/>
      <c r="M33" s="398">
        <f>COUNTIF(別表1_教材費・行事費等!$Y$20:$Y$159,"2")</f>
        <v>0</v>
      </c>
      <c r="N33" s="398"/>
      <c r="O33" s="399"/>
      <c r="P33" s="397">
        <f t="shared" si="1"/>
        <v>0</v>
      </c>
      <c r="Q33" s="398"/>
      <c r="R33" s="399"/>
      <c r="S33" s="445"/>
      <c r="T33" s="446"/>
      <c r="U33" s="446"/>
      <c r="V33" s="446"/>
      <c r="W33" s="447"/>
    </row>
    <row r="34" spans="1:23" ht="30" customHeight="1" thickBot="1">
      <c r="A34" s="70"/>
      <c r="B34" s="400"/>
      <c r="C34" s="401"/>
      <c r="D34" s="401"/>
      <c r="E34" s="402"/>
      <c r="F34" s="421"/>
      <c r="G34" s="422"/>
      <c r="H34" s="422"/>
      <c r="I34" s="423"/>
      <c r="J34" s="397">
        <v>1</v>
      </c>
      <c r="K34" s="398"/>
      <c r="L34" s="399"/>
      <c r="M34" s="398">
        <f>COUNTIF(別表1_教材費・行事費等!$Y$20:$Y$159,"1")</f>
        <v>0</v>
      </c>
      <c r="N34" s="398"/>
      <c r="O34" s="399"/>
      <c r="P34" s="389">
        <f t="shared" si="1"/>
        <v>0</v>
      </c>
      <c r="Q34" s="390"/>
      <c r="R34" s="391"/>
      <c r="S34" s="445"/>
      <c r="T34" s="446"/>
      <c r="U34" s="446"/>
      <c r="V34" s="446"/>
      <c r="W34" s="447"/>
    </row>
    <row r="35" spans="1:23" ht="30" customHeight="1" thickTop="1">
      <c r="A35" s="70"/>
      <c r="B35" s="415"/>
      <c r="C35" s="416"/>
      <c r="D35" s="416"/>
      <c r="E35" s="417"/>
      <c r="F35" s="424"/>
      <c r="G35" s="425"/>
      <c r="H35" s="425"/>
      <c r="I35" s="426"/>
      <c r="J35" s="406" t="s">
        <v>488</v>
      </c>
      <c r="K35" s="407"/>
      <c r="L35" s="407"/>
      <c r="M35" s="407"/>
      <c r="N35" s="407"/>
      <c r="O35" s="408"/>
      <c r="P35" s="430">
        <f>SUM(P23:R34)</f>
        <v>6</v>
      </c>
      <c r="Q35" s="409"/>
      <c r="R35" s="410"/>
      <c r="S35" s="448"/>
      <c r="T35" s="449"/>
      <c r="U35" s="449"/>
      <c r="V35" s="449"/>
      <c r="W35" s="450"/>
    </row>
    <row r="36" spans="1:23" ht="30" customHeight="1">
      <c r="A36" s="70"/>
      <c r="B36" s="400" t="s">
        <v>490</v>
      </c>
      <c r="C36" s="401"/>
      <c r="D36" s="401"/>
      <c r="E36" s="402"/>
      <c r="F36" s="418"/>
      <c r="G36" s="419"/>
      <c r="H36" s="419"/>
      <c r="I36" s="420"/>
      <c r="J36" s="427">
        <v>12</v>
      </c>
      <c r="K36" s="428"/>
      <c r="L36" s="429"/>
      <c r="M36" s="395">
        <f>COUNTIF(別表1_教材費・行事費等!$AB$20:$AB$159,"12")</f>
        <v>0</v>
      </c>
      <c r="N36" s="395"/>
      <c r="O36" s="396"/>
      <c r="P36" s="427">
        <f t="shared" ref="P36:P47" si="2">J36*M36</f>
        <v>0</v>
      </c>
      <c r="Q36" s="428"/>
      <c r="R36" s="429"/>
      <c r="S36" s="442">
        <f>SUM(別表1_教材費・行事費等!AC27:AC63)</f>
        <v>24600</v>
      </c>
      <c r="T36" s="443"/>
      <c r="U36" s="443"/>
      <c r="V36" s="443"/>
      <c r="W36" s="444"/>
    </row>
    <row r="37" spans="1:23" ht="30" customHeight="1">
      <c r="A37" s="70"/>
      <c r="B37" s="400"/>
      <c r="C37" s="401"/>
      <c r="D37" s="401"/>
      <c r="E37" s="402"/>
      <c r="F37" s="421"/>
      <c r="G37" s="422"/>
      <c r="H37" s="422"/>
      <c r="I37" s="423"/>
      <c r="J37" s="397">
        <v>11</v>
      </c>
      <c r="K37" s="398"/>
      <c r="L37" s="399"/>
      <c r="M37" s="398">
        <f>COUNTIF(別表1_教材費・行事費等!$AB$20:$AB$159,"11")</f>
        <v>0</v>
      </c>
      <c r="N37" s="398"/>
      <c r="O37" s="399"/>
      <c r="P37" s="427">
        <f t="shared" si="2"/>
        <v>0</v>
      </c>
      <c r="Q37" s="428"/>
      <c r="R37" s="429"/>
      <c r="S37" s="445"/>
      <c r="T37" s="446"/>
      <c r="U37" s="446"/>
      <c r="V37" s="446"/>
      <c r="W37" s="447"/>
    </row>
    <row r="38" spans="1:23" ht="30" customHeight="1">
      <c r="A38" s="70"/>
      <c r="B38" s="400"/>
      <c r="C38" s="401"/>
      <c r="D38" s="401"/>
      <c r="E38" s="402"/>
      <c r="F38" s="421"/>
      <c r="G38" s="422"/>
      <c r="H38" s="422"/>
      <c r="I38" s="423"/>
      <c r="J38" s="397">
        <v>10</v>
      </c>
      <c r="K38" s="398"/>
      <c r="L38" s="399"/>
      <c r="M38" s="398">
        <f>COUNTIF(別表1_教材費・行事費等!$AB$20:$AB$159,"10")</f>
        <v>0</v>
      </c>
      <c r="N38" s="398"/>
      <c r="O38" s="399"/>
      <c r="P38" s="427">
        <f t="shared" si="2"/>
        <v>0</v>
      </c>
      <c r="Q38" s="428"/>
      <c r="R38" s="429"/>
      <c r="S38" s="445"/>
      <c r="T38" s="446"/>
      <c r="U38" s="446"/>
      <c r="V38" s="446"/>
      <c r="W38" s="447"/>
    </row>
    <row r="39" spans="1:23" ht="30" customHeight="1">
      <c r="A39" s="70"/>
      <c r="B39" s="400"/>
      <c r="C39" s="401"/>
      <c r="D39" s="401"/>
      <c r="E39" s="402"/>
      <c r="F39" s="421"/>
      <c r="G39" s="422"/>
      <c r="H39" s="422"/>
      <c r="I39" s="423"/>
      <c r="J39" s="397">
        <v>9</v>
      </c>
      <c r="K39" s="398"/>
      <c r="L39" s="399"/>
      <c r="M39" s="398">
        <f>COUNTIF(別表1_教材費・行事費等!$AB$20:$AB$159,"9")</f>
        <v>2</v>
      </c>
      <c r="N39" s="398"/>
      <c r="O39" s="399"/>
      <c r="P39" s="427">
        <f t="shared" si="2"/>
        <v>18</v>
      </c>
      <c r="Q39" s="428"/>
      <c r="R39" s="429"/>
      <c r="S39" s="445"/>
      <c r="T39" s="446"/>
      <c r="U39" s="446"/>
      <c r="V39" s="446"/>
      <c r="W39" s="447"/>
    </row>
    <row r="40" spans="1:23" ht="30" customHeight="1">
      <c r="A40" s="70"/>
      <c r="B40" s="400"/>
      <c r="C40" s="401"/>
      <c r="D40" s="401"/>
      <c r="E40" s="402"/>
      <c r="F40" s="421"/>
      <c r="G40" s="422"/>
      <c r="H40" s="422"/>
      <c r="I40" s="423"/>
      <c r="J40" s="397">
        <v>8</v>
      </c>
      <c r="K40" s="398"/>
      <c r="L40" s="399"/>
      <c r="M40" s="398">
        <f>COUNTIF(別表1_教材費・行事費等!$AB$20:$AB$159,"8")</f>
        <v>0</v>
      </c>
      <c r="N40" s="398"/>
      <c r="O40" s="399"/>
      <c r="P40" s="427">
        <f t="shared" si="2"/>
        <v>0</v>
      </c>
      <c r="Q40" s="428"/>
      <c r="R40" s="429"/>
      <c r="S40" s="445"/>
      <c r="T40" s="446"/>
      <c r="U40" s="446"/>
      <c r="V40" s="446"/>
      <c r="W40" s="447"/>
    </row>
    <row r="41" spans="1:23" ht="30" customHeight="1">
      <c r="A41" s="70"/>
      <c r="B41" s="400"/>
      <c r="C41" s="401"/>
      <c r="D41" s="401"/>
      <c r="E41" s="402"/>
      <c r="F41" s="421"/>
      <c r="G41" s="422"/>
      <c r="H41" s="422"/>
      <c r="I41" s="423"/>
      <c r="J41" s="397">
        <v>7</v>
      </c>
      <c r="K41" s="398"/>
      <c r="L41" s="399"/>
      <c r="M41" s="398">
        <f>COUNTIF(別表1_教材費・行事費等!$AB$20:$AB$159,"7")</f>
        <v>0</v>
      </c>
      <c r="N41" s="398"/>
      <c r="O41" s="399"/>
      <c r="P41" s="427">
        <f t="shared" si="2"/>
        <v>0</v>
      </c>
      <c r="Q41" s="428"/>
      <c r="R41" s="429"/>
      <c r="S41" s="445"/>
      <c r="T41" s="446"/>
      <c r="U41" s="446"/>
      <c r="V41" s="446"/>
      <c r="W41" s="447"/>
    </row>
    <row r="42" spans="1:23" ht="30" customHeight="1">
      <c r="A42" s="70"/>
      <c r="B42" s="400"/>
      <c r="C42" s="401"/>
      <c r="D42" s="401"/>
      <c r="E42" s="402"/>
      <c r="F42" s="421"/>
      <c r="G42" s="422"/>
      <c r="H42" s="422"/>
      <c r="I42" s="423"/>
      <c r="J42" s="397">
        <v>6</v>
      </c>
      <c r="K42" s="398"/>
      <c r="L42" s="399"/>
      <c r="M42" s="398">
        <f>COUNTIF(別表1_教材費・行事費等!$AB$20:$AB$159,"6")</f>
        <v>0</v>
      </c>
      <c r="N42" s="398"/>
      <c r="O42" s="399"/>
      <c r="P42" s="427">
        <f t="shared" si="2"/>
        <v>0</v>
      </c>
      <c r="Q42" s="428"/>
      <c r="R42" s="429"/>
      <c r="S42" s="445"/>
      <c r="T42" s="446"/>
      <c r="U42" s="446"/>
      <c r="V42" s="446"/>
      <c r="W42" s="447"/>
    </row>
    <row r="43" spans="1:23" ht="30" customHeight="1">
      <c r="A43" s="70"/>
      <c r="B43" s="400"/>
      <c r="C43" s="401"/>
      <c r="D43" s="401"/>
      <c r="E43" s="402"/>
      <c r="F43" s="421"/>
      <c r="G43" s="422"/>
      <c r="H43" s="422"/>
      <c r="I43" s="423"/>
      <c r="J43" s="397">
        <v>5</v>
      </c>
      <c r="K43" s="398"/>
      <c r="L43" s="399"/>
      <c r="M43" s="398">
        <f>COUNTIF(別表1_教材費・行事費等!$AB$20:$AB$159,"5")</f>
        <v>0</v>
      </c>
      <c r="N43" s="398"/>
      <c r="O43" s="399"/>
      <c r="P43" s="427">
        <f t="shared" si="2"/>
        <v>0</v>
      </c>
      <c r="Q43" s="428"/>
      <c r="R43" s="429"/>
      <c r="S43" s="445"/>
      <c r="T43" s="446"/>
      <c r="U43" s="446"/>
      <c r="V43" s="446"/>
      <c r="W43" s="447"/>
    </row>
    <row r="44" spans="1:23" ht="30" customHeight="1">
      <c r="A44" s="70"/>
      <c r="B44" s="400"/>
      <c r="C44" s="401"/>
      <c r="D44" s="401"/>
      <c r="E44" s="402"/>
      <c r="F44" s="421"/>
      <c r="G44" s="422"/>
      <c r="H44" s="422"/>
      <c r="I44" s="423"/>
      <c r="J44" s="397">
        <v>4</v>
      </c>
      <c r="K44" s="398"/>
      <c r="L44" s="399"/>
      <c r="M44" s="398">
        <f>COUNTIF(別表1_教材費・行事費等!$AB$20:$AB$159,"4")</f>
        <v>0</v>
      </c>
      <c r="N44" s="398"/>
      <c r="O44" s="399"/>
      <c r="P44" s="427">
        <f t="shared" si="2"/>
        <v>0</v>
      </c>
      <c r="Q44" s="428"/>
      <c r="R44" s="429"/>
      <c r="S44" s="445"/>
      <c r="T44" s="446"/>
      <c r="U44" s="446"/>
      <c r="V44" s="446"/>
      <c r="W44" s="447"/>
    </row>
    <row r="45" spans="1:23" ht="30" customHeight="1">
      <c r="A45" s="70"/>
      <c r="B45" s="400"/>
      <c r="C45" s="401"/>
      <c r="D45" s="401"/>
      <c r="E45" s="402"/>
      <c r="F45" s="421"/>
      <c r="G45" s="422"/>
      <c r="H45" s="422"/>
      <c r="I45" s="423"/>
      <c r="J45" s="397">
        <v>3</v>
      </c>
      <c r="K45" s="398"/>
      <c r="L45" s="399"/>
      <c r="M45" s="398">
        <f>COUNTIF(別表1_教材費・行事費等!$AB$20:$AB$159,"3")</f>
        <v>0</v>
      </c>
      <c r="N45" s="398"/>
      <c r="O45" s="399"/>
      <c r="P45" s="427">
        <f t="shared" si="2"/>
        <v>0</v>
      </c>
      <c r="Q45" s="428"/>
      <c r="R45" s="429"/>
      <c r="S45" s="445"/>
      <c r="T45" s="446"/>
      <c r="U45" s="446"/>
      <c r="V45" s="446"/>
      <c r="W45" s="447"/>
    </row>
    <row r="46" spans="1:23" ht="30" customHeight="1">
      <c r="A46" s="70"/>
      <c r="B46" s="400"/>
      <c r="C46" s="401"/>
      <c r="D46" s="401"/>
      <c r="E46" s="402"/>
      <c r="F46" s="421"/>
      <c r="G46" s="422"/>
      <c r="H46" s="422"/>
      <c r="I46" s="423"/>
      <c r="J46" s="397">
        <v>2</v>
      </c>
      <c r="K46" s="398"/>
      <c r="L46" s="399"/>
      <c r="M46" s="398">
        <f>COUNTIF(別表1_教材費・行事費等!$AB$20:$AB$159,"2")</f>
        <v>0</v>
      </c>
      <c r="N46" s="398"/>
      <c r="O46" s="399"/>
      <c r="P46" s="427">
        <f t="shared" si="2"/>
        <v>0</v>
      </c>
      <c r="Q46" s="428"/>
      <c r="R46" s="429"/>
      <c r="S46" s="445"/>
      <c r="T46" s="446"/>
      <c r="U46" s="446"/>
      <c r="V46" s="446"/>
      <c r="W46" s="447"/>
    </row>
    <row r="47" spans="1:23" ht="30" customHeight="1" thickBot="1">
      <c r="A47" s="70"/>
      <c r="B47" s="400"/>
      <c r="C47" s="401"/>
      <c r="D47" s="401"/>
      <c r="E47" s="402"/>
      <c r="F47" s="421"/>
      <c r="G47" s="422"/>
      <c r="H47" s="422"/>
      <c r="I47" s="423"/>
      <c r="J47" s="392">
        <v>1</v>
      </c>
      <c r="K47" s="393"/>
      <c r="L47" s="394"/>
      <c r="M47" s="398">
        <f>COUNTIF(別表1_教材費・行事費等!$AB$20:$AB$159,"1")</f>
        <v>0</v>
      </c>
      <c r="N47" s="398"/>
      <c r="O47" s="399"/>
      <c r="P47" s="392">
        <f t="shared" si="2"/>
        <v>0</v>
      </c>
      <c r="Q47" s="393"/>
      <c r="R47" s="394"/>
      <c r="S47" s="445"/>
      <c r="T47" s="446"/>
      <c r="U47" s="446"/>
      <c r="V47" s="446"/>
      <c r="W47" s="447"/>
    </row>
    <row r="48" spans="1:23" ht="30" customHeight="1" thickTop="1">
      <c r="A48" s="70"/>
      <c r="B48" s="400"/>
      <c r="C48" s="401"/>
      <c r="D48" s="401"/>
      <c r="E48" s="402"/>
      <c r="F48" s="421"/>
      <c r="G48" s="422"/>
      <c r="H48" s="422"/>
      <c r="I48" s="423"/>
      <c r="J48" s="437" t="s">
        <v>488</v>
      </c>
      <c r="K48" s="438"/>
      <c r="L48" s="438"/>
      <c r="M48" s="438"/>
      <c r="N48" s="438"/>
      <c r="O48" s="439"/>
      <c r="P48" s="440">
        <f>SUM(P36:R47)</f>
        <v>18</v>
      </c>
      <c r="Q48" s="440"/>
      <c r="R48" s="441"/>
      <c r="S48" s="445"/>
      <c r="T48" s="446"/>
      <c r="U48" s="446"/>
      <c r="V48" s="446"/>
      <c r="W48" s="447"/>
    </row>
    <row r="49" spans="1:23" ht="30" customHeight="1">
      <c r="A49" s="70"/>
      <c r="B49" s="431" t="s">
        <v>14</v>
      </c>
      <c r="C49" s="431"/>
      <c r="D49" s="431"/>
      <c r="E49" s="431"/>
      <c r="F49" s="432"/>
      <c r="G49" s="432"/>
      <c r="H49" s="432"/>
      <c r="I49" s="432"/>
      <c r="J49" s="433"/>
      <c r="K49" s="434"/>
      <c r="L49" s="434"/>
      <c r="M49" s="434"/>
      <c r="N49" s="434"/>
      <c r="O49" s="434"/>
      <c r="P49" s="434"/>
      <c r="Q49" s="434"/>
      <c r="R49" s="435"/>
      <c r="S49" s="436">
        <f>S10+S23+S36</f>
        <v>39300</v>
      </c>
      <c r="T49" s="436"/>
      <c r="U49" s="436"/>
      <c r="V49" s="436"/>
      <c r="W49" s="436"/>
    </row>
  </sheetData>
  <sheetProtection password="C016" sheet="1" objects="1" scenarios="1"/>
  <mergeCells count="136">
    <mergeCell ref="Y1:AA1"/>
    <mergeCell ref="S10:W22"/>
    <mergeCell ref="P15:R15"/>
    <mergeCell ref="B10:E22"/>
    <mergeCell ref="F10:I22"/>
    <mergeCell ref="J14:L14"/>
    <mergeCell ref="M14:O14"/>
    <mergeCell ref="P14:R14"/>
    <mergeCell ref="J15:L15"/>
    <mergeCell ref="M15:O15"/>
    <mergeCell ref="J12:L12"/>
    <mergeCell ref="M12:O12"/>
    <mergeCell ref="P12:R12"/>
    <mergeCell ref="J13:L13"/>
    <mergeCell ref="M13:O13"/>
    <mergeCell ref="P13:R13"/>
    <mergeCell ref="J10:L10"/>
    <mergeCell ref="M10:O10"/>
    <mergeCell ref="P10:R10"/>
    <mergeCell ref="J11:L11"/>
    <mergeCell ref="M11:O11"/>
    <mergeCell ref="P11:R11"/>
    <mergeCell ref="J19:L19"/>
    <mergeCell ref="M19:O19"/>
    <mergeCell ref="S49:W49"/>
    <mergeCell ref="J18:L18"/>
    <mergeCell ref="M18:O18"/>
    <mergeCell ref="P18:R18"/>
    <mergeCell ref="J47:L47"/>
    <mergeCell ref="M47:O47"/>
    <mergeCell ref="P47:R47"/>
    <mergeCell ref="J48:O48"/>
    <mergeCell ref="P48:R48"/>
    <mergeCell ref="J43:L43"/>
    <mergeCell ref="M43:O43"/>
    <mergeCell ref="P43:R43"/>
    <mergeCell ref="J44:L44"/>
    <mergeCell ref="M44:O44"/>
    <mergeCell ref="P44:R44"/>
    <mergeCell ref="M40:O40"/>
    <mergeCell ref="P40:R40"/>
    <mergeCell ref="J41:L41"/>
    <mergeCell ref="S36:W48"/>
    <mergeCell ref="S23:W35"/>
    <mergeCell ref="J32:L32"/>
    <mergeCell ref="M32:O32"/>
    <mergeCell ref="P32:R32"/>
    <mergeCell ref="P34:R34"/>
    <mergeCell ref="B49:E49"/>
    <mergeCell ref="F49:I49"/>
    <mergeCell ref="J49:R49"/>
    <mergeCell ref="J45:L45"/>
    <mergeCell ref="M45:O45"/>
    <mergeCell ref="P45:R45"/>
    <mergeCell ref="J46:L46"/>
    <mergeCell ref="M46:O46"/>
    <mergeCell ref="P46:R46"/>
    <mergeCell ref="B36:E48"/>
    <mergeCell ref="F36:I48"/>
    <mergeCell ref="J37:L37"/>
    <mergeCell ref="M37:O37"/>
    <mergeCell ref="P37:R37"/>
    <mergeCell ref="J38:L38"/>
    <mergeCell ref="M38:O38"/>
    <mergeCell ref="P38:R38"/>
    <mergeCell ref="J39:L39"/>
    <mergeCell ref="M39:O39"/>
    <mergeCell ref="P39:R39"/>
    <mergeCell ref="J36:L36"/>
    <mergeCell ref="M36:O36"/>
    <mergeCell ref="P36:R36"/>
    <mergeCell ref="J40:L40"/>
    <mergeCell ref="B23:E35"/>
    <mergeCell ref="F23:I35"/>
    <mergeCell ref="M41:O41"/>
    <mergeCell ref="P41:R41"/>
    <mergeCell ref="J42:L42"/>
    <mergeCell ref="M42:O42"/>
    <mergeCell ref="P42:R42"/>
    <mergeCell ref="J33:L33"/>
    <mergeCell ref="M33:O33"/>
    <mergeCell ref="P33:R33"/>
    <mergeCell ref="J34:L34"/>
    <mergeCell ref="M34:O34"/>
    <mergeCell ref="P31:R31"/>
    <mergeCell ref="P26:R26"/>
    <mergeCell ref="J27:L27"/>
    <mergeCell ref="M27:O27"/>
    <mergeCell ref="P27:R27"/>
    <mergeCell ref="J28:L28"/>
    <mergeCell ref="M28:O28"/>
    <mergeCell ref="P28:R28"/>
    <mergeCell ref="J35:O35"/>
    <mergeCell ref="P35:R35"/>
    <mergeCell ref="P23:R23"/>
    <mergeCell ref="J24:L24"/>
    <mergeCell ref="P29:R29"/>
    <mergeCell ref="J30:L30"/>
    <mergeCell ref="M30:O30"/>
    <mergeCell ref="P30:R30"/>
    <mergeCell ref="J31:L31"/>
    <mergeCell ref="M31:O31"/>
    <mergeCell ref="J22:O22"/>
    <mergeCell ref="P22:R22"/>
    <mergeCell ref="J16:L16"/>
    <mergeCell ref="M16:O16"/>
    <mergeCell ref="P16:R16"/>
    <mergeCell ref="J20:L20"/>
    <mergeCell ref="M20:O20"/>
    <mergeCell ref="P20:R20"/>
    <mergeCell ref="J29:L29"/>
    <mergeCell ref="M29:O29"/>
    <mergeCell ref="M24:O24"/>
    <mergeCell ref="P24:R24"/>
    <mergeCell ref="J25:L25"/>
    <mergeCell ref="M25:O25"/>
    <mergeCell ref="P25:R25"/>
    <mergeCell ref="J26:L26"/>
    <mergeCell ref="M26:O26"/>
    <mergeCell ref="J23:L23"/>
    <mergeCell ref="F4:R4"/>
    <mergeCell ref="S4:W7"/>
    <mergeCell ref="J21:L21"/>
    <mergeCell ref="M21:O21"/>
    <mergeCell ref="P21:R21"/>
    <mergeCell ref="M23:O23"/>
    <mergeCell ref="P19:R19"/>
    <mergeCell ref="J17:L17"/>
    <mergeCell ref="M17:O17"/>
    <mergeCell ref="P17:R17"/>
    <mergeCell ref="J8:L8"/>
    <mergeCell ref="M8:O8"/>
    <mergeCell ref="P8:R8"/>
    <mergeCell ref="F5:R5"/>
    <mergeCell ref="F6:I7"/>
    <mergeCell ref="J6:R7"/>
  </mergeCells>
  <phoneticPr fontId="1"/>
  <printOptions horizontalCentered="1" verticalCentered="1"/>
  <pageMargins left="0.70866141732283472" right="0.70866141732283472" top="0.74803149606299213" bottom="0.74803149606299213" header="0.31496062992125984" footer="0.31496062992125984"/>
  <pageSetup paperSize="9" scale="53"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5"/>
  <sheetViews>
    <sheetView view="pageBreakPreview" zoomScale="90" zoomScaleNormal="80" zoomScaleSheetLayoutView="90" workbookViewId="0">
      <pane xSplit="3" ySplit="1" topLeftCell="D2" activePane="bottomRight" state="frozen"/>
      <selection pane="topRight" activeCell="D1" sqref="D1"/>
      <selection pane="bottomLeft" activeCell="A2" sqref="A2"/>
      <selection pane="bottomRight" activeCell="G1" sqref="G1"/>
    </sheetView>
  </sheetViews>
  <sheetFormatPr defaultRowHeight="18.75"/>
  <cols>
    <col min="1" max="1" width="11.875" style="121" hidden="1" customWidth="1"/>
    <col min="2" max="2" width="22.875" style="117" hidden="1" customWidth="1"/>
    <col min="3" max="3" width="49.375" style="117" hidden="1" customWidth="1"/>
    <col min="4" max="4" width="42.125" style="117" hidden="1" customWidth="1"/>
    <col min="5" max="5" width="37.75" style="117" hidden="1" customWidth="1"/>
    <col min="6" max="6" width="13.875" style="117" hidden="1" customWidth="1"/>
    <col min="7" max="16384" width="9" style="117"/>
  </cols>
  <sheetData>
    <row r="1" spans="1:6" ht="21.75" customHeight="1">
      <c r="A1" s="115" t="s">
        <v>244</v>
      </c>
      <c r="B1" s="163" t="s">
        <v>716</v>
      </c>
      <c r="C1" s="116" t="s">
        <v>245</v>
      </c>
      <c r="D1" s="163" t="s">
        <v>246</v>
      </c>
      <c r="E1" s="116" t="s">
        <v>247</v>
      </c>
      <c r="F1" s="164" t="s">
        <v>717</v>
      </c>
    </row>
    <row r="2" spans="1:6">
      <c r="A2" s="188" t="s">
        <v>31</v>
      </c>
      <c r="B2" s="174" t="s">
        <v>1582</v>
      </c>
      <c r="C2" s="189" t="s">
        <v>32</v>
      </c>
      <c r="D2" s="176" t="s">
        <v>248</v>
      </c>
      <c r="E2" s="175" t="s">
        <v>249</v>
      </c>
      <c r="F2" s="177">
        <v>60</v>
      </c>
    </row>
    <row r="3" spans="1:6">
      <c r="A3" s="190" t="s">
        <v>37</v>
      </c>
      <c r="B3" s="178" t="s">
        <v>1582</v>
      </c>
      <c r="C3" s="182" t="s">
        <v>38</v>
      </c>
      <c r="D3" s="180" t="s">
        <v>250</v>
      </c>
      <c r="E3" s="179" t="s">
        <v>251</v>
      </c>
      <c r="F3" s="177">
        <v>90</v>
      </c>
    </row>
    <row r="4" spans="1:6">
      <c r="A4" s="190" t="s">
        <v>49</v>
      </c>
      <c r="B4" s="178" t="s">
        <v>1582</v>
      </c>
      <c r="C4" s="182" t="s">
        <v>50</v>
      </c>
      <c r="D4" s="180" t="s">
        <v>254</v>
      </c>
      <c r="E4" s="179" t="s">
        <v>255</v>
      </c>
      <c r="F4" s="177">
        <v>120</v>
      </c>
    </row>
    <row r="5" spans="1:6">
      <c r="A5" s="190" t="s">
        <v>53</v>
      </c>
      <c r="B5" s="178" t="s">
        <v>1582</v>
      </c>
      <c r="C5" s="182" t="s">
        <v>54</v>
      </c>
      <c r="D5" s="180" t="s">
        <v>256</v>
      </c>
      <c r="E5" s="179" t="s">
        <v>257</v>
      </c>
      <c r="F5" s="177">
        <v>120</v>
      </c>
    </row>
    <row r="6" spans="1:6">
      <c r="A6" s="190" t="s">
        <v>59</v>
      </c>
      <c r="B6" s="178" t="s">
        <v>1582</v>
      </c>
      <c r="C6" s="182" t="s">
        <v>60</v>
      </c>
      <c r="D6" s="180" t="s">
        <v>256</v>
      </c>
      <c r="E6" s="179" t="s">
        <v>257</v>
      </c>
      <c r="F6" s="177">
        <v>100</v>
      </c>
    </row>
    <row r="7" spans="1:6">
      <c r="A7" s="190" t="s">
        <v>65</v>
      </c>
      <c r="B7" s="178" t="s">
        <v>1582</v>
      </c>
      <c r="C7" s="182" t="s">
        <v>66</v>
      </c>
      <c r="D7" s="180" t="s">
        <v>248</v>
      </c>
      <c r="E7" s="179" t="s">
        <v>249</v>
      </c>
      <c r="F7" s="177">
        <v>80</v>
      </c>
    </row>
    <row r="8" spans="1:6">
      <c r="A8" s="190" t="s">
        <v>71</v>
      </c>
      <c r="B8" s="178" t="s">
        <v>1582</v>
      </c>
      <c r="C8" s="182" t="s">
        <v>72</v>
      </c>
      <c r="D8" s="180" t="s">
        <v>258</v>
      </c>
      <c r="E8" s="179" t="s">
        <v>259</v>
      </c>
      <c r="F8" s="177">
        <v>110</v>
      </c>
    </row>
    <row r="9" spans="1:6">
      <c r="A9" s="190" t="s">
        <v>74</v>
      </c>
      <c r="B9" s="178" t="s">
        <v>1582</v>
      </c>
      <c r="C9" s="182" t="s">
        <v>75</v>
      </c>
      <c r="D9" s="180" t="s">
        <v>260</v>
      </c>
      <c r="E9" s="179" t="s">
        <v>858</v>
      </c>
      <c r="F9" s="177">
        <v>70</v>
      </c>
    </row>
    <row r="10" spans="1:6">
      <c r="A10" s="190" t="s">
        <v>80</v>
      </c>
      <c r="B10" s="178" t="s">
        <v>1582</v>
      </c>
      <c r="C10" s="182" t="s">
        <v>81</v>
      </c>
      <c r="D10" s="180" t="s">
        <v>256</v>
      </c>
      <c r="E10" s="179" t="s">
        <v>257</v>
      </c>
      <c r="F10" s="177">
        <v>120</v>
      </c>
    </row>
    <row r="11" spans="1:6">
      <c r="A11" s="190" t="s">
        <v>88</v>
      </c>
      <c r="B11" s="178" t="s">
        <v>1582</v>
      </c>
      <c r="C11" s="182" t="s">
        <v>89</v>
      </c>
      <c r="D11" s="180" t="s">
        <v>718</v>
      </c>
      <c r="E11" s="179" t="s">
        <v>262</v>
      </c>
      <c r="F11" s="177">
        <v>90</v>
      </c>
    </row>
    <row r="12" spans="1:6">
      <c r="A12" s="190" t="s">
        <v>94</v>
      </c>
      <c r="B12" s="178" t="s">
        <v>1582</v>
      </c>
      <c r="C12" s="182" t="s">
        <v>95</v>
      </c>
      <c r="D12" s="180" t="s">
        <v>263</v>
      </c>
      <c r="E12" s="179" t="s">
        <v>264</v>
      </c>
      <c r="F12" s="177">
        <v>60</v>
      </c>
    </row>
    <row r="13" spans="1:6">
      <c r="A13" s="190" t="s">
        <v>98</v>
      </c>
      <c r="B13" s="178" t="s">
        <v>1582</v>
      </c>
      <c r="C13" s="182" t="s">
        <v>99</v>
      </c>
      <c r="D13" s="180" t="s">
        <v>265</v>
      </c>
      <c r="E13" s="179" t="s">
        <v>266</v>
      </c>
      <c r="F13" s="177">
        <v>60</v>
      </c>
    </row>
    <row r="14" spans="1:6">
      <c r="A14" s="190" t="s">
        <v>106</v>
      </c>
      <c r="B14" s="178" t="s">
        <v>1582</v>
      </c>
      <c r="C14" s="182" t="s">
        <v>107</v>
      </c>
      <c r="D14" s="180" t="s">
        <v>267</v>
      </c>
      <c r="E14" s="179" t="s">
        <v>268</v>
      </c>
      <c r="F14" s="177">
        <v>60</v>
      </c>
    </row>
    <row r="15" spans="1:6">
      <c r="A15" s="190" t="s">
        <v>111</v>
      </c>
      <c r="B15" s="178" t="s">
        <v>1582</v>
      </c>
      <c r="C15" s="182" t="s">
        <v>112</v>
      </c>
      <c r="D15" s="180" t="s">
        <v>269</v>
      </c>
      <c r="E15" s="179" t="s">
        <v>270</v>
      </c>
      <c r="F15" s="177">
        <v>135</v>
      </c>
    </row>
    <row r="16" spans="1:6">
      <c r="A16" s="190" t="s">
        <v>115</v>
      </c>
      <c r="B16" s="178" t="s">
        <v>1582</v>
      </c>
      <c r="C16" s="182" t="s">
        <v>859</v>
      </c>
      <c r="D16" s="180" t="s">
        <v>271</v>
      </c>
      <c r="E16" s="179" t="s">
        <v>272</v>
      </c>
      <c r="F16" s="177">
        <v>30</v>
      </c>
    </row>
    <row r="17" spans="1:6">
      <c r="A17" s="190" t="s">
        <v>119</v>
      </c>
      <c r="B17" s="178" t="s">
        <v>1582</v>
      </c>
      <c r="C17" s="182" t="s">
        <v>860</v>
      </c>
      <c r="D17" s="180" t="s">
        <v>273</v>
      </c>
      <c r="E17" s="179" t="s">
        <v>274</v>
      </c>
      <c r="F17" s="177">
        <v>90</v>
      </c>
    </row>
    <row r="18" spans="1:6">
      <c r="A18" s="190" t="s">
        <v>125</v>
      </c>
      <c r="B18" s="178" t="s">
        <v>1582</v>
      </c>
      <c r="C18" s="182" t="s">
        <v>861</v>
      </c>
      <c r="D18" s="180" t="s">
        <v>275</v>
      </c>
      <c r="E18" s="179" t="s">
        <v>276</v>
      </c>
      <c r="F18" s="177">
        <v>70</v>
      </c>
    </row>
    <row r="19" spans="1:6">
      <c r="A19" s="190" t="s">
        <v>135</v>
      </c>
      <c r="B19" s="178" t="s">
        <v>1582</v>
      </c>
      <c r="C19" s="182" t="s">
        <v>136</v>
      </c>
      <c r="D19" s="180" t="s">
        <v>720</v>
      </c>
      <c r="E19" s="179" t="s">
        <v>277</v>
      </c>
      <c r="F19" s="177">
        <v>60</v>
      </c>
    </row>
    <row r="20" spans="1:6">
      <c r="A20" s="190" t="s">
        <v>142</v>
      </c>
      <c r="B20" s="178" t="s">
        <v>1582</v>
      </c>
      <c r="C20" s="182" t="s">
        <v>143</v>
      </c>
      <c r="D20" s="180" t="s">
        <v>278</v>
      </c>
      <c r="E20" s="179" t="s">
        <v>279</v>
      </c>
      <c r="F20" s="177">
        <v>46</v>
      </c>
    </row>
    <row r="21" spans="1:6">
      <c r="A21" s="190" t="s">
        <v>146</v>
      </c>
      <c r="B21" s="178" t="s">
        <v>1582</v>
      </c>
      <c r="C21" s="182" t="s">
        <v>147</v>
      </c>
      <c r="D21" s="180" t="s">
        <v>280</v>
      </c>
      <c r="E21" s="179" t="s">
        <v>721</v>
      </c>
      <c r="F21" s="177">
        <v>38</v>
      </c>
    </row>
    <row r="22" spans="1:6">
      <c r="A22" s="190" t="s">
        <v>153</v>
      </c>
      <c r="B22" s="178" t="s">
        <v>1582</v>
      </c>
      <c r="C22" s="182" t="s">
        <v>154</v>
      </c>
      <c r="D22" s="180" t="s">
        <v>281</v>
      </c>
      <c r="E22" s="179" t="s">
        <v>282</v>
      </c>
      <c r="F22" s="177">
        <v>50</v>
      </c>
    </row>
    <row r="23" spans="1:6">
      <c r="A23" s="190" t="s">
        <v>160</v>
      </c>
      <c r="B23" s="178" t="s">
        <v>1582</v>
      </c>
      <c r="C23" s="182" t="s">
        <v>862</v>
      </c>
      <c r="D23" s="180" t="s">
        <v>312</v>
      </c>
      <c r="E23" s="179" t="s">
        <v>279</v>
      </c>
      <c r="F23" s="177">
        <v>50</v>
      </c>
    </row>
    <row r="24" spans="1:6">
      <c r="A24" s="190" t="s">
        <v>165</v>
      </c>
      <c r="B24" s="178" t="s">
        <v>1582</v>
      </c>
      <c r="C24" s="182" t="s">
        <v>166</v>
      </c>
      <c r="D24" s="180" t="s">
        <v>283</v>
      </c>
      <c r="E24" s="179" t="s">
        <v>284</v>
      </c>
      <c r="F24" s="177">
        <v>90</v>
      </c>
    </row>
    <row r="25" spans="1:6">
      <c r="A25" s="190" t="s">
        <v>176</v>
      </c>
      <c r="B25" s="178" t="s">
        <v>1582</v>
      </c>
      <c r="C25" s="182" t="s">
        <v>863</v>
      </c>
      <c r="D25" s="180" t="s">
        <v>286</v>
      </c>
      <c r="E25" s="179" t="s">
        <v>722</v>
      </c>
      <c r="F25" s="177">
        <v>78</v>
      </c>
    </row>
    <row r="26" spans="1:6">
      <c r="A26" s="190" t="s">
        <v>864</v>
      </c>
      <c r="B26" s="178" t="s">
        <v>1582</v>
      </c>
      <c r="C26" s="182" t="s">
        <v>644</v>
      </c>
      <c r="D26" s="180" t="s">
        <v>1583</v>
      </c>
      <c r="E26" s="179" t="s">
        <v>865</v>
      </c>
      <c r="F26" s="177">
        <v>33</v>
      </c>
    </row>
    <row r="27" spans="1:6">
      <c r="A27" s="190" t="s">
        <v>33</v>
      </c>
      <c r="B27" s="178" t="s">
        <v>1582</v>
      </c>
      <c r="C27" s="182" t="s">
        <v>34</v>
      </c>
      <c r="D27" s="180" t="s">
        <v>866</v>
      </c>
      <c r="E27" s="179" t="s">
        <v>287</v>
      </c>
      <c r="F27" s="177">
        <v>90</v>
      </c>
    </row>
    <row r="28" spans="1:6">
      <c r="A28" s="190" t="s">
        <v>39</v>
      </c>
      <c r="B28" s="178" t="s">
        <v>1582</v>
      </c>
      <c r="C28" s="182" t="s">
        <v>40</v>
      </c>
      <c r="D28" s="180" t="s">
        <v>288</v>
      </c>
      <c r="E28" s="179" t="s">
        <v>289</v>
      </c>
      <c r="F28" s="177">
        <v>90</v>
      </c>
    </row>
    <row r="29" spans="1:6">
      <c r="A29" s="190" t="s">
        <v>43</v>
      </c>
      <c r="B29" s="178" t="s">
        <v>1582</v>
      </c>
      <c r="C29" s="182" t="s">
        <v>44</v>
      </c>
      <c r="D29" s="180" t="s">
        <v>254</v>
      </c>
      <c r="E29" s="179" t="s">
        <v>255</v>
      </c>
      <c r="F29" s="177">
        <v>60</v>
      </c>
    </row>
    <row r="30" spans="1:6">
      <c r="A30" s="190" t="s">
        <v>55</v>
      </c>
      <c r="B30" s="178" t="s">
        <v>1582</v>
      </c>
      <c r="C30" s="182" t="s">
        <v>56</v>
      </c>
      <c r="D30" s="180" t="s">
        <v>292</v>
      </c>
      <c r="E30" s="179" t="s">
        <v>293</v>
      </c>
      <c r="F30" s="177">
        <v>130</v>
      </c>
    </row>
    <row r="31" spans="1:6">
      <c r="A31" s="190" t="s">
        <v>61</v>
      </c>
      <c r="B31" s="178" t="s">
        <v>1582</v>
      </c>
      <c r="C31" s="182" t="s">
        <v>62</v>
      </c>
      <c r="D31" s="180" t="s">
        <v>294</v>
      </c>
      <c r="E31" s="179" t="s">
        <v>295</v>
      </c>
      <c r="F31" s="177">
        <v>30</v>
      </c>
    </row>
    <row r="32" spans="1:6">
      <c r="A32" s="190" t="s">
        <v>76</v>
      </c>
      <c r="B32" s="178" t="s">
        <v>1582</v>
      </c>
      <c r="C32" s="182" t="s">
        <v>77</v>
      </c>
      <c r="D32" s="180" t="s">
        <v>296</v>
      </c>
      <c r="E32" s="179" t="s">
        <v>297</v>
      </c>
      <c r="F32" s="177">
        <v>120</v>
      </c>
    </row>
    <row r="33" spans="1:6">
      <c r="A33" s="190" t="s">
        <v>82</v>
      </c>
      <c r="B33" s="178" t="s">
        <v>1582</v>
      </c>
      <c r="C33" s="182" t="s">
        <v>83</v>
      </c>
      <c r="D33" s="180" t="s">
        <v>298</v>
      </c>
      <c r="E33" s="179" t="s">
        <v>299</v>
      </c>
      <c r="F33" s="177">
        <v>60</v>
      </c>
    </row>
    <row r="34" spans="1:6">
      <c r="A34" s="190" t="s">
        <v>90</v>
      </c>
      <c r="B34" s="178" t="s">
        <v>1582</v>
      </c>
      <c r="C34" s="182" t="s">
        <v>91</v>
      </c>
      <c r="D34" s="180" t="s">
        <v>300</v>
      </c>
      <c r="E34" s="179" t="s">
        <v>301</v>
      </c>
      <c r="F34" s="177">
        <v>90</v>
      </c>
    </row>
    <row r="35" spans="1:6">
      <c r="A35" s="190" t="s">
        <v>100</v>
      </c>
      <c r="B35" s="178" t="s">
        <v>1582</v>
      </c>
      <c r="C35" s="182" t="s">
        <v>101</v>
      </c>
      <c r="D35" s="180" t="s">
        <v>302</v>
      </c>
      <c r="E35" s="179" t="s">
        <v>303</v>
      </c>
      <c r="F35" s="177">
        <v>60</v>
      </c>
    </row>
    <row r="36" spans="1:6">
      <c r="A36" s="190" t="s">
        <v>117</v>
      </c>
      <c r="B36" s="178" t="s">
        <v>1582</v>
      </c>
      <c r="C36" s="182" t="s">
        <v>118</v>
      </c>
      <c r="D36" s="180" t="s">
        <v>723</v>
      </c>
      <c r="E36" s="179" t="s">
        <v>306</v>
      </c>
      <c r="F36" s="177">
        <v>90</v>
      </c>
    </row>
    <row r="37" spans="1:6">
      <c r="A37" s="190" t="s">
        <v>121</v>
      </c>
      <c r="B37" s="178" t="s">
        <v>1582</v>
      </c>
      <c r="C37" s="182" t="s">
        <v>122</v>
      </c>
      <c r="D37" s="180" t="s">
        <v>307</v>
      </c>
      <c r="E37" s="179" t="s">
        <v>308</v>
      </c>
      <c r="F37" s="177">
        <v>120</v>
      </c>
    </row>
    <row r="38" spans="1:6">
      <c r="A38" s="190" t="s">
        <v>127</v>
      </c>
      <c r="B38" s="178" t="s">
        <v>1582</v>
      </c>
      <c r="C38" s="182" t="s">
        <v>128</v>
      </c>
      <c r="D38" s="180" t="s">
        <v>514</v>
      </c>
      <c r="E38" s="179" t="s">
        <v>724</v>
      </c>
      <c r="F38" s="177">
        <v>90</v>
      </c>
    </row>
    <row r="39" spans="1:6">
      <c r="A39" s="190" t="s">
        <v>131</v>
      </c>
      <c r="B39" s="178" t="s">
        <v>1582</v>
      </c>
      <c r="C39" s="182" t="s">
        <v>132</v>
      </c>
      <c r="D39" s="180" t="s">
        <v>271</v>
      </c>
      <c r="E39" s="179" t="s">
        <v>272</v>
      </c>
      <c r="F39" s="177">
        <v>110</v>
      </c>
    </row>
    <row r="40" spans="1:6">
      <c r="A40" s="190" t="s">
        <v>137</v>
      </c>
      <c r="B40" s="178" t="s">
        <v>1582</v>
      </c>
      <c r="C40" s="182" t="s">
        <v>138</v>
      </c>
      <c r="D40" s="180" t="s">
        <v>723</v>
      </c>
      <c r="E40" s="179" t="s">
        <v>306</v>
      </c>
      <c r="F40" s="177">
        <v>100</v>
      </c>
    </row>
    <row r="41" spans="1:6">
      <c r="A41" s="190" t="s">
        <v>144</v>
      </c>
      <c r="B41" s="178" t="s">
        <v>1582</v>
      </c>
      <c r="C41" s="182" t="s">
        <v>145</v>
      </c>
      <c r="D41" s="180" t="s">
        <v>723</v>
      </c>
      <c r="E41" s="179" t="s">
        <v>306</v>
      </c>
      <c r="F41" s="177">
        <v>80</v>
      </c>
    </row>
    <row r="42" spans="1:6">
      <c r="A42" s="190" t="s">
        <v>148</v>
      </c>
      <c r="B42" s="178" t="s">
        <v>1582</v>
      </c>
      <c r="C42" s="182" t="s">
        <v>1584</v>
      </c>
      <c r="D42" s="180" t="s">
        <v>725</v>
      </c>
      <c r="E42" s="179" t="s">
        <v>726</v>
      </c>
      <c r="F42" s="177">
        <v>90</v>
      </c>
    </row>
    <row r="43" spans="1:6">
      <c r="A43" s="190" t="s">
        <v>155</v>
      </c>
      <c r="B43" s="178" t="s">
        <v>1582</v>
      </c>
      <c r="C43" s="182" t="s">
        <v>867</v>
      </c>
      <c r="D43" s="180" t="s">
        <v>309</v>
      </c>
      <c r="E43" s="179" t="s">
        <v>310</v>
      </c>
      <c r="F43" s="177">
        <v>60</v>
      </c>
    </row>
    <row r="44" spans="1:6">
      <c r="A44" s="190" t="s">
        <v>158</v>
      </c>
      <c r="B44" s="178" t="s">
        <v>1582</v>
      </c>
      <c r="C44" s="182" t="s">
        <v>868</v>
      </c>
      <c r="D44" s="180" t="s">
        <v>252</v>
      </c>
      <c r="E44" s="179" t="s">
        <v>253</v>
      </c>
      <c r="F44" s="177">
        <v>90</v>
      </c>
    </row>
    <row r="45" spans="1:6">
      <c r="A45" s="190" t="s">
        <v>162</v>
      </c>
      <c r="B45" s="178" t="s">
        <v>1582</v>
      </c>
      <c r="C45" s="182" t="s">
        <v>869</v>
      </c>
      <c r="D45" s="180" t="s">
        <v>723</v>
      </c>
      <c r="E45" s="179" t="s">
        <v>306</v>
      </c>
      <c r="F45" s="177">
        <v>80</v>
      </c>
    </row>
    <row r="46" spans="1:6">
      <c r="A46" s="190" t="s">
        <v>167</v>
      </c>
      <c r="B46" s="178" t="s">
        <v>1582</v>
      </c>
      <c r="C46" s="182" t="s">
        <v>168</v>
      </c>
      <c r="D46" s="180" t="s">
        <v>292</v>
      </c>
      <c r="E46" s="179" t="s">
        <v>293</v>
      </c>
      <c r="F46" s="177">
        <v>70</v>
      </c>
    </row>
    <row r="47" spans="1:6">
      <c r="A47" s="190" t="s">
        <v>172</v>
      </c>
      <c r="B47" s="178" t="s">
        <v>1582</v>
      </c>
      <c r="C47" s="182" t="s">
        <v>1321</v>
      </c>
      <c r="D47" s="180" t="s">
        <v>870</v>
      </c>
      <c r="E47" s="179" t="s">
        <v>311</v>
      </c>
      <c r="F47" s="177">
        <v>90</v>
      </c>
    </row>
    <row r="48" spans="1:6">
      <c r="A48" s="190" t="s">
        <v>174</v>
      </c>
      <c r="B48" s="178" t="s">
        <v>1582</v>
      </c>
      <c r="C48" s="182" t="s">
        <v>175</v>
      </c>
      <c r="D48" s="180" t="s">
        <v>725</v>
      </c>
      <c r="E48" s="179" t="s">
        <v>726</v>
      </c>
      <c r="F48" s="177">
        <v>90</v>
      </c>
    </row>
    <row r="49" spans="1:6">
      <c r="A49" s="190" t="s">
        <v>178</v>
      </c>
      <c r="B49" s="178" t="s">
        <v>1582</v>
      </c>
      <c r="C49" s="182" t="s">
        <v>871</v>
      </c>
      <c r="D49" s="180" t="s">
        <v>1585</v>
      </c>
      <c r="E49" s="179" t="s">
        <v>872</v>
      </c>
      <c r="F49" s="177">
        <v>60</v>
      </c>
    </row>
    <row r="50" spans="1:6">
      <c r="A50" s="190" t="s">
        <v>185</v>
      </c>
      <c r="B50" s="178" t="s">
        <v>1582</v>
      </c>
      <c r="C50" s="182" t="s">
        <v>873</v>
      </c>
      <c r="D50" s="180" t="s">
        <v>312</v>
      </c>
      <c r="E50" s="179" t="s">
        <v>279</v>
      </c>
      <c r="F50" s="177">
        <v>60</v>
      </c>
    </row>
    <row r="51" spans="1:6">
      <c r="A51" s="190" t="s">
        <v>190</v>
      </c>
      <c r="B51" s="178" t="s">
        <v>1582</v>
      </c>
      <c r="C51" s="182" t="s">
        <v>874</v>
      </c>
      <c r="D51" s="180" t="s">
        <v>727</v>
      </c>
      <c r="E51" s="179" t="s">
        <v>515</v>
      </c>
      <c r="F51" s="177">
        <v>90</v>
      </c>
    </row>
    <row r="52" spans="1:6">
      <c r="A52" s="190" t="s">
        <v>193</v>
      </c>
      <c r="B52" s="178" t="s">
        <v>1582</v>
      </c>
      <c r="C52" s="182" t="s">
        <v>194</v>
      </c>
      <c r="D52" s="180" t="s">
        <v>728</v>
      </c>
      <c r="E52" s="179" t="s">
        <v>729</v>
      </c>
      <c r="F52" s="177">
        <v>120</v>
      </c>
    </row>
    <row r="53" spans="1:6">
      <c r="A53" s="190" t="s">
        <v>199</v>
      </c>
      <c r="B53" s="178" t="s">
        <v>1582</v>
      </c>
      <c r="C53" s="182" t="s">
        <v>875</v>
      </c>
      <c r="D53" s="180" t="s">
        <v>730</v>
      </c>
      <c r="E53" s="179" t="s">
        <v>731</v>
      </c>
      <c r="F53" s="177">
        <v>42</v>
      </c>
    </row>
    <row r="54" spans="1:6">
      <c r="A54" s="190" t="s">
        <v>518</v>
      </c>
      <c r="B54" s="178" t="s">
        <v>1582</v>
      </c>
      <c r="C54" s="182" t="s">
        <v>876</v>
      </c>
      <c r="D54" s="180" t="s">
        <v>290</v>
      </c>
      <c r="E54" s="179" t="s">
        <v>291</v>
      </c>
      <c r="F54" s="177">
        <v>90</v>
      </c>
    </row>
    <row r="55" spans="1:6">
      <c r="A55" s="190" t="s">
        <v>732</v>
      </c>
      <c r="B55" s="178" t="s">
        <v>1582</v>
      </c>
      <c r="C55" s="182" t="s">
        <v>878</v>
      </c>
      <c r="D55" s="180" t="s">
        <v>879</v>
      </c>
      <c r="E55" s="179" t="s">
        <v>880</v>
      </c>
      <c r="F55" s="177">
        <v>60</v>
      </c>
    </row>
    <row r="56" spans="1:6">
      <c r="A56" s="190" t="s">
        <v>881</v>
      </c>
      <c r="B56" s="178" t="s">
        <v>1582</v>
      </c>
      <c r="C56" s="182" t="s">
        <v>882</v>
      </c>
      <c r="D56" s="180" t="s">
        <v>1322</v>
      </c>
      <c r="E56" s="179" t="s">
        <v>883</v>
      </c>
      <c r="F56" s="177">
        <v>60</v>
      </c>
    </row>
    <row r="57" spans="1:6">
      <c r="A57" s="190" t="s">
        <v>884</v>
      </c>
      <c r="B57" s="178" t="s">
        <v>1582</v>
      </c>
      <c r="C57" s="182" t="s">
        <v>885</v>
      </c>
      <c r="D57" s="180" t="s">
        <v>879</v>
      </c>
      <c r="E57" s="179" t="s">
        <v>880</v>
      </c>
      <c r="F57" s="177">
        <v>60</v>
      </c>
    </row>
    <row r="58" spans="1:6">
      <c r="A58" s="190" t="s">
        <v>886</v>
      </c>
      <c r="B58" s="178" t="s">
        <v>1582</v>
      </c>
      <c r="C58" s="182" t="s">
        <v>887</v>
      </c>
      <c r="D58" s="180" t="s">
        <v>1586</v>
      </c>
      <c r="E58" s="179" t="s">
        <v>1323</v>
      </c>
      <c r="F58" s="177">
        <v>60</v>
      </c>
    </row>
    <row r="59" spans="1:6">
      <c r="A59" s="190" t="s">
        <v>1587</v>
      </c>
      <c r="B59" s="178" t="s">
        <v>1582</v>
      </c>
      <c r="C59" s="182" t="s">
        <v>1588</v>
      </c>
      <c r="D59" s="180" t="s">
        <v>725</v>
      </c>
      <c r="E59" s="179" t="s">
        <v>726</v>
      </c>
      <c r="F59" s="177">
        <v>100</v>
      </c>
    </row>
    <row r="60" spans="1:6">
      <c r="A60" s="190" t="s">
        <v>210</v>
      </c>
      <c r="B60" s="178" t="s">
        <v>1582</v>
      </c>
      <c r="C60" s="182" t="s">
        <v>211</v>
      </c>
      <c r="D60" s="180" t="s">
        <v>313</v>
      </c>
      <c r="E60" s="179" t="s">
        <v>314</v>
      </c>
      <c r="F60" s="177">
        <v>90</v>
      </c>
    </row>
    <row r="61" spans="1:6">
      <c r="A61" s="190" t="s">
        <v>216</v>
      </c>
      <c r="B61" s="178" t="s">
        <v>1582</v>
      </c>
      <c r="C61" s="182" t="s">
        <v>217</v>
      </c>
      <c r="D61" s="180" t="s">
        <v>248</v>
      </c>
      <c r="E61" s="179" t="s">
        <v>249</v>
      </c>
      <c r="F61" s="177">
        <v>60</v>
      </c>
    </row>
    <row r="62" spans="1:6">
      <c r="A62" s="190" t="s">
        <v>224</v>
      </c>
      <c r="B62" s="178" t="s">
        <v>1582</v>
      </c>
      <c r="C62" s="182" t="s">
        <v>225</v>
      </c>
      <c r="D62" s="180" t="s">
        <v>296</v>
      </c>
      <c r="E62" s="179" t="s">
        <v>297</v>
      </c>
      <c r="F62" s="177">
        <v>120</v>
      </c>
    </row>
    <row r="63" spans="1:6">
      <c r="A63" s="190" t="s">
        <v>28</v>
      </c>
      <c r="B63" s="178" t="s">
        <v>1582</v>
      </c>
      <c r="C63" s="182" t="s">
        <v>29</v>
      </c>
      <c r="D63" s="180" t="s">
        <v>258</v>
      </c>
      <c r="E63" s="179" t="s">
        <v>259</v>
      </c>
      <c r="F63" s="177">
        <v>110</v>
      </c>
    </row>
    <row r="64" spans="1:6">
      <c r="A64" s="190" t="s">
        <v>41</v>
      </c>
      <c r="B64" s="178" t="s">
        <v>1582</v>
      </c>
      <c r="C64" s="182" t="s">
        <v>42</v>
      </c>
      <c r="D64" s="180" t="s">
        <v>315</v>
      </c>
      <c r="E64" s="179" t="s">
        <v>316</v>
      </c>
      <c r="F64" s="177">
        <v>100</v>
      </c>
    </row>
    <row r="65" spans="1:6">
      <c r="A65" s="190" t="s">
        <v>45</v>
      </c>
      <c r="B65" s="178" t="s">
        <v>1582</v>
      </c>
      <c r="C65" s="182" t="s">
        <v>46</v>
      </c>
      <c r="D65" s="180" t="s">
        <v>315</v>
      </c>
      <c r="E65" s="179" t="s">
        <v>316</v>
      </c>
      <c r="F65" s="177">
        <v>100</v>
      </c>
    </row>
    <row r="66" spans="1:6">
      <c r="A66" s="190" t="s">
        <v>51</v>
      </c>
      <c r="B66" s="178" t="s">
        <v>1582</v>
      </c>
      <c r="C66" s="182" t="s">
        <v>52</v>
      </c>
      <c r="D66" s="180" t="s">
        <v>315</v>
      </c>
      <c r="E66" s="179" t="s">
        <v>316</v>
      </c>
      <c r="F66" s="177">
        <v>100</v>
      </c>
    </row>
    <row r="67" spans="1:6">
      <c r="A67" s="190" t="s">
        <v>57</v>
      </c>
      <c r="B67" s="178" t="s">
        <v>1582</v>
      </c>
      <c r="C67" s="182" t="s">
        <v>58</v>
      </c>
      <c r="D67" s="180" t="s">
        <v>271</v>
      </c>
      <c r="E67" s="179" t="s">
        <v>272</v>
      </c>
      <c r="F67" s="177">
        <v>90</v>
      </c>
    </row>
    <row r="68" spans="1:6">
      <c r="A68" s="190" t="s">
        <v>67</v>
      </c>
      <c r="B68" s="178" t="s">
        <v>1582</v>
      </c>
      <c r="C68" s="182" t="s">
        <v>68</v>
      </c>
      <c r="D68" s="180" t="s">
        <v>317</v>
      </c>
      <c r="E68" s="179" t="s">
        <v>318</v>
      </c>
      <c r="F68" s="177">
        <v>80</v>
      </c>
    </row>
    <row r="69" spans="1:6">
      <c r="A69" s="190" t="s">
        <v>84</v>
      </c>
      <c r="B69" s="178" t="s">
        <v>1582</v>
      </c>
      <c r="C69" s="182" t="s">
        <v>85</v>
      </c>
      <c r="D69" s="180" t="s">
        <v>319</v>
      </c>
      <c r="E69" s="179" t="s">
        <v>270</v>
      </c>
      <c r="F69" s="177">
        <v>120</v>
      </c>
    </row>
    <row r="70" spans="1:6">
      <c r="A70" s="190" t="s">
        <v>92</v>
      </c>
      <c r="B70" s="178" t="s">
        <v>1582</v>
      </c>
      <c r="C70" s="182" t="s">
        <v>93</v>
      </c>
      <c r="D70" s="180" t="s">
        <v>320</v>
      </c>
      <c r="E70" s="179" t="s">
        <v>321</v>
      </c>
      <c r="F70" s="177">
        <v>60</v>
      </c>
    </row>
    <row r="71" spans="1:6">
      <c r="A71" s="190" t="s">
        <v>96</v>
      </c>
      <c r="B71" s="178" t="s">
        <v>1582</v>
      </c>
      <c r="C71" s="182" t="s">
        <v>97</v>
      </c>
      <c r="D71" s="180" t="s">
        <v>307</v>
      </c>
      <c r="E71" s="179" t="s">
        <v>308</v>
      </c>
      <c r="F71" s="177">
        <v>120</v>
      </c>
    </row>
    <row r="72" spans="1:6">
      <c r="A72" s="190" t="s">
        <v>102</v>
      </c>
      <c r="B72" s="178" t="s">
        <v>1582</v>
      </c>
      <c r="C72" s="182" t="s">
        <v>103</v>
      </c>
      <c r="D72" s="180" t="s">
        <v>723</v>
      </c>
      <c r="E72" s="179" t="s">
        <v>306</v>
      </c>
      <c r="F72" s="177">
        <v>60</v>
      </c>
    </row>
    <row r="73" spans="1:6">
      <c r="A73" s="190" t="s">
        <v>108</v>
      </c>
      <c r="B73" s="178" t="s">
        <v>1582</v>
      </c>
      <c r="C73" s="182" t="s">
        <v>109</v>
      </c>
      <c r="D73" s="180" t="s">
        <v>1589</v>
      </c>
      <c r="E73" s="179" t="s">
        <v>322</v>
      </c>
      <c r="F73" s="177">
        <v>90</v>
      </c>
    </row>
    <row r="74" spans="1:6">
      <c r="A74" s="190" t="s">
        <v>129</v>
      </c>
      <c r="B74" s="178" t="s">
        <v>1582</v>
      </c>
      <c r="C74" s="182" t="s">
        <v>888</v>
      </c>
      <c r="D74" s="180" t="s">
        <v>273</v>
      </c>
      <c r="E74" s="179" t="s">
        <v>274</v>
      </c>
      <c r="F74" s="177">
        <v>108</v>
      </c>
    </row>
    <row r="75" spans="1:6">
      <c r="A75" s="190" t="s">
        <v>133</v>
      </c>
      <c r="B75" s="178" t="s">
        <v>1582</v>
      </c>
      <c r="C75" s="182" t="s">
        <v>889</v>
      </c>
      <c r="D75" s="180" t="s">
        <v>325</v>
      </c>
      <c r="E75" s="179" t="s">
        <v>326</v>
      </c>
      <c r="F75" s="177">
        <v>80</v>
      </c>
    </row>
    <row r="76" spans="1:6">
      <c r="A76" s="190" t="s">
        <v>139</v>
      </c>
      <c r="B76" s="178" t="s">
        <v>1582</v>
      </c>
      <c r="C76" s="182" t="s">
        <v>890</v>
      </c>
      <c r="D76" s="180" t="s">
        <v>296</v>
      </c>
      <c r="E76" s="179" t="s">
        <v>297</v>
      </c>
      <c r="F76" s="177">
        <v>90</v>
      </c>
    </row>
    <row r="77" spans="1:6">
      <c r="A77" s="190" t="s">
        <v>149</v>
      </c>
      <c r="B77" s="178" t="s">
        <v>1582</v>
      </c>
      <c r="C77" s="182" t="s">
        <v>150</v>
      </c>
      <c r="D77" s="180" t="s">
        <v>328</v>
      </c>
      <c r="E77" s="179" t="s">
        <v>329</v>
      </c>
      <c r="F77" s="177">
        <v>60</v>
      </c>
    </row>
    <row r="78" spans="1:6">
      <c r="A78" s="190" t="s">
        <v>519</v>
      </c>
      <c r="B78" s="178" t="s">
        <v>1582</v>
      </c>
      <c r="C78" s="182" t="s">
        <v>891</v>
      </c>
      <c r="D78" s="180" t="s">
        <v>733</v>
      </c>
      <c r="E78" s="179" t="s">
        <v>516</v>
      </c>
      <c r="F78" s="177">
        <v>60</v>
      </c>
    </row>
    <row r="79" spans="1:6">
      <c r="A79" s="190" t="s">
        <v>517</v>
      </c>
      <c r="B79" s="178" t="s">
        <v>1582</v>
      </c>
      <c r="C79" s="182" t="s">
        <v>892</v>
      </c>
      <c r="D79" s="180" t="s">
        <v>725</v>
      </c>
      <c r="E79" s="179" t="s">
        <v>726</v>
      </c>
      <c r="F79" s="177">
        <v>56</v>
      </c>
    </row>
    <row r="80" spans="1:6">
      <c r="A80" s="190" t="s">
        <v>734</v>
      </c>
      <c r="B80" s="178" t="s">
        <v>1582</v>
      </c>
      <c r="C80" s="182" t="s">
        <v>893</v>
      </c>
      <c r="D80" s="180" t="s">
        <v>366</v>
      </c>
      <c r="E80" s="179" t="s">
        <v>367</v>
      </c>
      <c r="F80" s="177">
        <v>120</v>
      </c>
    </row>
    <row r="81" spans="1:6">
      <c r="A81" s="190" t="s">
        <v>179</v>
      </c>
      <c r="B81" s="178" t="s">
        <v>1582</v>
      </c>
      <c r="C81" s="182" t="s">
        <v>180</v>
      </c>
      <c r="D81" s="180" t="s">
        <v>331</v>
      </c>
      <c r="E81" s="179" t="s">
        <v>332</v>
      </c>
      <c r="F81" s="177">
        <v>60</v>
      </c>
    </row>
    <row r="82" spans="1:6">
      <c r="A82" s="190" t="s">
        <v>183</v>
      </c>
      <c r="B82" s="178" t="s">
        <v>1582</v>
      </c>
      <c r="C82" s="182" t="s">
        <v>184</v>
      </c>
      <c r="D82" s="180" t="s">
        <v>333</v>
      </c>
      <c r="E82" s="179" t="s">
        <v>334</v>
      </c>
      <c r="F82" s="177">
        <v>90</v>
      </c>
    </row>
    <row r="83" spans="1:6">
      <c r="A83" s="190" t="s">
        <v>201</v>
      </c>
      <c r="B83" s="178" t="s">
        <v>1582</v>
      </c>
      <c r="C83" s="182" t="s">
        <v>202</v>
      </c>
      <c r="D83" s="180" t="s">
        <v>336</v>
      </c>
      <c r="E83" s="179" t="s">
        <v>894</v>
      </c>
      <c r="F83" s="177">
        <v>30</v>
      </c>
    </row>
    <row r="84" spans="1:6">
      <c r="A84" s="190" t="s">
        <v>206</v>
      </c>
      <c r="B84" s="178" t="s">
        <v>1582</v>
      </c>
      <c r="C84" s="182" t="s">
        <v>207</v>
      </c>
      <c r="D84" s="180" t="s">
        <v>337</v>
      </c>
      <c r="E84" s="179" t="s">
        <v>338</v>
      </c>
      <c r="F84" s="177">
        <v>90</v>
      </c>
    </row>
    <row r="85" spans="1:6">
      <c r="A85" s="190" t="s">
        <v>212</v>
      </c>
      <c r="B85" s="178" t="s">
        <v>1582</v>
      </c>
      <c r="C85" s="182" t="s">
        <v>213</v>
      </c>
      <c r="D85" s="180" t="s">
        <v>294</v>
      </c>
      <c r="E85" s="179" t="s">
        <v>339</v>
      </c>
      <c r="F85" s="177">
        <v>90</v>
      </c>
    </row>
    <row r="86" spans="1:6">
      <c r="A86" s="190" t="s">
        <v>218</v>
      </c>
      <c r="B86" s="178" t="s">
        <v>1582</v>
      </c>
      <c r="C86" s="182" t="s">
        <v>219</v>
      </c>
      <c r="D86" s="180" t="s">
        <v>340</v>
      </c>
      <c r="E86" s="179" t="s">
        <v>341</v>
      </c>
      <c r="F86" s="177">
        <v>90</v>
      </c>
    </row>
    <row r="87" spans="1:6">
      <c r="A87" s="190" t="s">
        <v>226</v>
      </c>
      <c r="B87" s="178" t="s">
        <v>1582</v>
      </c>
      <c r="C87" s="182" t="s">
        <v>227</v>
      </c>
      <c r="D87" s="180" t="s">
        <v>260</v>
      </c>
      <c r="E87" s="179" t="s">
        <v>261</v>
      </c>
      <c r="F87" s="177">
        <v>70</v>
      </c>
    </row>
    <row r="88" spans="1:6">
      <c r="A88" s="190" t="s">
        <v>230</v>
      </c>
      <c r="B88" s="178" t="s">
        <v>1582</v>
      </c>
      <c r="C88" s="182" t="s">
        <v>231</v>
      </c>
      <c r="D88" s="180" t="s">
        <v>723</v>
      </c>
      <c r="E88" s="179" t="s">
        <v>306</v>
      </c>
      <c r="F88" s="177">
        <v>80</v>
      </c>
    </row>
    <row r="89" spans="1:6">
      <c r="A89" s="190" t="s">
        <v>35</v>
      </c>
      <c r="B89" s="178" t="s">
        <v>1582</v>
      </c>
      <c r="C89" s="182" t="s">
        <v>36</v>
      </c>
      <c r="D89" s="180" t="s">
        <v>1589</v>
      </c>
      <c r="E89" s="179" t="s">
        <v>322</v>
      </c>
      <c r="F89" s="177">
        <v>60</v>
      </c>
    </row>
    <row r="90" spans="1:6">
      <c r="A90" s="190" t="s">
        <v>47</v>
      </c>
      <c r="B90" s="178" t="s">
        <v>1582</v>
      </c>
      <c r="C90" s="182" t="s">
        <v>895</v>
      </c>
      <c r="D90" s="180" t="s">
        <v>342</v>
      </c>
      <c r="E90" s="179" t="s">
        <v>343</v>
      </c>
      <c r="F90" s="177">
        <v>60</v>
      </c>
    </row>
    <row r="91" spans="1:6">
      <c r="A91" s="190" t="s">
        <v>63</v>
      </c>
      <c r="B91" s="178" t="s">
        <v>1582</v>
      </c>
      <c r="C91" s="182" t="s">
        <v>64</v>
      </c>
      <c r="D91" s="180" t="s">
        <v>344</v>
      </c>
      <c r="E91" s="179" t="s">
        <v>274</v>
      </c>
      <c r="F91" s="177">
        <v>105</v>
      </c>
    </row>
    <row r="92" spans="1:6">
      <c r="A92" s="190" t="s">
        <v>69</v>
      </c>
      <c r="B92" s="178" t="s">
        <v>1582</v>
      </c>
      <c r="C92" s="182" t="s">
        <v>70</v>
      </c>
      <c r="D92" s="180" t="s">
        <v>345</v>
      </c>
      <c r="E92" s="179" t="s">
        <v>346</v>
      </c>
      <c r="F92" s="177">
        <v>60</v>
      </c>
    </row>
    <row r="93" spans="1:6">
      <c r="A93" s="190" t="s">
        <v>78</v>
      </c>
      <c r="B93" s="178" t="s">
        <v>1582</v>
      </c>
      <c r="C93" s="182" t="s">
        <v>79</v>
      </c>
      <c r="D93" s="180" t="s">
        <v>347</v>
      </c>
      <c r="E93" s="179" t="s">
        <v>346</v>
      </c>
      <c r="F93" s="177">
        <v>60</v>
      </c>
    </row>
    <row r="94" spans="1:6">
      <c r="A94" s="190" t="s">
        <v>86</v>
      </c>
      <c r="B94" s="178" t="s">
        <v>1582</v>
      </c>
      <c r="C94" s="182" t="s">
        <v>87</v>
      </c>
      <c r="D94" s="180" t="s">
        <v>348</v>
      </c>
      <c r="E94" s="179" t="s">
        <v>349</v>
      </c>
      <c r="F94" s="177">
        <v>60</v>
      </c>
    </row>
    <row r="95" spans="1:6">
      <c r="A95" s="190" t="s">
        <v>104</v>
      </c>
      <c r="B95" s="178" t="s">
        <v>1582</v>
      </c>
      <c r="C95" s="182" t="s">
        <v>105</v>
      </c>
      <c r="D95" s="180" t="s">
        <v>735</v>
      </c>
      <c r="E95" s="179" t="s">
        <v>736</v>
      </c>
      <c r="F95" s="177">
        <v>40</v>
      </c>
    </row>
    <row r="96" spans="1:6">
      <c r="A96" s="190" t="s">
        <v>896</v>
      </c>
      <c r="B96" s="178" t="s">
        <v>1582</v>
      </c>
      <c r="C96" s="182" t="s">
        <v>897</v>
      </c>
      <c r="D96" s="180" t="s">
        <v>730</v>
      </c>
      <c r="E96" s="179" t="s">
        <v>1324</v>
      </c>
      <c r="F96" s="177">
        <v>60</v>
      </c>
    </row>
    <row r="97" spans="1:6">
      <c r="A97" s="190" t="s">
        <v>1575</v>
      </c>
      <c r="B97" s="178" t="s">
        <v>1582</v>
      </c>
      <c r="C97" s="182" t="s">
        <v>1590</v>
      </c>
      <c r="D97" s="180" t="s">
        <v>1591</v>
      </c>
      <c r="E97" s="179" t="s">
        <v>1592</v>
      </c>
      <c r="F97" s="177">
        <v>50</v>
      </c>
    </row>
    <row r="98" spans="1:6">
      <c r="A98" s="190" t="s">
        <v>113</v>
      </c>
      <c r="B98" s="178" t="s">
        <v>1582</v>
      </c>
      <c r="C98" s="182" t="s">
        <v>114</v>
      </c>
      <c r="D98" s="180" t="s">
        <v>248</v>
      </c>
      <c r="E98" s="179" t="s">
        <v>249</v>
      </c>
      <c r="F98" s="177">
        <v>60</v>
      </c>
    </row>
    <row r="99" spans="1:6">
      <c r="A99" s="190" t="s">
        <v>123</v>
      </c>
      <c r="B99" s="178" t="s">
        <v>1582</v>
      </c>
      <c r="C99" s="182" t="s">
        <v>124</v>
      </c>
      <c r="D99" s="180" t="s">
        <v>351</v>
      </c>
      <c r="E99" s="179" t="s">
        <v>352</v>
      </c>
      <c r="F99" s="177">
        <v>130</v>
      </c>
    </row>
    <row r="100" spans="1:6">
      <c r="A100" s="190" t="s">
        <v>140</v>
      </c>
      <c r="B100" s="178" t="s">
        <v>1582</v>
      </c>
      <c r="C100" s="182" t="s">
        <v>141</v>
      </c>
      <c r="D100" s="180" t="s">
        <v>353</v>
      </c>
      <c r="E100" s="179" t="s">
        <v>354</v>
      </c>
      <c r="F100" s="177">
        <v>90</v>
      </c>
    </row>
    <row r="101" spans="1:6">
      <c r="A101" s="190" t="s">
        <v>151</v>
      </c>
      <c r="B101" s="178" t="s">
        <v>1582</v>
      </c>
      <c r="C101" s="182" t="s">
        <v>152</v>
      </c>
      <c r="D101" s="180" t="s">
        <v>355</v>
      </c>
      <c r="E101" s="179" t="s">
        <v>356</v>
      </c>
      <c r="F101" s="177">
        <v>30</v>
      </c>
    </row>
    <row r="102" spans="1:6">
      <c r="A102" s="190" t="s">
        <v>170</v>
      </c>
      <c r="B102" s="178" t="s">
        <v>1582</v>
      </c>
      <c r="C102" s="182" t="s">
        <v>171</v>
      </c>
      <c r="D102" s="180" t="s">
        <v>723</v>
      </c>
      <c r="E102" s="179" t="s">
        <v>306</v>
      </c>
      <c r="F102" s="177">
        <v>90</v>
      </c>
    </row>
    <row r="103" spans="1:6">
      <c r="A103" s="190" t="s">
        <v>181</v>
      </c>
      <c r="B103" s="178" t="s">
        <v>1582</v>
      </c>
      <c r="C103" s="182" t="s">
        <v>898</v>
      </c>
      <c r="D103" s="180" t="s">
        <v>271</v>
      </c>
      <c r="E103" s="179" t="s">
        <v>272</v>
      </c>
      <c r="F103" s="177">
        <v>130</v>
      </c>
    </row>
    <row r="104" spans="1:6">
      <c r="A104" s="190" t="s">
        <v>187</v>
      </c>
      <c r="B104" s="178" t="s">
        <v>1582</v>
      </c>
      <c r="C104" s="182" t="s">
        <v>188</v>
      </c>
      <c r="D104" s="180" t="s">
        <v>358</v>
      </c>
      <c r="E104" s="179" t="s">
        <v>359</v>
      </c>
      <c r="F104" s="177">
        <v>60</v>
      </c>
    </row>
    <row r="105" spans="1:6">
      <c r="A105" s="190" t="s">
        <v>195</v>
      </c>
      <c r="B105" s="178" t="s">
        <v>1582</v>
      </c>
      <c r="C105" s="182" t="s">
        <v>196</v>
      </c>
      <c r="D105" s="180" t="s">
        <v>360</v>
      </c>
      <c r="E105" s="179" t="s">
        <v>276</v>
      </c>
      <c r="F105" s="177">
        <v>90</v>
      </c>
    </row>
    <row r="106" spans="1:6">
      <c r="A106" s="190" t="s">
        <v>203</v>
      </c>
      <c r="B106" s="178" t="s">
        <v>1582</v>
      </c>
      <c r="C106" s="182" t="s">
        <v>204</v>
      </c>
      <c r="D106" s="180" t="s">
        <v>348</v>
      </c>
      <c r="E106" s="179" t="s">
        <v>349</v>
      </c>
      <c r="F106" s="177">
        <v>60</v>
      </c>
    </row>
    <row r="107" spans="1:6">
      <c r="A107" s="190" t="s">
        <v>214</v>
      </c>
      <c r="B107" s="178" t="s">
        <v>1582</v>
      </c>
      <c r="C107" s="182" t="s">
        <v>215</v>
      </c>
      <c r="D107" s="180" t="s">
        <v>361</v>
      </c>
      <c r="E107" s="179" t="s">
        <v>362</v>
      </c>
      <c r="F107" s="177">
        <v>46</v>
      </c>
    </row>
    <row r="108" spans="1:6">
      <c r="A108" s="190" t="s">
        <v>220</v>
      </c>
      <c r="B108" s="178" t="s">
        <v>1582</v>
      </c>
      <c r="C108" s="182" t="s">
        <v>221</v>
      </c>
      <c r="D108" s="180" t="s">
        <v>363</v>
      </c>
      <c r="E108" s="179" t="s">
        <v>737</v>
      </c>
      <c r="F108" s="177">
        <v>60</v>
      </c>
    </row>
    <row r="109" spans="1:6">
      <c r="A109" s="190" t="s">
        <v>520</v>
      </c>
      <c r="B109" s="178" t="s">
        <v>1582</v>
      </c>
      <c r="C109" s="182" t="s">
        <v>899</v>
      </c>
      <c r="D109" s="180" t="s">
        <v>738</v>
      </c>
      <c r="E109" s="179" t="s">
        <v>739</v>
      </c>
      <c r="F109" s="177">
        <v>60</v>
      </c>
    </row>
    <row r="110" spans="1:6">
      <c r="A110" s="190" t="s">
        <v>521</v>
      </c>
      <c r="B110" s="178" t="s">
        <v>1582</v>
      </c>
      <c r="C110" s="182" t="s">
        <v>900</v>
      </c>
      <c r="D110" s="180" t="s">
        <v>325</v>
      </c>
      <c r="E110" s="179" t="s">
        <v>326</v>
      </c>
      <c r="F110" s="177">
        <v>80</v>
      </c>
    </row>
    <row r="111" spans="1:6">
      <c r="A111" s="190" t="s">
        <v>901</v>
      </c>
      <c r="B111" s="178" t="s">
        <v>1582</v>
      </c>
      <c r="C111" s="182" t="s">
        <v>656</v>
      </c>
      <c r="D111" s="180" t="s">
        <v>1325</v>
      </c>
      <c r="E111" s="179" t="s">
        <v>902</v>
      </c>
      <c r="F111" s="177">
        <v>50</v>
      </c>
    </row>
    <row r="112" spans="1:6">
      <c r="A112" s="190" t="s">
        <v>189</v>
      </c>
      <c r="B112" s="178" t="s">
        <v>1582</v>
      </c>
      <c r="C112" s="182" t="s">
        <v>1326</v>
      </c>
      <c r="D112" s="180" t="s">
        <v>364</v>
      </c>
      <c r="E112" s="179" t="s">
        <v>365</v>
      </c>
      <c r="F112" s="177">
        <v>127</v>
      </c>
    </row>
    <row r="113" spans="1:6">
      <c r="A113" s="190" t="s">
        <v>192</v>
      </c>
      <c r="B113" s="178" t="s">
        <v>1582</v>
      </c>
      <c r="C113" s="182" t="s">
        <v>1327</v>
      </c>
      <c r="D113" s="180" t="s">
        <v>271</v>
      </c>
      <c r="E113" s="179" t="s">
        <v>272</v>
      </c>
      <c r="F113" s="177">
        <v>150</v>
      </c>
    </row>
    <row r="114" spans="1:6">
      <c r="A114" s="190" t="s">
        <v>197</v>
      </c>
      <c r="B114" s="178" t="s">
        <v>1582</v>
      </c>
      <c r="C114" s="182" t="s">
        <v>198</v>
      </c>
      <c r="D114" s="180" t="s">
        <v>271</v>
      </c>
      <c r="E114" s="179" t="s">
        <v>272</v>
      </c>
      <c r="F114" s="177">
        <v>90</v>
      </c>
    </row>
    <row r="115" spans="1:6">
      <c r="A115" s="190" t="s">
        <v>208</v>
      </c>
      <c r="B115" s="178" t="s">
        <v>1582</v>
      </c>
      <c r="C115" s="182" t="s">
        <v>209</v>
      </c>
      <c r="D115" s="180" t="s">
        <v>723</v>
      </c>
      <c r="E115" s="179" t="s">
        <v>306</v>
      </c>
      <c r="F115" s="177">
        <v>110</v>
      </c>
    </row>
    <row r="116" spans="1:6">
      <c r="A116" s="190" t="s">
        <v>222</v>
      </c>
      <c r="B116" s="178" t="s">
        <v>1582</v>
      </c>
      <c r="C116" s="182" t="s">
        <v>223</v>
      </c>
      <c r="D116" s="180" t="s">
        <v>340</v>
      </c>
      <c r="E116" s="179" t="s">
        <v>341</v>
      </c>
      <c r="F116" s="177">
        <v>130</v>
      </c>
    </row>
    <row r="117" spans="1:6">
      <c r="A117" s="190" t="s">
        <v>228</v>
      </c>
      <c r="B117" s="178" t="s">
        <v>1582</v>
      </c>
      <c r="C117" s="182" t="s">
        <v>229</v>
      </c>
      <c r="D117" s="180" t="s">
        <v>271</v>
      </c>
      <c r="E117" s="179" t="s">
        <v>272</v>
      </c>
      <c r="F117" s="177">
        <v>90</v>
      </c>
    </row>
    <row r="118" spans="1:6">
      <c r="A118" s="190" t="s">
        <v>590</v>
      </c>
      <c r="B118" s="178" t="s">
        <v>1582</v>
      </c>
      <c r="C118" s="182" t="s">
        <v>903</v>
      </c>
      <c r="D118" s="180" t="s">
        <v>730</v>
      </c>
      <c r="E118" s="179" t="s">
        <v>731</v>
      </c>
      <c r="F118" s="177">
        <v>90</v>
      </c>
    </row>
    <row r="119" spans="1:6">
      <c r="A119" s="190" t="s">
        <v>740</v>
      </c>
      <c r="B119" s="178" t="s">
        <v>1582</v>
      </c>
      <c r="C119" s="182" t="s">
        <v>904</v>
      </c>
      <c r="D119" s="180" t="s">
        <v>304</v>
      </c>
      <c r="E119" s="179" t="s">
        <v>305</v>
      </c>
      <c r="F119" s="177">
        <v>90</v>
      </c>
    </row>
    <row r="120" spans="1:6">
      <c r="A120" s="195" t="s">
        <v>905</v>
      </c>
      <c r="B120" s="196" t="s">
        <v>906</v>
      </c>
      <c r="C120" s="197" t="s">
        <v>741</v>
      </c>
      <c r="D120" s="198" t="s">
        <v>907</v>
      </c>
      <c r="E120" s="199" t="s">
        <v>908</v>
      </c>
      <c r="F120" s="200">
        <v>60</v>
      </c>
    </row>
    <row r="121" spans="1:6">
      <c r="A121" s="190" t="s">
        <v>909</v>
      </c>
      <c r="B121" s="178" t="s">
        <v>906</v>
      </c>
      <c r="C121" s="182" t="s">
        <v>742</v>
      </c>
      <c r="D121" s="180" t="s">
        <v>910</v>
      </c>
      <c r="E121" s="179" t="s">
        <v>911</v>
      </c>
      <c r="F121" s="181">
        <v>45</v>
      </c>
    </row>
    <row r="122" spans="1:6">
      <c r="A122" s="190" t="s">
        <v>1593</v>
      </c>
      <c r="B122" s="178" t="s">
        <v>906</v>
      </c>
      <c r="C122" s="182" t="s">
        <v>1594</v>
      </c>
      <c r="D122" s="180" t="s">
        <v>1595</v>
      </c>
      <c r="E122" s="179" t="s">
        <v>1596</v>
      </c>
      <c r="F122" s="181">
        <v>150</v>
      </c>
    </row>
    <row r="123" spans="1:6">
      <c r="A123" s="190" t="s">
        <v>1597</v>
      </c>
      <c r="B123" s="178" t="s">
        <v>906</v>
      </c>
      <c r="C123" s="182" t="s">
        <v>1598</v>
      </c>
      <c r="D123" s="180" t="s">
        <v>1599</v>
      </c>
      <c r="E123" s="179" t="s">
        <v>1596</v>
      </c>
      <c r="F123" s="181">
        <v>90</v>
      </c>
    </row>
    <row r="124" spans="1:6">
      <c r="A124" s="190" t="s">
        <v>912</v>
      </c>
      <c r="B124" s="178" t="s">
        <v>906</v>
      </c>
      <c r="C124" s="182" t="s">
        <v>743</v>
      </c>
      <c r="D124" s="180" t="s">
        <v>913</v>
      </c>
      <c r="E124" s="179" t="s">
        <v>914</v>
      </c>
      <c r="F124" s="181">
        <v>45</v>
      </c>
    </row>
    <row r="125" spans="1:6">
      <c r="A125" s="190" t="s">
        <v>915</v>
      </c>
      <c r="B125" s="178" t="s">
        <v>906</v>
      </c>
      <c r="C125" s="182" t="s">
        <v>744</v>
      </c>
      <c r="D125" s="180" t="s">
        <v>916</v>
      </c>
      <c r="E125" s="179" t="s">
        <v>917</v>
      </c>
      <c r="F125" s="181">
        <v>25</v>
      </c>
    </row>
    <row r="126" spans="1:6">
      <c r="A126" s="190" t="s">
        <v>918</v>
      </c>
      <c r="B126" s="178" t="s">
        <v>906</v>
      </c>
      <c r="C126" s="182" t="s">
        <v>745</v>
      </c>
      <c r="D126" s="180" t="s">
        <v>919</v>
      </c>
      <c r="E126" s="179" t="s">
        <v>920</v>
      </c>
      <c r="F126" s="181">
        <v>80</v>
      </c>
    </row>
    <row r="127" spans="1:6">
      <c r="A127" s="190" t="s">
        <v>921</v>
      </c>
      <c r="B127" s="178" t="s">
        <v>906</v>
      </c>
      <c r="C127" s="182" t="s">
        <v>746</v>
      </c>
      <c r="D127" s="180" t="s">
        <v>922</v>
      </c>
      <c r="E127" s="179" t="s">
        <v>923</v>
      </c>
      <c r="F127" s="181">
        <v>25</v>
      </c>
    </row>
    <row r="128" spans="1:6">
      <c r="A128" s="190" t="s">
        <v>1600</v>
      </c>
      <c r="B128" s="178" t="s">
        <v>906</v>
      </c>
      <c r="C128" s="182" t="s">
        <v>1601</v>
      </c>
      <c r="D128" s="180" t="s">
        <v>1602</v>
      </c>
      <c r="E128" s="179" t="s">
        <v>1603</v>
      </c>
      <c r="F128" s="181">
        <v>150</v>
      </c>
    </row>
    <row r="129" spans="1:6">
      <c r="A129" s="190" t="s">
        <v>924</v>
      </c>
      <c r="B129" s="178" t="s">
        <v>906</v>
      </c>
      <c r="C129" s="182" t="s">
        <v>747</v>
      </c>
      <c r="D129" s="180" t="s">
        <v>925</v>
      </c>
      <c r="E129" s="179"/>
      <c r="F129" s="181">
        <v>120</v>
      </c>
    </row>
    <row r="130" spans="1:6">
      <c r="A130" s="190" t="s">
        <v>926</v>
      </c>
      <c r="B130" s="178" t="s">
        <v>906</v>
      </c>
      <c r="C130" s="182" t="s">
        <v>748</v>
      </c>
      <c r="D130" s="180" t="s">
        <v>927</v>
      </c>
      <c r="E130" s="179"/>
      <c r="F130" s="181">
        <v>180</v>
      </c>
    </row>
    <row r="131" spans="1:6">
      <c r="A131" s="190" t="s">
        <v>928</v>
      </c>
      <c r="B131" s="178" t="s">
        <v>906</v>
      </c>
      <c r="C131" s="182" t="s">
        <v>749</v>
      </c>
      <c r="D131" s="180" t="s">
        <v>929</v>
      </c>
      <c r="E131" s="179" t="s">
        <v>930</v>
      </c>
      <c r="F131" s="181">
        <v>105</v>
      </c>
    </row>
    <row r="132" spans="1:6">
      <c r="A132" s="190" t="s">
        <v>931</v>
      </c>
      <c r="B132" s="178" t="s">
        <v>906</v>
      </c>
      <c r="C132" s="182" t="s">
        <v>932</v>
      </c>
      <c r="D132" s="180" t="s">
        <v>933</v>
      </c>
      <c r="E132" s="179" t="s">
        <v>934</v>
      </c>
      <c r="F132" s="181">
        <v>150</v>
      </c>
    </row>
    <row r="133" spans="1:6">
      <c r="A133" s="190" t="s">
        <v>935</v>
      </c>
      <c r="B133" s="178" t="s">
        <v>906</v>
      </c>
      <c r="C133" s="182" t="s">
        <v>936</v>
      </c>
      <c r="D133" s="180" t="s">
        <v>750</v>
      </c>
      <c r="E133" s="179" t="s">
        <v>937</v>
      </c>
      <c r="F133" s="181">
        <v>60</v>
      </c>
    </row>
    <row r="134" spans="1:6">
      <c r="A134" s="190" t="s">
        <v>938</v>
      </c>
      <c r="B134" s="178" t="s">
        <v>906</v>
      </c>
      <c r="C134" s="182" t="s">
        <v>939</v>
      </c>
      <c r="D134" s="180" t="s">
        <v>751</v>
      </c>
      <c r="E134" s="179" t="s">
        <v>937</v>
      </c>
      <c r="F134" s="181">
        <v>70</v>
      </c>
    </row>
    <row r="135" spans="1:6">
      <c r="A135" s="190" t="s">
        <v>940</v>
      </c>
      <c r="B135" s="178" t="s">
        <v>906</v>
      </c>
      <c r="C135" s="182" t="s">
        <v>752</v>
      </c>
      <c r="D135" s="180" t="s">
        <v>941</v>
      </c>
      <c r="E135" s="179" t="s">
        <v>942</v>
      </c>
      <c r="F135" s="181">
        <v>60</v>
      </c>
    </row>
    <row r="136" spans="1:6">
      <c r="A136" s="190" t="s">
        <v>943</v>
      </c>
      <c r="B136" s="178" t="s">
        <v>906</v>
      </c>
      <c r="C136" s="182" t="s">
        <v>753</v>
      </c>
      <c r="D136" s="180" t="s">
        <v>944</v>
      </c>
      <c r="E136" s="179"/>
      <c r="F136" s="181">
        <v>40</v>
      </c>
    </row>
    <row r="137" spans="1:6">
      <c r="A137" s="190" t="s">
        <v>945</v>
      </c>
      <c r="B137" s="178" t="s">
        <v>906</v>
      </c>
      <c r="C137" s="182" t="s">
        <v>754</v>
      </c>
      <c r="D137" s="180" t="s">
        <v>946</v>
      </c>
      <c r="E137" s="179" t="s">
        <v>947</v>
      </c>
      <c r="F137" s="181">
        <v>80</v>
      </c>
    </row>
    <row r="138" spans="1:6">
      <c r="A138" s="190" t="s">
        <v>948</v>
      </c>
      <c r="B138" s="178" t="s">
        <v>906</v>
      </c>
      <c r="C138" s="182" t="s">
        <v>755</v>
      </c>
      <c r="D138" s="180" t="s">
        <v>949</v>
      </c>
      <c r="E138" s="179" t="s">
        <v>930</v>
      </c>
      <c r="F138" s="181">
        <v>120</v>
      </c>
    </row>
    <row r="139" spans="1:6">
      <c r="A139" s="190" t="s">
        <v>1604</v>
      </c>
      <c r="B139" s="178" t="s">
        <v>906</v>
      </c>
      <c r="C139" s="182" t="s">
        <v>1605</v>
      </c>
      <c r="D139" s="180" t="s">
        <v>1606</v>
      </c>
      <c r="E139" s="179" t="s">
        <v>1607</v>
      </c>
      <c r="F139" s="181">
        <v>60</v>
      </c>
    </row>
    <row r="140" spans="1:6">
      <c r="A140" s="190" t="s">
        <v>1608</v>
      </c>
      <c r="B140" s="178" t="s">
        <v>906</v>
      </c>
      <c r="C140" s="182" t="s">
        <v>1609</v>
      </c>
      <c r="D140" s="180" t="s">
        <v>1610</v>
      </c>
      <c r="E140" s="179" t="s">
        <v>1596</v>
      </c>
      <c r="F140" s="181">
        <v>75</v>
      </c>
    </row>
    <row r="141" spans="1:6">
      <c r="A141" s="201" t="s">
        <v>1611</v>
      </c>
      <c r="B141" s="202" t="s">
        <v>906</v>
      </c>
      <c r="C141" s="203" t="s">
        <v>1612</v>
      </c>
      <c r="D141" s="204" t="s">
        <v>1613</v>
      </c>
      <c r="E141" s="205" t="s">
        <v>1596</v>
      </c>
      <c r="F141" s="206">
        <v>75</v>
      </c>
    </row>
    <row r="142" spans="1:6">
      <c r="A142" s="188" t="s">
        <v>950</v>
      </c>
      <c r="B142" s="176" t="s">
        <v>1614</v>
      </c>
      <c r="C142" s="189" t="s">
        <v>369</v>
      </c>
      <c r="D142" s="176" t="s">
        <v>1615</v>
      </c>
      <c r="E142" s="175" t="s">
        <v>1616</v>
      </c>
      <c r="F142" s="177">
        <v>19</v>
      </c>
    </row>
    <row r="143" spans="1:6">
      <c r="A143" s="190" t="s">
        <v>951</v>
      </c>
      <c r="B143" s="180" t="s">
        <v>1614</v>
      </c>
      <c r="C143" s="182" t="s">
        <v>370</v>
      </c>
      <c r="D143" s="180" t="s">
        <v>1617</v>
      </c>
      <c r="E143" s="179" t="s">
        <v>1618</v>
      </c>
      <c r="F143" s="181">
        <v>19</v>
      </c>
    </row>
    <row r="144" spans="1:6">
      <c r="A144" s="190" t="s">
        <v>952</v>
      </c>
      <c r="B144" s="180" t="s">
        <v>1614</v>
      </c>
      <c r="C144" s="182" t="s">
        <v>371</v>
      </c>
      <c r="D144" s="180" t="s">
        <v>1619</v>
      </c>
      <c r="E144" s="179" t="s">
        <v>1620</v>
      </c>
      <c r="F144" s="181">
        <v>12</v>
      </c>
    </row>
    <row r="145" spans="1:6">
      <c r="A145" s="190" t="s">
        <v>953</v>
      </c>
      <c r="B145" s="180" t="s">
        <v>1614</v>
      </c>
      <c r="C145" s="182" t="s">
        <v>1621</v>
      </c>
      <c r="D145" s="180" t="s">
        <v>1622</v>
      </c>
      <c r="E145" s="179" t="s">
        <v>1623</v>
      </c>
      <c r="F145" s="181">
        <v>19</v>
      </c>
    </row>
    <row r="146" spans="1:6">
      <c r="A146" s="190" t="s">
        <v>954</v>
      </c>
      <c r="B146" s="180" t="s">
        <v>1614</v>
      </c>
      <c r="C146" s="182" t="s">
        <v>372</v>
      </c>
      <c r="D146" s="180" t="s">
        <v>1624</v>
      </c>
      <c r="E146" s="179" t="s">
        <v>1625</v>
      </c>
      <c r="F146" s="181">
        <v>12</v>
      </c>
    </row>
    <row r="147" spans="1:6">
      <c r="A147" s="190" t="s">
        <v>955</v>
      </c>
      <c r="B147" s="180" t="s">
        <v>1614</v>
      </c>
      <c r="C147" s="182" t="s">
        <v>1626</v>
      </c>
      <c r="D147" s="180" t="s">
        <v>1627</v>
      </c>
      <c r="E147" s="179" t="s">
        <v>1628</v>
      </c>
      <c r="F147" s="181">
        <v>12</v>
      </c>
    </row>
    <row r="148" spans="1:6">
      <c r="A148" s="190" t="s">
        <v>956</v>
      </c>
      <c r="B148" s="180" t="s">
        <v>1614</v>
      </c>
      <c r="C148" s="182" t="s">
        <v>1629</v>
      </c>
      <c r="D148" s="180" t="s">
        <v>1630</v>
      </c>
      <c r="E148" s="179" t="s">
        <v>1625</v>
      </c>
      <c r="F148" s="181">
        <v>12</v>
      </c>
    </row>
    <row r="149" spans="1:6">
      <c r="A149" s="190" t="s">
        <v>957</v>
      </c>
      <c r="B149" s="180" t="s">
        <v>1614</v>
      </c>
      <c r="C149" s="182" t="s">
        <v>1631</v>
      </c>
      <c r="D149" s="180" t="s">
        <v>1632</v>
      </c>
      <c r="E149" s="179" t="s">
        <v>1633</v>
      </c>
      <c r="F149" s="181">
        <v>19</v>
      </c>
    </row>
    <row r="150" spans="1:6">
      <c r="A150" s="190" t="s">
        <v>958</v>
      </c>
      <c r="B150" s="180" t="s">
        <v>1614</v>
      </c>
      <c r="C150" s="182" t="s">
        <v>1634</v>
      </c>
      <c r="D150" s="180" t="s">
        <v>524</v>
      </c>
      <c r="E150" s="179" t="s">
        <v>1635</v>
      </c>
      <c r="F150" s="181">
        <v>11</v>
      </c>
    </row>
    <row r="151" spans="1:6">
      <c r="A151" s="190" t="s">
        <v>959</v>
      </c>
      <c r="B151" s="180" t="s">
        <v>1614</v>
      </c>
      <c r="C151" s="182" t="s">
        <v>1636</v>
      </c>
      <c r="D151" s="180" t="s">
        <v>1637</v>
      </c>
      <c r="E151" s="179" t="s">
        <v>1638</v>
      </c>
      <c r="F151" s="181">
        <v>12</v>
      </c>
    </row>
    <row r="152" spans="1:6">
      <c r="A152" s="190" t="s">
        <v>960</v>
      </c>
      <c r="B152" s="180" t="s">
        <v>1614</v>
      </c>
      <c r="C152" s="179" t="s">
        <v>1639</v>
      </c>
      <c r="D152" s="180" t="s">
        <v>1640</v>
      </c>
      <c r="E152" s="179" t="s">
        <v>1641</v>
      </c>
      <c r="F152" s="181">
        <v>19</v>
      </c>
    </row>
    <row r="153" spans="1:6">
      <c r="A153" s="190" t="s">
        <v>961</v>
      </c>
      <c r="B153" s="180" t="s">
        <v>1614</v>
      </c>
      <c r="C153" s="179" t="s">
        <v>962</v>
      </c>
      <c r="D153" s="180" t="s">
        <v>1642</v>
      </c>
      <c r="E153" s="179" t="s">
        <v>1643</v>
      </c>
      <c r="F153" s="181">
        <v>19</v>
      </c>
    </row>
    <row r="154" spans="1:6">
      <c r="A154" s="190" t="s">
        <v>963</v>
      </c>
      <c r="B154" s="180" t="s">
        <v>1614</v>
      </c>
      <c r="C154" s="179" t="s">
        <v>373</v>
      </c>
      <c r="D154" s="180" t="s">
        <v>1644</v>
      </c>
      <c r="E154" s="179" t="s">
        <v>1645</v>
      </c>
      <c r="F154" s="181">
        <v>19</v>
      </c>
    </row>
    <row r="155" spans="1:6">
      <c r="A155" s="190" t="s">
        <v>964</v>
      </c>
      <c r="B155" s="180" t="s">
        <v>1614</v>
      </c>
      <c r="C155" s="179" t="s">
        <v>1646</v>
      </c>
      <c r="D155" s="180" t="s">
        <v>1644</v>
      </c>
      <c r="E155" s="179" t="s">
        <v>1645</v>
      </c>
      <c r="F155" s="181">
        <v>12</v>
      </c>
    </row>
    <row r="156" spans="1:6">
      <c r="A156" s="190" t="s">
        <v>965</v>
      </c>
      <c r="B156" s="180" t="s">
        <v>1614</v>
      </c>
      <c r="C156" s="179" t="s">
        <v>1647</v>
      </c>
      <c r="D156" s="180" t="s">
        <v>1648</v>
      </c>
      <c r="E156" s="179" t="s">
        <v>498</v>
      </c>
      <c r="F156" s="181">
        <v>12</v>
      </c>
    </row>
    <row r="157" spans="1:6">
      <c r="A157" s="190" t="s">
        <v>966</v>
      </c>
      <c r="B157" s="180" t="s">
        <v>1614</v>
      </c>
      <c r="C157" s="179" t="s">
        <v>1649</v>
      </c>
      <c r="D157" s="180" t="s">
        <v>1650</v>
      </c>
      <c r="E157" s="179" t="s">
        <v>499</v>
      </c>
      <c r="F157" s="181">
        <v>12</v>
      </c>
    </row>
    <row r="158" spans="1:6">
      <c r="A158" s="190" t="s">
        <v>967</v>
      </c>
      <c r="B158" s="180" t="s">
        <v>1614</v>
      </c>
      <c r="C158" s="179" t="s">
        <v>1651</v>
      </c>
      <c r="D158" s="180" t="s">
        <v>756</v>
      </c>
      <c r="E158" s="179" t="s">
        <v>1652</v>
      </c>
      <c r="F158" s="181">
        <v>12</v>
      </c>
    </row>
    <row r="159" spans="1:6">
      <c r="A159" s="190" t="s">
        <v>968</v>
      </c>
      <c r="B159" s="180" t="s">
        <v>1614</v>
      </c>
      <c r="C159" s="179" t="s">
        <v>1653</v>
      </c>
      <c r="D159" s="180" t="s">
        <v>1654</v>
      </c>
      <c r="E159" s="179" t="s">
        <v>1655</v>
      </c>
      <c r="F159" s="181">
        <v>9</v>
      </c>
    </row>
    <row r="160" spans="1:6">
      <c r="A160" s="190" t="s">
        <v>969</v>
      </c>
      <c r="B160" s="180" t="s">
        <v>1614</v>
      </c>
      <c r="C160" s="179" t="s">
        <v>1656</v>
      </c>
      <c r="D160" s="180" t="s">
        <v>524</v>
      </c>
      <c r="E160" s="179" t="s">
        <v>1657</v>
      </c>
      <c r="F160" s="181">
        <v>10</v>
      </c>
    </row>
    <row r="161" spans="1:6">
      <c r="A161" s="190" t="s">
        <v>970</v>
      </c>
      <c r="B161" s="180" t="s">
        <v>1614</v>
      </c>
      <c r="C161" s="179" t="s">
        <v>1658</v>
      </c>
      <c r="D161" s="180" t="s">
        <v>1659</v>
      </c>
      <c r="E161" s="179" t="s">
        <v>1660</v>
      </c>
      <c r="F161" s="181">
        <v>12</v>
      </c>
    </row>
    <row r="162" spans="1:6">
      <c r="A162" s="190" t="s">
        <v>971</v>
      </c>
      <c r="B162" s="180" t="s">
        <v>1614</v>
      </c>
      <c r="C162" s="179" t="s">
        <v>1661</v>
      </c>
      <c r="D162" s="180" t="s">
        <v>1662</v>
      </c>
      <c r="E162" s="179" t="s">
        <v>1663</v>
      </c>
      <c r="F162" s="181">
        <v>12</v>
      </c>
    </row>
    <row r="163" spans="1:6">
      <c r="A163" s="190" t="s">
        <v>972</v>
      </c>
      <c r="B163" s="180" t="s">
        <v>1614</v>
      </c>
      <c r="C163" s="179" t="s">
        <v>1664</v>
      </c>
      <c r="D163" s="180" t="s">
        <v>1665</v>
      </c>
      <c r="E163" s="179" t="s">
        <v>1666</v>
      </c>
      <c r="F163" s="181">
        <v>12</v>
      </c>
    </row>
    <row r="164" spans="1:6">
      <c r="A164" s="190" t="s">
        <v>973</v>
      </c>
      <c r="B164" s="180" t="s">
        <v>1614</v>
      </c>
      <c r="C164" s="179" t="s">
        <v>374</v>
      </c>
      <c r="D164" s="180" t="s">
        <v>1667</v>
      </c>
      <c r="E164" s="179" t="s">
        <v>1668</v>
      </c>
      <c r="F164" s="181">
        <v>12</v>
      </c>
    </row>
    <row r="165" spans="1:6">
      <c r="A165" s="190" t="s">
        <v>974</v>
      </c>
      <c r="B165" s="180" t="s">
        <v>1614</v>
      </c>
      <c r="C165" s="179" t="s">
        <v>1669</v>
      </c>
      <c r="D165" s="180" t="s">
        <v>1670</v>
      </c>
      <c r="E165" s="179" t="s">
        <v>1671</v>
      </c>
      <c r="F165" s="181">
        <v>12</v>
      </c>
    </row>
    <row r="166" spans="1:6">
      <c r="A166" s="190" t="s">
        <v>975</v>
      </c>
      <c r="B166" s="180" t="s">
        <v>1614</v>
      </c>
      <c r="C166" s="179" t="s">
        <v>375</v>
      </c>
      <c r="D166" s="180" t="s">
        <v>1670</v>
      </c>
      <c r="E166" s="179" t="s">
        <v>526</v>
      </c>
      <c r="F166" s="181">
        <v>12</v>
      </c>
    </row>
    <row r="167" spans="1:6">
      <c r="A167" s="190" t="s">
        <v>976</v>
      </c>
      <c r="B167" s="180" t="s">
        <v>1614</v>
      </c>
      <c r="C167" s="179" t="s">
        <v>977</v>
      </c>
      <c r="D167" s="180" t="s">
        <v>1642</v>
      </c>
      <c r="E167" s="179" t="s">
        <v>1643</v>
      </c>
      <c r="F167" s="181">
        <v>19</v>
      </c>
    </row>
    <row r="168" spans="1:6">
      <c r="A168" s="190" t="s">
        <v>978</v>
      </c>
      <c r="B168" s="180" t="s">
        <v>1614</v>
      </c>
      <c r="C168" s="179" t="s">
        <v>376</v>
      </c>
      <c r="D168" s="180" t="s">
        <v>1672</v>
      </c>
      <c r="E168" s="179" t="s">
        <v>1673</v>
      </c>
      <c r="F168" s="181">
        <v>19</v>
      </c>
    </row>
    <row r="169" spans="1:6">
      <c r="A169" s="190" t="s">
        <v>979</v>
      </c>
      <c r="B169" s="180" t="s">
        <v>1614</v>
      </c>
      <c r="C169" s="179" t="s">
        <v>377</v>
      </c>
      <c r="D169" s="180" t="s">
        <v>1674</v>
      </c>
      <c r="E169" s="179" t="s">
        <v>1675</v>
      </c>
      <c r="F169" s="181">
        <v>12</v>
      </c>
    </row>
    <row r="170" spans="1:6">
      <c r="A170" s="190" t="s">
        <v>980</v>
      </c>
      <c r="B170" s="180" t="s">
        <v>1614</v>
      </c>
      <c r="C170" s="179" t="s">
        <v>1676</v>
      </c>
      <c r="D170" s="180" t="s">
        <v>1677</v>
      </c>
      <c r="E170" s="179" t="s">
        <v>1678</v>
      </c>
      <c r="F170" s="181">
        <v>12</v>
      </c>
    </row>
    <row r="171" spans="1:6">
      <c r="A171" s="190" t="s">
        <v>981</v>
      </c>
      <c r="B171" s="180" t="s">
        <v>1614</v>
      </c>
      <c r="C171" s="179" t="s">
        <v>1679</v>
      </c>
      <c r="D171" s="180" t="s">
        <v>1680</v>
      </c>
      <c r="E171" s="179" t="s">
        <v>1681</v>
      </c>
      <c r="F171" s="181">
        <v>12</v>
      </c>
    </row>
    <row r="172" spans="1:6">
      <c r="A172" s="190" t="s">
        <v>982</v>
      </c>
      <c r="B172" s="180" t="s">
        <v>1614</v>
      </c>
      <c r="C172" s="179" t="s">
        <v>1682</v>
      </c>
      <c r="D172" s="180" t="s">
        <v>1683</v>
      </c>
      <c r="E172" s="179" t="s">
        <v>1684</v>
      </c>
      <c r="F172" s="181">
        <v>19</v>
      </c>
    </row>
    <row r="173" spans="1:6">
      <c r="A173" s="190" t="s">
        <v>983</v>
      </c>
      <c r="B173" s="180" t="s">
        <v>1614</v>
      </c>
      <c r="C173" s="179" t="s">
        <v>1685</v>
      </c>
      <c r="D173" s="180" t="s">
        <v>1686</v>
      </c>
      <c r="E173" s="179" t="s">
        <v>1687</v>
      </c>
      <c r="F173" s="181">
        <v>19</v>
      </c>
    </row>
    <row r="174" spans="1:6">
      <c r="A174" s="190" t="s">
        <v>984</v>
      </c>
      <c r="B174" s="180" t="s">
        <v>1614</v>
      </c>
      <c r="C174" s="179" t="s">
        <v>378</v>
      </c>
      <c r="D174" s="180" t="s">
        <v>1688</v>
      </c>
      <c r="E174" s="179" t="s">
        <v>1689</v>
      </c>
      <c r="F174" s="181">
        <v>12</v>
      </c>
    </row>
    <row r="175" spans="1:6">
      <c r="A175" s="190" t="s">
        <v>985</v>
      </c>
      <c r="B175" s="180" t="s">
        <v>1614</v>
      </c>
      <c r="C175" s="179" t="s">
        <v>379</v>
      </c>
      <c r="D175" s="180" t="s">
        <v>1690</v>
      </c>
      <c r="E175" s="179" t="s">
        <v>1691</v>
      </c>
      <c r="F175" s="181">
        <v>19</v>
      </c>
    </row>
    <row r="176" spans="1:6">
      <c r="A176" s="190" t="s">
        <v>986</v>
      </c>
      <c r="B176" s="180" t="s">
        <v>1614</v>
      </c>
      <c r="C176" s="179" t="s">
        <v>1692</v>
      </c>
      <c r="D176" s="180" t="s">
        <v>1693</v>
      </c>
      <c r="E176" s="179" t="s">
        <v>527</v>
      </c>
      <c r="F176" s="181">
        <v>12</v>
      </c>
    </row>
    <row r="177" spans="1:6">
      <c r="A177" s="190" t="s">
        <v>987</v>
      </c>
      <c r="B177" s="180" t="s">
        <v>1614</v>
      </c>
      <c r="C177" s="179" t="s">
        <v>1694</v>
      </c>
      <c r="D177" s="180" t="s">
        <v>1695</v>
      </c>
      <c r="E177" s="179" t="s">
        <v>528</v>
      </c>
      <c r="F177" s="181">
        <v>12</v>
      </c>
    </row>
    <row r="178" spans="1:6">
      <c r="A178" s="190" t="s">
        <v>988</v>
      </c>
      <c r="B178" s="180" t="s">
        <v>1614</v>
      </c>
      <c r="C178" s="179" t="s">
        <v>522</v>
      </c>
      <c r="D178" s="180" t="s">
        <v>1696</v>
      </c>
      <c r="E178" s="179" t="s">
        <v>1697</v>
      </c>
      <c r="F178" s="181">
        <v>19</v>
      </c>
    </row>
    <row r="179" spans="1:6">
      <c r="A179" s="190" t="s">
        <v>989</v>
      </c>
      <c r="B179" s="180" t="s">
        <v>1614</v>
      </c>
      <c r="C179" s="179" t="s">
        <v>990</v>
      </c>
      <c r="D179" s="180" t="s">
        <v>1698</v>
      </c>
      <c r="E179" s="179" t="s">
        <v>1699</v>
      </c>
      <c r="F179" s="181">
        <v>12</v>
      </c>
    </row>
    <row r="180" spans="1:6">
      <c r="A180" s="190" t="s">
        <v>991</v>
      </c>
      <c r="B180" s="180" t="s">
        <v>1614</v>
      </c>
      <c r="C180" s="179" t="s">
        <v>992</v>
      </c>
      <c r="D180" s="180" t="s">
        <v>993</v>
      </c>
      <c r="E180" s="179" t="s">
        <v>994</v>
      </c>
      <c r="F180" s="181">
        <v>12</v>
      </c>
    </row>
    <row r="181" spans="1:6">
      <c r="A181" s="190" t="s">
        <v>995</v>
      </c>
      <c r="B181" s="180" t="s">
        <v>1614</v>
      </c>
      <c r="C181" s="179" t="s">
        <v>1700</v>
      </c>
      <c r="D181" s="180" t="s">
        <v>1701</v>
      </c>
      <c r="E181" s="179" t="s">
        <v>996</v>
      </c>
      <c r="F181" s="181">
        <v>19</v>
      </c>
    </row>
    <row r="182" spans="1:6">
      <c r="A182" s="190" t="s">
        <v>997</v>
      </c>
      <c r="B182" s="180" t="s">
        <v>1614</v>
      </c>
      <c r="C182" s="179" t="s">
        <v>1702</v>
      </c>
      <c r="D182" s="180" t="s">
        <v>1703</v>
      </c>
      <c r="E182" s="179" t="s">
        <v>1704</v>
      </c>
      <c r="F182" s="181">
        <v>19</v>
      </c>
    </row>
    <row r="183" spans="1:6">
      <c r="A183" s="190" t="s">
        <v>998</v>
      </c>
      <c r="B183" s="180" t="s">
        <v>1614</v>
      </c>
      <c r="C183" s="179" t="s">
        <v>1705</v>
      </c>
      <c r="D183" s="180" t="s">
        <v>999</v>
      </c>
      <c r="E183" s="179" t="s">
        <v>533</v>
      </c>
      <c r="F183" s="181">
        <v>12</v>
      </c>
    </row>
    <row r="184" spans="1:6">
      <c r="A184" s="190" t="s">
        <v>1706</v>
      </c>
      <c r="B184" s="180" t="s">
        <v>1614</v>
      </c>
      <c r="C184" s="179" t="s">
        <v>1707</v>
      </c>
      <c r="D184" s="180" t="s">
        <v>1708</v>
      </c>
      <c r="E184" s="179" t="s">
        <v>537</v>
      </c>
      <c r="F184" s="181">
        <v>19</v>
      </c>
    </row>
    <row r="185" spans="1:6">
      <c r="A185" s="190" t="s">
        <v>1000</v>
      </c>
      <c r="B185" s="180" t="s">
        <v>1614</v>
      </c>
      <c r="C185" s="179" t="s">
        <v>380</v>
      </c>
      <c r="D185" s="180" t="s">
        <v>757</v>
      </c>
      <c r="E185" s="179" t="s">
        <v>1709</v>
      </c>
      <c r="F185" s="181">
        <v>17</v>
      </c>
    </row>
    <row r="186" spans="1:6">
      <c r="A186" s="190" t="s">
        <v>1001</v>
      </c>
      <c r="B186" s="180" t="s">
        <v>1614</v>
      </c>
      <c r="C186" s="179" t="s">
        <v>381</v>
      </c>
      <c r="D186" s="180" t="s">
        <v>1670</v>
      </c>
      <c r="E186" s="179" t="s">
        <v>1671</v>
      </c>
      <c r="F186" s="181">
        <v>19</v>
      </c>
    </row>
    <row r="187" spans="1:6">
      <c r="A187" s="190" t="s">
        <v>1002</v>
      </c>
      <c r="B187" s="180" t="s">
        <v>1614</v>
      </c>
      <c r="C187" s="179" t="s">
        <v>1710</v>
      </c>
      <c r="D187" s="180" t="s">
        <v>1632</v>
      </c>
      <c r="E187" s="179" t="s">
        <v>1633</v>
      </c>
      <c r="F187" s="181">
        <v>19</v>
      </c>
    </row>
    <row r="188" spans="1:6">
      <c r="A188" s="190" t="s">
        <v>1003</v>
      </c>
      <c r="B188" s="180" t="s">
        <v>1614</v>
      </c>
      <c r="C188" s="179" t="s">
        <v>1711</v>
      </c>
      <c r="D188" s="180" t="s">
        <v>1637</v>
      </c>
      <c r="E188" s="179" t="s">
        <v>1638</v>
      </c>
      <c r="F188" s="181">
        <v>19</v>
      </c>
    </row>
    <row r="189" spans="1:6">
      <c r="A189" s="190" t="s">
        <v>1004</v>
      </c>
      <c r="B189" s="180" t="s">
        <v>1614</v>
      </c>
      <c r="C189" s="179" t="s">
        <v>1712</v>
      </c>
      <c r="D189" s="180" t="s">
        <v>1713</v>
      </c>
      <c r="E189" s="179" t="s">
        <v>1714</v>
      </c>
      <c r="F189" s="181">
        <v>19</v>
      </c>
    </row>
    <row r="190" spans="1:6">
      <c r="A190" s="190" t="s">
        <v>1005</v>
      </c>
      <c r="B190" s="180" t="s">
        <v>1614</v>
      </c>
      <c r="C190" s="179" t="s">
        <v>382</v>
      </c>
      <c r="D190" s="180" t="s">
        <v>1715</v>
      </c>
      <c r="E190" s="179" t="s">
        <v>1716</v>
      </c>
      <c r="F190" s="181">
        <v>19</v>
      </c>
    </row>
    <row r="191" spans="1:6">
      <c r="A191" s="190" t="s">
        <v>1006</v>
      </c>
      <c r="B191" s="180" t="s">
        <v>1614</v>
      </c>
      <c r="C191" s="179" t="s">
        <v>383</v>
      </c>
      <c r="D191" s="180" t="s">
        <v>1670</v>
      </c>
      <c r="E191" s="179" t="s">
        <v>1671</v>
      </c>
      <c r="F191" s="181">
        <v>19</v>
      </c>
    </row>
    <row r="192" spans="1:6">
      <c r="A192" s="190" t="s">
        <v>1007</v>
      </c>
      <c r="B192" s="180" t="s">
        <v>1614</v>
      </c>
      <c r="C192" s="179" t="s">
        <v>1717</v>
      </c>
      <c r="D192" s="180" t="s">
        <v>1718</v>
      </c>
      <c r="E192" s="179" t="s">
        <v>1719</v>
      </c>
      <c r="F192" s="181">
        <v>18</v>
      </c>
    </row>
    <row r="193" spans="1:6">
      <c r="A193" s="190" t="s">
        <v>1008</v>
      </c>
      <c r="B193" s="180" t="s">
        <v>1614</v>
      </c>
      <c r="C193" s="179" t="s">
        <v>384</v>
      </c>
      <c r="D193" s="180" t="s">
        <v>1686</v>
      </c>
      <c r="E193" s="179" t="s">
        <v>1687</v>
      </c>
      <c r="F193" s="181">
        <v>19</v>
      </c>
    </row>
    <row r="194" spans="1:6">
      <c r="A194" s="190" t="s">
        <v>1009</v>
      </c>
      <c r="B194" s="180" t="s">
        <v>1614</v>
      </c>
      <c r="C194" s="179" t="s">
        <v>1720</v>
      </c>
      <c r="D194" s="180" t="s">
        <v>1721</v>
      </c>
      <c r="E194" s="179" t="s">
        <v>529</v>
      </c>
      <c r="F194" s="181">
        <v>11</v>
      </c>
    </row>
    <row r="195" spans="1:6">
      <c r="A195" s="190" t="s">
        <v>1010</v>
      </c>
      <c r="B195" s="180" t="s">
        <v>1614</v>
      </c>
      <c r="C195" s="179" t="s">
        <v>1722</v>
      </c>
      <c r="D195" s="180" t="s">
        <v>1723</v>
      </c>
      <c r="E195" s="179" t="s">
        <v>530</v>
      </c>
      <c r="F195" s="181">
        <v>19</v>
      </c>
    </row>
    <row r="196" spans="1:6">
      <c r="A196" s="190" t="s">
        <v>1011</v>
      </c>
      <c r="B196" s="180" t="s">
        <v>1614</v>
      </c>
      <c r="C196" s="179" t="s">
        <v>1724</v>
      </c>
      <c r="D196" s="180" t="s">
        <v>1725</v>
      </c>
      <c r="E196" s="179" t="s">
        <v>531</v>
      </c>
      <c r="F196" s="181">
        <v>19</v>
      </c>
    </row>
    <row r="197" spans="1:6">
      <c r="A197" s="190" t="s">
        <v>1012</v>
      </c>
      <c r="B197" s="180" t="s">
        <v>1614</v>
      </c>
      <c r="C197" s="179" t="s">
        <v>1726</v>
      </c>
      <c r="D197" s="180" t="s">
        <v>1727</v>
      </c>
      <c r="E197" s="179" t="s">
        <v>1728</v>
      </c>
      <c r="F197" s="181">
        <v>12</v>
      </c>
    </row>
    <row r="198" spans="1:6">
      <c r="A198" s="190" t="s">
        <v>1013</v>
      </c>
      <c r="B198" s="180" t="s">
        <v>1614</v>
      </c>
      <c r="C198" s="179" t="s">
        <v>1729</v>
      </c>
      <c r="D198" s="180" t="s">
        <v>1730</v>
      </c>
      <c r="E198" s="179" t="s">
        <v>538</v>
      </c>
      <c r="F198" s="181">
        <v>12</v>
      </c>
    </row>
    <row r="199" spans="1:6">
      <c r="A199" s="190" t="s">
        <v>1014</v>
      </c>
      <c r="B199" s="180" t="s">
        <v>1614</v>
      </c>
      <c r="C199" s="179" t="s">
        <v>385</v>
      </c>
      <c r="D199" s="180" t="s">
        <v>1731</v>
      </c>
      <c r="E199" s="179" t="s">
        <v>1732</v>
      </c>
      <c r="F199" s="181">
        <v>19</v>
      </c>
    </row>
    <row r="200" spans="1:6">
      <c r="A200" s="190" t="s">
        <v>1015</v>
      </c>
      <c r="B200" s="180" t="s">
        <v>1614</v>
      </c>
      <c r="C200" s="179" t="s">
        <v>386</v>
      </c>
      <c r="D200" s="180" t="s">
        <v>1733</v>
      </c>
      <c r="E200" s="179" t="s">
        <v>532</v>
      </c>
      <c r="F200" s="181">
        <v>19</v>
      </c>
    </row>
    <row r="201" spans="1:6">
      <c r="A201" s="190" t="s">
        <v>1016</v>
      </c>
      <c r="B201" s="180" t="s">
        <v>1614</v>
      </c>
      <c r="C201" s="179" t="s">
        <v>387</v>
      </c>
      <c r="D201" s="180" t="s">
        <v>1677</v>
      </c>
      <c r="E201" s="179" t="s">
        <v>533</v>
      </c>
      <c r="F201" s="181">
        <v>19</v>
      </c>
    </row>
    <row r="202" spans="1:6">
      <c r="A202" s="190" t="s">
        <v>1017</v>
      </c>
      <c r="B202" s="180" t="s">
        <v>1614</v>
      </c>
      <c r="C202" s="179" t="s">
        <v>1734</v>
      </c>
      <c r="D202" s="180" t="s">
        <v>1683</v>
      </c>
      <c r="E202" s="179" t="s">
        <v>1684</v>
      </c>
      <c r="F202" s="181">
        <v>19</v>
      </c>
    </row>
    <row r="203" spans="1:6">
      <c r="A203" s="190" t="s">
        <v>1018</v>
      </c>
      <c r="B203" s="180" t="s">
        <v>1614</v>
      </c>
      <c r="C203" s="179" t="s">
        <v>1735</v>
      </c>
      <c r="D203" s="180" t="s">
        <v>1736</v>
      </c>
      <c r="E203" s="179" t="s">
        <v>1737</v>
      </c>
      <c r="F203" s="181">
        <v>12</v>
      </c>
    </row>
    <row r="204" spans="1:6">
      <c r="A204" s="190" t="s">
        <v>1019</v>
      </c>
      <c r="B204" s="180" t="s">
        <v>1614</v>
      </c>
      <c r="C204" s="179" t="s">
        <v>1738</v>
      </c>
      <c r="D204" s="180" t="s">
        <v>1739</v>
      </c>
      <c r="E204" s="179" t="s">
        <v>1740</v>
      </c>
      <c r="F204" s="181">
        <v>19</v>
      </c>
    </row>
    <row r="205" spans="1:6">
      <c r="A205" s="190" t="s">
        <v>1020</v>
      </c>
      <c r="B205" s="180" t="s">
        <v>1614</v>
      </c>
      <c r="C205" s="179" t="s">
        <v>1741</v>
      </c>
      <c r="D205" s="180" t="s">
        <v>1742</v>
      </c>
      <c r="E205" s="179" t="s">
        <v>1743</v>
      </c>
      <c r="F205" s="181">
        <v>19</v>
      </c>
    </row>
    <row r="206" spans="1:6">
      <c r="A206" s="190" t="s">
        <v>1021</v>
      </c>
      <c r="B206" s="180" t="s">
        <v>1614</v>
      </c>
      <c r="C206" s="179" t="s">
        <v>1744</v>
      </c>
      <c r="D206" s="180" t="s">
        <v>1745</v>
      </c>
      <c r="E206" s="179" t="s">
        <v>1746</v>
      </c>
      <c r="F206" s="181">
        <v>12</v>
      </c>
    </row>
    <row r="207" spans="1:6">
      <c r="A207" s="190" t="s">
        <v>1022</v>
      </c>
      <c r="B207" s="180" t="s">
        <v>1614</v>
      </c>
      <c r="C207" s="179" t="s">
        <v>1747</v>
      </c>
      <c r="D207" s="180" t="s">
        <v>1748</v>
      </c>
      <c r="E207" s="179" t="s">
        <v>534</v>
      </c>
      <c r="F207" s="181">
        <v>19</v>
      </c>
    </row>
    <row r="208" spans="1:6">
      <c r="A208" s="190" t="s">
        <v>1023</v>
      </c>
      <c r="B208" s="180" t="s">
        <v>1614</v>
      </c>
      <c r="C208" s="179" t="s">
        <v>388</v>
      </c>
      <c r="D208" s="180" t="s">
        <v>1749</v>
      </c>
      <c r="E208" s="179" t="s">
        <v>1750</v>
      </c>
      <c r="F208" s="181">
        <v>18</v>
      </c>
    </row>
    <row r="209" spans="1:6">
      <c r="A209" s="190" t="s">
        <v>1024</v>
      </c>
      <c r="B209" s="180" t="s">
        <v>1614</v>
      </c>
      <c r="C209" s="179" t="s">
        <v>1751</v>
      </c>
      <c r="D209" s="180" t="s">
        <v>1752</v>
      </c>
      <c r="E209" s="179" t="s">
        <v>535</v>
      </c>
      <c r="F209" s="181">
        <v>19</v>
      </c>
    </row>
    <row r="210" spans="1:6">
      <c r="A210" s="190" t="s">
        <v>1025</v>
      </c>
      <c r="B210" s="180" t="s">
        <v>1614</v>
      </c>
      <c r="C210" s="179" t="s">
        <v>1753</v>
      </c>
      <c r="D210" s="180" t="s">
        <v>1754</v>
      </c>
      <c r="E210" s="179" t="s">
        <v>1755</v>
      </c>
      <c r="F210" s="181">
        <v>19</v>
      </c>
    </row>
    <row r="211" spans="1:6">
      <c r="A211" s="190" t="s">
        <v>1026</v>
      </c>
      <c r="B211" s="180" t="s">
        <v>1614</v>
      </c>
      <c r="C211" s="179" t="s">
        <v>1756</v>
      </c>
      <c r="D211" s="180" t="s">
        <v>1757</v>
      </c>
      <c r="E211" s="179" t="s">
        <v>1758</v>
      </c>
      <c r="F211" s="181">
        <v>12</v>
      </c>
    </row>
    <row r="212" spans="1:6">
      <c r="A212" s="190" t="s">
        <v>1027</v>
      </c>
      <c r="B212" s="180" t="s">
        <v>1614</v>
      </c>
      <c r="C212" s="179" t="s">
        <v>1759</v>
      </c>
      <c r="D212" s="180" t="s">
        <v>1760</v>
      </c>
      <c r="E212" s="179" t="s">
        <v>1746</v>
      </c>
      <c r="F212" s="181">
        <v>12</v>
      </c>
    </row>
    <row r="213" spans="1:6">
      <c r="A213" s="190" t="s">
        <v>1028</v>
      </c>
      <c r="B213" s="180" t="s">
        <v>1614</v>
      </c>
      <c r="C213" s="179" t="s">
        <v>1761</v>
      </c>
      <c r="D213" s="180" t="s">
        <v>1760</v>
      </c>
      <c r="E213" s="179" t="s">
        <v>1746</v>
      </c>
      <c r="F213" s="181">
        <v>12</v>
      </c>
    </row>
    <row r="214" spans="1:6">
      <c r="A214" s="190" t="s">
        <v>1029</v>
      </c>
      <c r="B214" s="180" t="s">
        <v>1614</v>
      </c>
      <c r="C214" s="179" t="s">
        <v>1762</v>
      </c>
      <c r="D214" s="180" t="s">
        <v>1763</v>
      </c>
      <c r="E214" s="179" t="s">
        <v>1764</v>
      </c>
      <c r="F214" s="181">
        <v>19</v>
      </c>
    </row>
    <row r="215" spans="1:6">
      <c r="A215" s="190" t="s">
        <v>1030</v>
      </c>
      <c r="B215" s="180" t="s">
        <v>1614</v>
      </c>
      <c r="C215" s="179" t="s">
        <v>1765</v>
      </c>
      <c r="D215" s="180" t="s">
        <v>1766</v>
      </c>
      <c r="E215" s="179" t="s">
        <v>1767</v>
      </c>
      <c r="F215" s="181">
        <v>12</v>
      </c>
    </row>
    <row r="216" spans="1:6">
      <c r="A216" s="190" t="s">
        <v>1031</v>
      </c>
      <c r="B216" s="180" t="s">
        <v>1614</v>
      </c>
      <c r="C216" s="179" t="s">
        <v>1768</v>
      </c>
      <c r="D216" s="180" t="s">
        <v>1693</v>
      </c>
      <c r="E216" s="179" t="s">
        <v>527</v>
      </c>
      <c r="F216" s="181">
        <v>19</v>
      </c>
    </row>
    <row r="217" spans="1:6">
      <c r="A217" s="190" t="s">
        <v>1032</v>
      </c>
      <c r="B217" s="180" t="s">
        <v>1614</v>
      </c>
      <c r="C217" s="179" t="s">
        <v>1769</v>
      </c>
      <c r="D217" s="180" t="s">
        <v>1770</v>
      </c>
      <c r="E217" s="179" t="s">
        <v>533</v>
      </c>
      <c r="F217" s="181">
        <v>19</v>
      </c>
    </row>
    <row r="218" spans="1:6">
      <c r="A218" s="190" t="s">
        <v>1033</v>
      </c>
      <c r="B218" s="180" t="s">
        <v>1614</v>
      </c>
      <c r="C218" s="179" t="s">
        <v>678</v>
      </c>
      <c r="D218" s="180" t="s">
        <v>1034</v>
      </c>
      <c r="E218" s="179" t="s">
        <v>1035</v>
      </c>
      <c r="F218" s="181">
        <v>18</v>
      </c>
    </row>
    <row r="219" spans="1:6">
      <c r="A219" s="190" t="s">
        <v>849</v>
      </c>
      <c r="B219" s="180" t="s">
        <v>1614</v>
      </c>
      <c r="C219" s="179" t="s">
        <v>1771</v>
      </c>
      <c r="D219" s="180" t="s">
        <v>1036</v>
      </c>
      <c r="E219" s="179" t="s">
        <v>1037</v>
      </c>
      <c r="F219" s="181">
        <v>19</v>
      </c>
    </row>
    <row r="220" spans="1:6">
      <c r="A220" s="190" t="s">
        <v>851</v>
      </c>
      <c r="B220" s="180" t="s">
        <v>1614</v>
      </c>
      <c r="C220" s="179" t="s">
        <v>1772</v>
      </c>
      <c r="D220" s="180" t="s">
        <v>1760</v>
      </c>
      <c r="E220" s="179" t="s">
        <v>1746</v>
      </c>
      <c r="F220" s="181">
        <v>12</v>
      </c>
    </row>
    <row r="221" spans="1:6">
      <c r="A221" s="190" t="s">
        <v>853</v>
      </c>
      <c r="B221" s="180" t="s">
        <v>1614</v>
      </c>
      <c r="C221" s="179" t="s">
        <v>1773</v>
      </c>
      <c r="D221" s="180" t="s">
        <v>1774</v>
      </c>
      <c r="E221" s="179" t="s">
        <v>1775</v>
      </c>
      <c r="F221" s="181">
        <v>12</v>
      </c>
    </row>
    <row r="222" spans="1:6">
      <c r="A222" s="190" t="s">
        <v>1038</v>
      </c>
      <c r="B222" s="180" t="s">
        <v>1614</v>
      </c>
      <c r="C222" s="179" t="s">
        <v>1776</v>
      </c>
      <c r="D222" s="180" t="s">
        <v>1777</v>
      </c>
      <c r="E222" s="179" t="s">
        <v>1778</v>
      </c>
      <c r="F222" s="181">
        <v>19</v>
      </c>
    </row>
    <row r="223" spans="1:6">
      <c r="A223" s="190" t="s">
        <v>1039</v>
      </c>
      <c r="B223" s="180" t="s">
        <v>1614</v>
      </c>
      <c r="C223" s="179" t="s">
        <v>389</v>
      </c>
      <c r="D223" s="180" t="s">
        <v>1779</v>
      </c>
      <c r="E223" s="179" t="s">
        <v>1780</v>
      </c>
      <c r="F223" s="181">
        <v>19</v>
      </c>
    </row>
    <row r="224" spans="1:6">
      <c r="A224" s="190" t="s">
        <v>1040</v>
      </c>
      <c r="B224" s="180" t="s">
        <v>1614</v>
      </c>
      <c r="C224" s="179" t="s">
        <v>1781</v>
      </c>
      <c r="D224" s="180" t="s">
        <v>1782</v>
      </c>
      <c r="E224" s="179" t="s">
        <v>1783</v>
      </c>
      <c r="F224" s="181">
        <v>18</v>
      </c>
    </row>
    <row r="225" spans="1:6">
      <c r="A225" s="190" t="s">
        <v>1041</v>
      </c>
      <c r="B225" s="180" t="s">
        <v>1614</v>
      </c>
      <c r="C225" s="179" t="s">
        <v>1784</v>
      </c>
      <c r="D225" s="180" t="s">
        <v>1785</v>
      </c>
      <c r="E225" s="179" t="s">
        <v>1786</v>
      </c>
      <c r="F225" s="181">
        <v>19</v>
      </c>
    </row>
    <row r="226" spans="1:6">
      <c r="A226" s="190" t="s">
        <v>1042</v>
      </c>
      <c r="B226" s="180" t="s">
        <v>1614</v>
      </c>
      <c r="C226" s="179" t="s">
        <v>390</v>
      </c>
      <c r="D226" s="180" t="s">
        <v>1787</v>
      </c>
      <c r="E226" s="179" t="s">
        <v>1788</v>
      </c>
      <c r="F226" s="181">
        <v>19</v>
      </c>
    </row>
    <row r="227" spans="1:6">
      <c r="A227" s="190" t="s">
        <v>1043</v>
      </c>
      <c r="B227" s="180" t="s">
        <v>1614</v>
      </c>
      <c r="C227" s="179" t="s">
        <v>1789</v>
      </c>
      <c r="D227" s="180" t="s">
        <v>1698</v>
      </c>
      <c r="E227" s="179" t="s">
        <v>1699</v>
      </c>
      <c r="F227" s="181">
        <v>19</v>
      </c>
    </row>
    <row r="228" spans="1:6">
      <c r="A228" s="190" t="s">
        <v>1044</v>
      </c>
      <c r="B228" s="180" t="s">
        <v>1614</v>
      </c>
      <c r="C228" s="179" t="s">
        <v>1790</v>
      </c>
      <c r="D228" s="180" t="s">
        <v>1662</v>
      </c>
      <c r="E228" s="179" t="s">
        <v>1663</v>
      </c>
      <c r="F228" s="181">
        <v>12</v>
      </c>
    </row>
    <row r="229" spans="1:6">
      <c r="A229" s="190" t="s">
        <v>1045</v>
      </c>
      <c r="B229" s="180" t="s">
        <v>1614</v>
      </c>
      <c r="C229" s="179" t="s">
        <v>1791</v>
      </c>
      <c r="D229" s="180" t="s">
        <v>1792</v>
      </c>
      <c r="E229" s="179" t="s">
        <v>1793</v>
      </c>
      <c r="F229" s="181">
        <v>19</v>
      </c>
    </row>
    <row r="230" spans="1:6">
      <c r="A230" s="190" t="s">
        <v>1046</v>
      </c>
      <c r="B230" s="180" t="s">
        <v>1614</v>
      </c>
      <c r="C230" s="179" t="s">
        <v>1047</v>
      </c>
      <c r="D230" s="180" t="s">
        <v>1048</v>
      </c>
      <c r="E230" s="179" t="s">
        <v>1049</v>
      </c>
      <c r="F230" s="181">
        <v>19</v>
      </c>
    </row>
    <row r="231" spans="1:6">
      <c r="A231" s="190" t="s">
        <v>1794</v>
      </c>
      <c r="B231" s="180" t="s">
        <v>1614</v>
      </c>
      <c r="C231" s="179" t="s">
        <v>1795</v>
      </c>
      <c r="D231" s="180" t="s">
        <v>1796</v>
      </c>
      <c r="E231" s="179" t="s">
        <v>1797</v>
      </c>
      <c r="F231" s="181">
        <v>12</v>
      </c>
    </row>
    <row r="232" spans="1:6">
      <c r="A232" s="190" t="s">
        <v>1050</v>
      </c>
      <c r="B232" s="180" t="s">
        <v>1614</v>
      </c>
      <c r="C232" s="179" t="s">
        <v>391</v>
      </c>
      <c r="D232" s="180" t="s">
        <v>1798</v>
      </c>
      <c r="E232" s="179" t="s">
        <v>1799</v>
      </c>
      <c r="F232" s="181">
        <v>19</v>
      </c>
    </row>
    <row r="233" spans="1:6">
      <c r="A233" s="190" t="s">
        <v>1051</v>
      </c>
      <c r="B233" s="180" t="s">
        <v>1614</v>
      </c>
      <c r="C233" s="179" t="s">
        <v>523</v>
      </c>
      <c r="D233" s="180" t="s">
        <v>1800</v>
      </c>
      <c r="E233" s="179" t="s">
        <v>1801</v>
      </c>
      <c r="F233" s="181">
        <v>12</v>
      </c>
    </row>
    <row r="234" spans="1:6">
      <c r="A234" s="190" t="s">
        <v>1052</v>
      </c>
      <c r="B234" s="180" t="s">
        <v>1614</v>
      </c>
      <c r="C234" s="179" t="s">
        <v>392</v>
      </c>
      <c r="D234" s="180" t="s">
        <v>1802</v>
      </c>
      <c r="E234" s="179"/>
      <c r="F234" s="181">
        <v>12</v>
      </c>
    </row>
    <row r="235" spans="1:6">
      <c r="A235" s="190" t="s">
        <v>1053</v>
      </c>
      <c r="B235" s="180" t="s">
        <v>1614</v>
      </c>
      <c r="C235" s="179" t="s">
        <v>1803</v>
      </c>
      <c r="D235" s="180" t="s">
        <v>1804</v>
      </c>
      <c r="E235" s="179" t="s">
        <v>536</v>
      </c>
      <c r="F235" s="181">
        <v>12</v>
      </c>
    </row>
    <row r="236" spans="1:6">
      <c r="A236" s="190" t="s">
        <v>1054</v>
      </c>
      <c r="B236" s="180" t="s">
        <v>1614</v>
      </c>
      <c r="C236" s="179" t="s">
        <v>1805</v>
      </c>
      <c r="D236" s="180" t="s">
        <v>1806</v>
      </c>
      <c r="E236" s="179" t="s">
        <v>1807</v>
      </c>
      <c r="F236" s="181">
        <v>12</v>
      </c>
    </row>
    <row r="237" spans="1:6">
      <c r="A237" s="190" t="s">
        <v>1055</v>
      </c>
      <c r="B237" s="180" t="s">
        <v>1614</v>
      </c>
      <c r="C237" s="179" t="s">
        <v>1808</v>
      </c>
      <c r="D237" s="180" t="s">
        <v>1809</v>
      </c>
      <c r="E237" s="179" t="s">
        <v>1810</v>
      </c>
      <c r="F237" s="181">
        <v>19</v>
      </c>
    </row>
    <row r="238" spans="1:6">
      <c r="A238" s="207" t="s">
        <v>1056</v>
      </c>
      <c r="B238" s="208" t="s">
        <v>1614</v>
      </c>
      <c r="C238" s="209" t="s">
        <v>393</v>
      </c>
      <c r="D238" s="208" t="s">
        <v>1811</v>
      </c>
      <c r="E238" s="209" t="s">
        <v>1812</v>
      </c>
      <c r="F238" s="210">
        <v>12</v>
      </c>
    </row>
    <row r="239" spans="1:6">
      <c r="A239" s="195" t="s">
        <v>1057</v>
      </c>
      <c r="B239" s="198" t="s">
        <v>1813</v>
      </c>
      <c r="C239" s="199" t="s">
        <v>394</v>
      </c>
      <c r="D239" s="198" t="s">
        <v>1814</v>
      </c>
      <c r="E239" s="199" t="s">
        <v>1815</v>
      </c>
      <c r="F239" s="200">
        <v>19</v>
      </c>
    </row>
    <row r="240" spans="1:6">
      <c r="A240" s="190" t="s">
        <v>1058</v>
      </c>
      <c r="B240" s="180" t="s">
        <v>1813</v>
      </c>
      <c r="C240" s="179" t="s">
        <v>1816</v>
      </c>
      <c r="D240" s="180" t="s">
        <v>1059</v>
      </c>
      <c r="E240" s="179" t="s">
        <v>1060</v>
      </c>
      <c r="F240" s="181">
        <v>12</v>
      </c>
    </row>
    <row r="241" spans="1:6">
      <c r="A241" s="190" t="s">
        <v>1061</v>
      </c>
      <c r="B241" s="180" t="s">
        <v>1813</v>
      </c>
      <c r="C241" s="179" t="s">
        <v>395</v>
      </c>
      <c r="D241" s="180" t="s">
        <v>500</v>
      </c>
      <c r="E241" s="179" t="s">
        <v>1817</v>
      </c>
      <c r="F241" s="181">
        <v>19</v>
      </c>
    </row>
    <row r="242" spans="1:6">
      <c r="A242" s="190" t="s">
        <v>1062</v>
      </c>
      <c r="B242" s="180" t="s">
        <v>1813</v>
      </c>
      <c r="C242" s="179" t="s">
        <v>396</v>
      </c>
      <c r="D242" s="180" t="s">
        <v>1818</v>
      </c>
      <c r="E242" s="179" t="s">
        <v>1819</v>
      </c>
      <c r="F242" s="181">
        <v>12</v>
      </c>
    </row>
    <row r="243" spans="1:6">
      <c r="A243" s="190" t="s">
        <v>1063</v>
      </c>
      <c r="B243" s="180" t="s">
        <v>1813</v>
      </c>
      <c r="C243" s="179" t="s">
        <v>1820</v>
      </c>
      <c r="D243" s="180" t="s">
        <v>1821</v>
      </c>
      <c r="E243" s="179" t="s">
        <v>1822</v>
      </c>
      <c r="F243" s="181">
        <v>11</v>
      </c>
    </row>
    <row r="244" spans="1:6">
      <c r="A244" s="190" t="s">
        <v>1064</v>
      </c>
      <c r="B244" s="180" t="s">
        <v>1813</v>
      </c>
      <c r="C244" s="179" t="s">
        <v>1823</v>
      </c>
      <c r="D244" s="180" t="s">
        <v>1824</v>
      </c>
      <c r="E244" s="179" t="s">
        <v>1825</v>
      </c>
      <c r="F244" s="181">
        <v>19</v>
      </c>
    </row>
    <row r="245" spans="1:6">
      <c r="A245" s="195" t="s">
        <v>1065</v>
      </c>
      <c r="B245" s="198" t="s">
        <v>497</v>
      </c>
      <c r="C245" s="199" t="s">
        <v>1066</v>
      </c>
      <c r="D245" s="211"/>
      <c r="E245" s="199" t="s">
        <v>1067</v>
      </c>
      <c r="F245" s="200">
        <v>8</v>
      </c>
    </row>
    <row r="246" spans="1:6">
      <c r="A246" s="190" t="s">
        <v>1068</v>
      </c>
      <c r="B246" s="180" t="s">
        <v>497</v>
      </c>
      <c r="C246" s="179" t="s">
        <v>1069</v>
      </c>
      <c r="D246" s="212"/>
      <c r="E246" s="179" t="s">
        <v>1070</v>
      </c>
      <c r="F246" s="181">
        <v>8</v>
      </c>
    </row>
    <row r="247" spans="1:6">
      <c r="A247" s="190" t="s">
        <v>1071</v>
      </c>
      <c r="B247" s="180" t="s">
        <v>497</v>
      </c>
      <c r="C247" s="179" t="s">
        <v>1072</v>
      </c>
      <c r="D247" s="212"/>
      <c r="E247" s="179" t="s">
        <v>1073</v>
      </c>
      <c r="F247" s="181">
        <v>10</v>
      </c>
    </row>
    <row r="248" spans="1:6">
      <c r="A248" s="190" t="s">
        <v>1074</v>
      </c>
      <c r="B248" s="180" t="s">
        <v>497</v>
      </c>
      <c r="C248" s="179" t="s">
        <v>1075</v>
      </c>
      <c r="D248" s="212"/>
      <c r="E248" s="179" t="s">
        <v>1076</v>
      </c>
      <c r="F248" s="181">
        <v>10</v>
      </c>
    </row>
    <row r="249" spans="1:6">
      <c r="A249" s="190" t="s">
        <v>1077</v>
      </c>
      <c r="B249" s="180" t="s">
        <v>497</v>
      </c>
      <c r="C249" s="179" t="s">
        <v>1078</v>
      </c>
      <c r="D249" s="212"/>
      <c r="E249" s="179" t="s">
        <v>1079</v>
      </c>
      <c r="F249" s="181">
        <v>10</v>
      </c>
    </row>
    <row r="250" spans="1:6">
      <c r="A250" s="190" t="s">
        <v>1080</v>
      </c>
      <c r="B250" s="180" t="s">
        <v>497</v>
      </c>
      <c r="C250" s="179" t="s">
        <v>1081</v>
      </c>
      <c r="D250" s="212"/>
      <c r="E250" s="179" t="s">
        <v>1082</v>
      </c>
      <c r="F250" s="181">
        <v>10</v>
      </c>
    </row>
    <row r="251" spans="1:6">
      <c r="A251" s="201" t="s">
        <v>1083</v>
      </c>
      <c r="B251" s="204" t="s">
        <v>497</v>
      </c>
      <c r="C251" s="205" t="s">
        <v>1084</v>
      </c>
      <c r="D251" s="213"/>
      <c r="E251" s="205" t="s">
        <v>1085</v>
      </c>
      <c r="F251" s="206">
        <v>10</v>
      </c>
    </row>
    <row r="252" spans="1:6">
      <c r="A252" s="195" t="s">
        <v>1086</v>
      </c>
      <c r="B252" s="198" t="s">
        <v>1087</v>
      </c>
      <c r="C252" s="199" t="s">
        <v>1088</v>
      </c>
      <c r="D252" s="211"/>
      <c r="E252" s="199" t="s">
        <v>1088</v>
      </c>
      <c r="F252" s="200">
        <v>5</v>
      </c>
    </row>
    <row r="253" spans="1:6">
      <c r="A253" s="190" t="s">
        <v>1089</v>
      </c>
      <c r="B253" s="180" t="s">
        <v>1087</v>
      </c>
      <c r="C253" s="179" t="s">
        <v>1090</v>
      </c>
      <c r="D253" s="212"/>
      <c r="E253" s="179" t="s">
        <v>1090</v>
      </c>
      <c r="F253" s="181">
        <v>5</v>
      </c>
    </row>
    <row r="254" spans="1:6">
      <c r="A254" s="190" t="s">
        <v>1091</v>
      </c>
      <c r="B254" s="180" t="s">
        <v>1087</v>
      </c>
      <c r="C254" s="179" t="s">
        <v>1092</v>
      </c>
      <c r="D254" s="212"/>
      <c r="E254" s="179" t="s">
        <v>1093</v>
      </c>
      <c r="F254" s="181">
        <v>5</v>
      </c>
    </row>
    <row r="255" spans="1:6">
      <c r="A255" s="190" t="s">
        <v>1094</v>
      </c>
      <c r="B255" s="180" t="s">
        <v>1087</v>
      </c>
      <c r="C255" s="179" t="s">
        <v>1095</v>
      </c>
      <c r="D255" s="212"/>
      <c r="E255" s="179" t="s">
        <v>1095</v>
      </c>
      <c r="F255" s="181">
        <v>5</v>
      </c>
    </row>
    <row r="256" spans="1:6">
      <c r="A256" s="190" t="s">
        <v>1096</v>
      </c>
      <c r="B256" s="180" t="s">
        <v>1087</v>
      </c>
      <c r="C256" s="179" t="s">
        <v>1097</v>
      </c>
      <c r="D256" s="212"/>
      <c r="E256" s="179" t="s">
        <v>1097</v>
      </c>
      <c r="F256" s="181">
        <v>5</v>
      </c>
    </row>
    <row r="257" spans="1:6">
      <c r="A257" s="190" t="s">
        <v>1098</v>
      </c>
      <c r="B257" s="180" t="s">
        <v>1087</v>
      </c>
      <c r="C257" s="179" t="s">
        <v>1099</v>
      </c>
      <c r="D257" s="212"/>
      <c r="E257" s="179" t="s">
        <v>1099</v>
      </c>
      <c r="F257" s="181">
        <v>4</v>
      </c>
    </row>
    <row r="258" spans="1:6">
      <c r="A258" s="190" t="s">
        <v>409</v>
      </c>
      <c r="B258" s="180" t="s">
        <v>1087</v>
      </c>
      <c r="C258" s="179" t="s">
        <v>1100</v>
      </c>
      <c r="D258" s="212"/>
      <c r="E258" s="179" t="s">
        <v>1100</v>
      </c>
      <c r="F258" s="181">
        <v>5</v>
      </c>
    </row>
    <row r="259" spans="1:6">
      <c r="A259" s="190" t="s">
        <v>1101</v>
      </c>
      <c r="B259" s="180" t="s">
        <v>1087</v>
      </c>
      <c r="C259" s="179" t="s">
        <v>1102</v>
      </c>
      <c r="D259" s="212"/>
      <c r="E259" s="179" t="s">
        <v>1102</v>
      </c>
      <c r="F259" s="181">
        <v>5</v>
      </c>
    </row>
    <row r="260" spans="1:6">
      <c r="A260" s="190" t="s">
        <v>1103</v>
      </c>
      <c r="B260" s="180" t="s">
        <v>1087</v>
      </c>
      <c r="C260" s="179" t="s">
        <v>1104</v>
      </c>
      <c r="D260" s="212"/>
      <c r="E260" s="179" t="s">
        <v>1105</v>
      </c>
      <c r="F260" s="181">
        <v>5</v>
      </c>
    </row>
    <row r="261" spans="1:6">
      <c r="A261" s="190" t="s">
        <v>1106</v>
      </c>
      <c r="B261" s="180" t="s">
        <v>1087</v>
      </c>
      <c r="C261" s="179" t="s">
        <v>1107</v>
      </c>
      <c r="D261" s="212"/>
      <c r="E261" s="179" t="s">
        <v>1107</v>
      </c>
      <c r="F261" s="181">
        <v>5</v>
      </c>
    </row>
    <row r="262" spans="1:6">
      <c r="A262" s="190" t="s">
        <v>1108</v>
      </c>
      <c r="B262" s="180" t="s">
        <v>1087</v>
      </c>
      <c r="C262" s="179" t="s">
        <v>1109</v>
      </c>
      <c r="D262" s="212"/>
      <c r="E262" s="179" t="s">
        <v>1109</v>
      </c>
      <c r="F262" s="181">
        <v>5</v>
      </c>
    </row>
    <row r="263" spans="1:6">
      <c r="A263" s="190" t="s">
        <v>1110</v>
      </c>
      <c r="B263" s="180" t="s">
        <v>1087</v>
      </c>
      <c r="C263" s="179" t="s">
        <v>1111</v>
      </c>
      <c r="D263" s="212"/>
      <c r="E263" s="179" t="s">
        <v>1111</v>
      </c>
      <c r="F263" s="181">
        <v>5</v>
      </c>
    </row>
    <row r="264" spans="1:6">
      <c r="A264" s="190" t="s">
        <v>1112</v>
      </c>
      <c r="B264" s="180" t="s">
        <v>1087</v>
      </c>
      <c r="C264" s="179" t="s">
        <v>1113</v>
      </c>
      <c r="D264" s="212"/>
      <c r="E264" s="179" t="s">
        <v>1113</v>
      </c>
      <c r="F264" s="181">
        <v>5</v>
      </c>
    </row>
    <row r="265" spans="1:6">
      <c r="A265" s="190" t="s">
        <v>1114</v>
      </c>
      <c r="B265" s="180" t="s">
        <v>1087</v>
      </c>
      <c r="C265" s="179" t="s">
        <v>1115</v>
      </c>
      <c r="D265" s="212"/>
      <c r="E265" s="179" t="s">
        <v>1115</v>
      </c>
      <c r="F265" s="181">
        <v>5</v>
      </c>
    </row>
    <row r="266" spans="1:6">
      <c r="A266" s="190" t="s">
        <v>1116</v>
      </c>
      <c r="B266" s="180" t="s">
        <v>1087</v>
      </c>
      <c r="C266" s="179" t="s">
        <v>1117</v>
      </c>
      <c r="D266" s="212"/>
      <c r="E266" s="179" t="s">
        <v>1117</v>
      </c>
      <c r="F266" s="181">
        <v>5</v>
      </c>
    </row>
    <row r="267" spans="1:6">
      <c r="A267" s="190" t="s">
        <v>1118</v>
      </c>
      <c r="B267" s="180" t="s">
        <v>1087</v>
      </c>
      <c r="C267" s="179" t="s">
        <v>1119</v>
      </c>
      <c r="D267" s="212"/>
      <c r="E267" s="179" t="s">
        <v>1119</v>
      </c>
      <c r="F267" s="181">
        <v>5</v>
      </c>
    </row>
    <row r="268" spans="1:6">
      <c r="A268" s="190" t="s">
        <v>1120</v>
      </c>
      <c r="B268" s="180" t="s">
        <v>1087</v>
      </c>
      <c r="C268" s="179" t="s">
        <v>1121</v>
      </c>
      <c r="D268" s="212"/>
      <c r="E268" s="179" t="s">
        <v>1121</v>
      </c>
      <c r="F268" s="181">
        <v>5</v>
      </c>
    </row>
    <row r="269" spans="1:6">
      <c r="A269" s="190" t="s">
        <v>1122</v>
      </c>
      <c r="B269" s="180" t="s">
        <v>1087</v>
      </c>
      <c r="C269" s="179" t="s">
        <v>1123</v>
      </c>
      <c r="D269" s="212"/>
      <c r="E269" s="179" t="s">
        <v>1123</v>
      </c>
      <c r="F269" s="181">
        <v>5</v>
      </c>
    </row>
    <row r="270" spans="1:6">
      <c r="A270" s="190" t="s">
        <v>1124</v>
      </c>
      <c r="B270" s="180" t="s">
        <v>1087</v>
      </c>
      <c r="C270" s="179" t="s">
        <v>1125</v>
      </c>
      <c r="D270" s="212"/>
      <c r="E270" s="179" t="s">
        <v>1125</v>
      </c>
      <c r="F270" s="181">
        <v>5</v>
      </c>
    </row>
    <row r="271" spans="1:6">
      <c r="A271" s="190" t="s">
        <v>1126</v>
      </c>
      <c r="B271" s="180" t="s">
        <v>1087</v>
      </c>
      <c r="C271" s="179" t="s">
        <v>1127</v>
      </c>
      <c r="D271" s="212"/>
      <c r="E271" s="179" t="s">
        <v>1127</v>
      </c>
      <c r="F271" s="181">
        <v>5</v>
      </c>
    </row>
    <row r="272" spans="1:6">
      <c r="A272" s="190" t="s">
        <v>1128</v>
      </c>
      <c r="B272" s="180" t="s">
        <v>1087</v>
      </c>
      <c r="C272" s="179" t="s">
        <v>1129</v>
      </c>
      <c r="D272" s="212"/>
      <c r="E272" s="179" t="s">
        <v>1129</v>
      </c>
      <c r="F272" s="181">
        <v>5</v>
      </c>
    </row>
    <row r="273" spans="1:6">
      <c r="A273" s="190" t="s">
        <v>1130</v>
      </c>
      <c r="B273" s="180" t="s">
        <v>1087</v>
      </c>
      <c r="C273" s="179" t="s">
        <v>1131</v>
      </c>
      <c r="D273" s="212"/>
      <c r="E273" s="179" t="s">
        <v>1131</v>
      </c>
      <c r="F273" s="181">
        <v>5</v>
      </c>
    </row>
    <row r="274" spans="1:6">
      <c r="A274" s="190" t="s">
        <v>1132</v>
      </c>
      <c r="B274" s="180" t="s">
        <v>1087</v>
      </c>
      <c r="C274" s="179" t="s">
        <v>1133</v>
      </c>
      <c r="D274" s="212"/>
      <c r="E274" s="179" t="s">
        <v>1134</v>
      </c>
      <c r="F274" s="181">
        <v>5</v>
      </c>
    </row>
    <row r="275" spans="1:6">
      <c r="A275" s="190" t="s">
        <v>1826</v>
      </c>
      <c r="B275" s="180" t="s">
        <v>1087</v>
      </c>
      <c r="C275" s="179" t="s">
        <v>1827</v>
      </c>
      <c r="D275" s="212"/>
      <c r="E275" s="179" t="s">
        <v>1827</v>
      </c>
      <c r="F275" s="181">
        <v>5</v>
      </c>
    </row>
    <row r="276" spans="1:6">
      <c r="A276" s="190" t="s">
        <v>1135</v>
      </c>
      <c r="B276" s="180" t="s">
        <v>1087</v>
      </c>
      <c r="C276" s="179" t="s">
        <v>1136</v>
      </c>
      <c r="D276" s="212"/>
      <c r="E276" s="179" t="s">
        <v>1136</v>
      </c>
      <c r="F276" s="181">
        <v>5</v>
      </c>
    </row>
    <row r="277" spans="1:6">
      <c r="A277" s="190" t="s">
        <v>1137</v>
      </c>
      <c r="B277" s="180" t="s">
        <v>1087</v>
      </c>
      <c r="C277" s="179" t="s">
        <v>1138</v>
      </c>
      <c r="D277" s="212"/>
      <c r="E277" s="179" t="s">
        <v>1138</v>
      </c>
      <c r="F277" s="181">
        <v>5</v>
      </c>
    </row>
    <row r="278" spans="1:6">
      <c r="A278" s="190" t="s">
        <v>1139</v>
      </c>
      <c r="B278" s="180" t="s">
        <v>1087</v>
      </c>
      <c r="C278" s="179" t="s">
        <v>1140</v>
      </c>
      <c r="D278" s="212"/>
      <c r="E278" s="179" t="s">
        <v>1140</v>
      </c>
      <c r="F278" s="181">
        <v>5</v>
      </c>
    </row>
    <row r="279" spans="1:6">
      <c r="A279" s="190" t="s">
        <v>1141</v>
      </c>
      <c r="B279" s="180" t="s">
        <v>1087</v>
      </c>
      <c r="C279" s="179" t="s">
        <v>1142</v>
      </c>
      <c r="D279" s="212"/>
      <c r="E279" s="179" t="s">
        <v>1142</v>
      </c>
      <c r="F279" s="181">
        <v>5</v>
      </c>
    </row>
    <row r="280" spans="1:6">
      <c r="A280" s="190" t="s">
        <v>1143</v>
      </c>
      <c r="B280" s="180" t="s">
        <v>1087</v>
      </c>
      <c r="C280" s="179" t="s">
        <v>1144</v>
      </c>
      <c r="D280" s="212"/>
      <c r="E280" s="179" t="s">
        <v>1145</v>
      </c>
      <c r="F280" s="181">
        <v>5</v>
      </c>
    </row>
    <row r="281" spans="1:6">
      <c r="A281" s="190" t="s">
        <v>1146</v>
      </c>
      <c r="B281" s="180" t="s">
        <v>1087</v>
      </c>
      <c r="C281" s="179" t="s">
        <v>1147</v>
      </c>
      <c r="D281" s="212"/>
      <c r="E281" s="179" t="s">
        <v>1147</v>
      </c>
      <c r="F281" s="181">
        <v>5</v>
      </c>
    </row>
    <row r="282" spans="1:6">
      <c r="A282" s="190" t="s">
        <v>1148</v>
      </c>
      <c r="B282" s="180" t="s">
        <v>1087</v>
      </c>
      <c r="C282" s="179" t="s">
        <v>1149</v>
      </c>
      <c r="D282" s="212"/>
      <c r="E282" s="179" t="s">
        <v>1149</v>
      </c>
      <c r="F282" s="181">
        <v>5</v>
      </c>
    </row>
    <row r="283" spans="1:6">
      <c r="A283" s="190" t="s">
        <v>1150</v>
      </c>
      <c r="B283" s="180" t="s">
        <v>1087</v>
      </c>
      <c r="C283" s="179" t="s">
        <v>1151</v>
      </c>
      <c r="D283" s="212"/>
      <c r="E283" s="179" t="s">
        <v>1151</v>
      </c>
      <c r="F283" s="181">
        <v>5</v>
      </c>
    </row>
    <row r="284" spans="1:6">
      <c r="A284" s="190" t="s">
        <v>1152</v>
      </c>
      <c r="B284" s="180" t="s">
        <v>1087</v>
      </c>
      <c r="C284" s="179" t="s">
        <v>1153</v>
      </c>
      <c r="D284" s="212"/>
      <c r="E284" s="179" t="s">
        <v>1153</v>
      </c>
      <c r="F284" s="181">
        <v>5</v>
      </c>
    </row>
    <row r="285" spans="1:6">
      <c r="A285" s="190" t="s">
        <v>1154</v>
      </c>
      <c r="B285" s="180" t="s">
        <v>1087</v>
      </c>
      <c r="C285" s="179" t="s">
        <v>1155</v>
      </c>
      <c r="D285" s="212"/>
      <c r="E285" s="179" t="s">
        <v>1155</v>
      </c>
      <c r="F285" s="181">
        <v>5</v>
      </c>
    </row>
    <row r="286" spans="1:6">
      <c r="A286" s="190" t="s">
        <v>410</v>
      </c>
      <c r="B286" s="180" t="s">
        <v>1087</v>
      </c>
      <c r="C286" s="179" t="s">
        <v>1156</v>
      </c>
      <c r="D286" s="212"/>
      <c r="E286" s="179" t="s">
        <v>1157</v>
      </c>
      <c r="F286" s="181">
        <v>3</v>
      </c>
    </row>
    <row r="287" spans="1:6">
      <c r="A287" s="190" t="s">
        <v>411</v>
      </c>
      <c r="B287" s="180" t="s">
        <v>1087</v>
      </c>
      <c r="C287" s="179" t="s">
        <v>1158</v>
      </c>
      <c r="D287" s="212"/>
      <c r="E287" s="179" t="s">
        <v>1158</v>
      </c>
      <c r="F287" s="181">
        <v>5</v>
      </c>
    </row>
    <row r="288" spans="1:6">
      <c r="A288" s="190" t="s">
        <v>412</v>
      </c>
      <c r="B288" s="180" t="s">
        <v>1087</v>
      </c>
      <c r="C288" s="179" t="s">
        <v>1159</v>
      </c>
      <c r="D288" s="212"/>
      <c r="E288" s="179" t="s">
        <v>1159</v>
      </c>
      <c r="F288" s="181">
        <v>5</v>
      </c>
    </row>
    <row r="289" spans="1:6">
      <c r="A289" s="190" t="s">
        <v>413</v>
      </c>
      <c r="B289" s="180" t="s">
        <v>1087</v>
      </c>
      <c r="C289" s="179" t="s">
        <v>1160</v>
      </c>
      <c r="D289" s="212"/>
      <c r="E289" s="179" t="s">
        <v>1160</v>
      </c>
      <c r="F289" s="181">
        <v>5</v>
      </c>
    </row>
    <row r="290" spans="1:6">
      <c r="A290" s="201" t="s">
        <v>1161</v>
      </c>
      <c r="B290" s="204" t="s">
        <v>1087</v>
      </c>
      <c r="C290" s="205" t="s">
        <v>1162</v>
      </c>
      <c r="D290" s="213"/>
      <c r="E290" s="205" t="s">
        <v>1162</v>
      </c>
      <c r="F290" s="206">
        <v>5</v>
      </c>
    </row>
    <row r="291" spans="1:6">
      <c r="A291" s="195" t="s">
        <v>1163</v>
      </c>
      <c r="B291" s="198" t="s">
        <v>758</v>
      </c>
      <c r="C291" s="199" t="s">
        <v>1828</v>
      </c>
      <c r="D291" s="198" t="s">
        <v>1829</v>
      </c>
      <c r="E291" s="199" t="s">
        <v>1830</v>
      </c>
      <c r="F291" s="200">
        <v>19</v>
      </c>
    </row>
    <row r="292" spans="1:6">
      <c r="A292" s="190" t="s">
        <v>1164</v>
      </c>
      <c r="B292" s="180" t="s">
        <v>758</v>
      </c>
      <c r="C292" s="179" t="s">
        <v>1831</v>
      </c>
      <c r="D292" s="180" t="s">
        <v>1832</v>
      </c>
      <c r="E292" s="179" t="s">
        <v>1833</v>
      </c>
      <c r="F292" s="181">
        <v>12</v>
      </c>
    </row>
    <row r="293" spans="1:6">
      <c r="A293" s="190" t="s">
        <v>1165</v>
      </c>
      <c r="B293" s="180" t="s">
        <v>758</v>
      </c>
      <c r="C293" s="179" t="s">
        <v>1834</v>
      </c>
      <c r="D293" s="180" t="s">
        <v>1835</v>
      </c>
      <c r="E293" s="179" t="s">
        <v>1836</v>
      </c>
      <c r="F293" s="181">
        <v>19</v>
      </c>
    </row>
    <row r="294" spans="1:6">
      <c r="A294" s="190" t="s">
        <v>1166</v>
      </c>
      <c r="B294" s="180" t="s">
        <v>758</v>
      </c>
      <c r="C294" s="179" t="s">
        <v>1837</v>
      </c>
      <c r="D294" s="180" t="s">
        <v>1167</v>
      </c>
      <c r="E294" s="179" t="s">
        <v>1168</v>
      </c>
      <c r="F294" s="181">
        <v>12</v>
      </c>
    </row>
    <row r="295" spans="1:6">
      <c r="A295" s="190" t="s">
        <v>1838</v>
      </c>
      <c r="B295" s="180" t="s">
        <v>758</v>
      </c>
      <c r="C295" s="179" t="s">
        <v>1839</v>
      </c>
      <c r="D295" s="180" t="s">
        <v>1840</v>
      </c>
      <c r="E295" s="179" t="s">
        <v>1841</v>
      </c>
      <c r="F295" s="181">
        <v>12</v>
      </c>
    </row>
    <row r="296" spans="1:6">
      <c r="A296" s="190" t="s">
        <v>1169</v>
      </c>
      <c r="B296" s="180" t="s">
        <v>758</v>
      </c>
      <c r="C296" s="179" t="s">
        <v>1842</v>
      </c>
      <c r="D296" s="180" t="s">
        <v>1843</v>
      </c>
      <c r="E296" s="179" t="s">
        <v>1844</v>
      </c>
      <c r="F296" s="181">
        <v>19</v>
      </c>
    </row>
    <row r="297" spans="1:6">
      <c r="A297" s="190" t="s">
        <v>1170</v>
      </c>
      <c r="B297" s="180" t="s">
        <v>758</v>
      </c>
      <c r="C297" s="179" t="s">
        <v>1845</v>
      </c>
      <c r="D297" s="180" t="s">
        <v>1846</v>
      </c>
      <c r="E297" s="179" t="s">
        <v>1847</v>
      </c>
      <c r="F297" s="181">
        <v>19</v>
      </c>
    </row>
    <row r="298" spans="1:6">
      <c r="A298" s="190" t="s">
        <v>1171</v>
      </c>
      <c r="B298" s="180" t="s">
        <v>758</v>
      </c>
      <c r="C298" s="179" t="s">
        <v>1848</v>
      </c>
      <c r="D298" s="180" t="s">
        <v>1849</v>
      </c>
      <c r="E298" s="179" t="s">
        <v>1850</v>
      </c>
      <c r="F298" s="181">
        <v>12</v>
      </c>
    </row>
    <row r="299" spans="1:6">
      <c r="A299" s="190" t="s">
        <v>1172</v>
      </c>
      <c r="B299" s="180" t="s">
        <v>759</v>
      </c>
      <c r="C299" s="179" t="s">
        <v>1851</v>
      </c>
      <c r="D299" s="180" t="s">
        <v>1852</v>
      </c>
      <c r="E299" s="179" t="s">
        <v>540</v>
      </c>
      <c r="F299" s="181">
        <v>19</v>
      </c>
    </row>
    <row r="300" spans="1:6">
      <c r="A300" s="190" t="s">
        <v>1173</v>
      </c>
      <c r="B300" s="180" t="s">
        <v>759</v>
      </c>
      <c r="C300" s="179" t="s">
        <v>1853</v>
      </c>
      <c r="D300" s="180" t="s">
        <v>1854</v>
      </c>
      <c r="E300" s="179" t="s">
        <v>1855</v>
      </c>
      <c r="F300" s="181">
        <v>5</v>
      </c>
    </row>
    <row r="301" spans="1:6">
      <c r="A301" s="190" t="s">
        <v>1174</v>
      </c>
      <c r="B301" s="180" t="s">
        <v>759</v>
      </c>
      <c r="C301" s="179" t="s">
        <v>1856</v>
      </c>
      <c r="D301" s="180" t="s">
        <v>1852</v>
      </c>
      <c r="E301" s="179" t="s">
        <v>540</v>
      </c>
      <c r="F301" s="181">
        <v>19</v>
      </c>
    </row>
    <row r="302" spans="1:6">
      <c r="A302" s="190" t="s">
        <v>1175</v>
      </c>
      <c r="B302" s="180" t="s">
        <v>760</v>
      </c>
      <c r="C302" s="179" t="s">
        <v>1857</v>
      </c>
      <c r="D302" s="180" t="s">
        <v>1858</v>
      </c>
      <c r="E302" s="179" t="s">
        <v>1859</v>
      </c>
      <c r="F302" s="181">
        <v>20</v>
      </c>
    </row>
    <row r="303" spans="1:6">
      <c r="A303" s="190" t="s">
        <v>1176</v>
      </c>
      <c r="B303" s="180" t="s">
        <v>760</v>
      </c>
      <c r="C303" s="179" t="s">
        <v>1860</v>
      </c>
      <c r="D303" s="180" t="s">
        <v>1861</v>
      </c>
      <c r="E303" s="179" t="s">
        <v>1862</v>
      </c>
      <c r="F303" s="181">
        <v>22</v>
      </c>
    </row>
    <row r="304" spans="1:6">
      <c r="A304" s="190" t="s">
        <v>1177</v>
      </c>
      <c r="B304" s="180" t="s">
        <v>760</v>
      </c>
      <c r="C304" s="179" t="s">
        <v>1863</v>
      </c>
      <c r="D304" s="180" t="s">
        <v>1864</v>
      </c>
      <c r="E304" s="179" t="s">
        <v>1865</v>
      </c>
      <c r="F304" s="181">
        <v>32</v>
      </c>
    </row>
    <row r="305" spans="1:6">
      <c r="A305" s="190" t="s">
        <v>1178</v>
      </c>
      <c r="B305" s="180" t="s">
        <v>760</v>
      </c>
      <c r="C305" s="179" t="s">
        <v>501</v>
      </c>
      <c r="D305" s="180" t="s">
        <v>1866</v>
      </c>
      <c r="E305" s="179" t="s">
        <v>1867</v>
      </c>
      <c r="F305" s="181">
        <v>29</v>
      </c>
    </row>
    <row r="306" spans="1:6">
      <c r="A306" s="190" t="s">
        <v>1179</v>
      </c>
      <c r="B306" s="180" t="s">
        <v>760</v>
      </c>
      <c r="C306" s="179" t="s">
        <v>539</v>
      </c>
      <c r="D306" s="180" t="s">
        <v>1868</v>
      </c>
      <c r="E306" s="179" t="s">
        <v>1869</v>
      </c>
      <c r="F306" s="181">
        <v>78</v>
      </c>
    </row>
    <row r="307" spans="1:6">
      <c r="A307" s="201" t="s">
        <v>1180</v>
      </c>
      <c r="B307" s="204" t="s">
        <v>760</v>
      </c>
      <c r="C307" s="205" t="s">
        <v>1870</v>
      </c>
      <c r="D307" s="204" t="s">
        <v>1871</v>
      </c>
      <c r="E307" s="205" t="s">
        <v>1872</v>
      </c>
      <c r="F307" s="206">
        <v>30</v>
      </c>
    </row>
    <row r="308" spans="1:6">
      <c r="A308" s="214" t="s">
        <v>1181</v>
      </c>
      <c r="B308" s="174" t="s">
        <v>542</v>
      </c>
      <c r="C308" s="175" t="s">
        <v>1358</v>
      </c>
      <c r="D308" s="176" t="s">
        <v>1293</v>
      </c>
      <c r="E308" s="175" t="s">
        <v>1359</v>
      </c>
      <c r="F308" s="177">
        <v>180</v>
      </c>
    </row>
    <row r="309" spans="1:6">
      <c r="A309" s="215" t="s">
        <v>1182</v>
      </c>
      <c r="B309" s="178" t="s">
        <v>542</v>
      </c>
      <c r="C309" s="179" t="s">
        <v>1360</v>
      </c>
      <c r="D309" s="180" t="s">
        <v>1294</v>
      </c>
      <c r="E309" s="179" t="s">
        <v>1361</v>
      </c>
      <c r="F309" s="181">
        <v>270</v>
      </c>
    </row>
    <row r="310" spans="1:6">
      <c r="A310" s="215" t="s">
        <v>1183</v>
      </c>
      <c r="B310" s="178" t="s">
        <v>542</v>
      </c>
      <c r="C310" s="179" t="s">
        <v>1362</v>
      </c>
      <c r="D310" s="180" t="s">
        <v>1295</v>
      </c>
      <c r="E310" s="179" t="s">
        <v>1363</v>
      </c>
      <c r="F310" s="181">
        <v>135</v>
      </c>
    </row>
    <row r="311" spans="1:6">
      <c r="A311" s="215" t="s">
        <v>1184</v>
      </c>
      <c r="B311" s="178" t="s">
        <v>542</v>
      </c>
      <c r="C311" s="179" t="s">
        <v>1364</v>
      </c>
      <c r="D311" s="180" t="s">
        <v>1296</v>
      </c>
      <c r="E311" s="179" t="s">
        <v>1365</v>
      </c>
      <c r="F311" s="181">
        <v>120</v>
      </c>
    </row>
    <row r="312" spans="1:6">
      <c r="A312" s="215" t="s">
        <v>1185</v>
      </c>
      <c r="B312" s="178" t="s">
        <v>542</v>
      </c>
      <c r="C312" s="179" t="s">
        <v>1366</v>
      </c>
      <c r="D312" s="180" t="s">
        <v>1297</v>
      </c>
      <c r="E312" s="179" t="s">
        <v>1367</v>
      </c>
      <c r="F312" s="181">
        <v>93</v>
      </c>
    </row>
    <row r="313" spans="1:6">
      <c r="A313" s="215" t="s">
        <v>1186</v>
      </c>
      <c r="B313" s="178" t="s">
        <v>542</v>
      </c>
      <c r="C313" s="179" t="s">
        <v>1368</v>
      </c>
      <c r="D313" s="180" t="s">
        <v>1298</v>
      </c>
      <c r="E313" s="179" t="s">
        <v>1369</v>
      </c>
      <c r="F313" s="181">
        <v>142</v>
      </c>
    </row>
    <row r="314" spans="1:6">
      <c r="A314" s="215" t="s">
        <v>1187</v>
      </c>
      <c r="B314" s="178" t="s">
        <v>542</v>
      </c>
      <c r="C314" s="179" t="s">
        <v>1370</v>
      </c>
      <c r="D314" s="180" t="s">
        <v>1299</v>
      </c>
      <c r="E314" s="179" t="s">
        <v>1371</v>
      </c>
      <c r="F314" s="181">
        <v>138</v>
      </c>
    </row>
    <row r="315" spans="1:6">
      <c r="A315" s="215" t="s">
        <v>1188</v>
      </c>
      <c r="B315" s="178" t="s">
        <v>542</v>
      </c>
      <c r="C315" s="179" t="s">
        <v>1189</v>
      </c>
      <c r="D315" s="180" t="s">
        <v>285</v>
      </c>
      <c r="E315" s="179" t="s">
        <v>1372</v>
      </c>
      <c r="F315" s="181">
        <v>63</v>
      </c>
    </row>
    <row r="316" spans="1:6">
      <c r="A316" s="215" t="s">
        <v>1190</v>
      </c>
      <c r="B316" s="178" t="s">
        <v>542</v>
      </c>
      <c r="C316" s="179" t="s">
        <v>1191</v>
      </c>
      <c r="D316" s="180" t="s">
        <v>1373</v>
      </c>
      <c r="E316" s="179" t="s">
        <v>1374</v>
      </c>
      <c r="F316" s="181">
        <v>112</v>
      </c>
    </row>
    <row r="317" spans="1:6">
      <c r="A317" s="215" t="s">
        <v>1375</v>
      </c>
      <c r="B317" s="178" t="s">
        <v>542</v>
      </c>
      <c r="C317" s="179" t="s">
        <v>1376</v>
      </c>
      <c r="D317" s="180" t="s">
        <v>1304</v>
      </c>
      <c r="E317" s="179" t="s">
        <v>1377</v>
      </c>
      <c r="F317" s="181">
        <v>73</v>
      </c>
    </row>
    <row r="318" spans="1:6">
      <c r="A318" s="215" t="s">
        <v>1192</v>
      </c>
      <c r="B318" s="178" t="s">
        <v>542</v>
      </c>
      <c r="C318" s="179" t="s">
        <v>1378</v>
      </c>
      <c r="D318" s="180" t="s">
        <v>1300</v>
      </c>
      <c r="E318" s="179" t="s">
        <v>1379</v>
      </c>
      <c r="F318" s="181">
        <v>99</v>
      </c>
    </row>
    <row r="319" spans="1:6">
      <c r="A319" s="215" t="s">
        <v>1193</v>
      </c>
      <c r="B319" s="178" t="s">
        <v>542</v>
      </c>
      <c r="C319" s="179" t="s">
        <v>1380</v>
      </c>
      <c r="D319" s="180" t="s">
        <v>1301</v>
      </c>
      <c r="E319" s="179" t="s">
        <v>1381</v>
      </c>
      <c r="F319" s="181">
        <v>100</v>
      </c>
    </row>
    <row r="320" spans="1:6">
      <c r="A320" s="215" t="s">
        <v>1194</v>
      </c>
      <c r="B320" s="178" t="s">
        <v>542</v>
      </c>
      <c r="C320" s="179" t="s">
        <v>1382</v>
      </c>
      <c r="D320" s="180" t="s">
        <v>1301</v>
      </c>
      <c r="E320" s="179" t="s">
        <v>1381</v>
      </c>
      <c r="F320" s="181">
        <v>123</v>
      </c>
    </row>
    <row r="321" spans="1:6">
      <c r="A321" s="215" t="s">
        <v>1195</v>
      </c>
      <c r="B321" s="178" t="s">
        <v>542</v>
      </c>
      <c r="C321" s="179" t="s">
        <v>1383</v>
      </c>
      <c r="D321" s="180" t="s">
        <v>1301</v>
      </c>
      <c r="E321" s="179" t="s">
        <v>1381</v>
      </c>
      <c r="F321" s="181">
        <v>63</v>
      </c>
    </row>
    <row r="322" spans="1:6">
      <c r="A322" s="215" t="s">
        <v>1196</v>
      </c>
      <c r="B322" s="178" t="s">
        <v>542</v>
      </c>
      <c r="C322" s="179" t="s">
        <v>1384</v>
      </c>
      <c r="D322" s="180" t="s">
        <v>543</v>
      </c>
      <c r="E322" s="179" t="s">
        <v>1385</v>
      </c>
      <c r="F322" s="181">
        <v>88</v>
      </c>
    </row>
    <row r="323" spans="1:6">
      <c r="A323" s="215" t="s">
        <v>1197</v>
      </c>
      <c r="B323" s="178" t="s">
        <v>542</v>
      </c>
      <c r="C323" s="179" t="s">
        <v>1386</v>
      </c>
      <c r="D323" s="180" t="s">
        <v>544</v>
      </c>
      <c r="E323" s="179" t="s">
        <v>1387</v>
      </c>
      <c r="F323" s="181">
        <v>70</v>
      </c>
    </row>
    <row r="324" spans="1:6">
      <c r="A324" s="215" t="s">
        <v>1198</v>
      </c>
      <c r="B324" s="178" t="s">
        <v>542</v>
      </c>
      <c r="C324" s="179" t="s">
        <v>1388</v>
      </c>
      <c r="D324" s="180" t="s">
        <v>545</v>
      </c>
      <c r="E324" s="179" t="s">
        <v>1389</v>
      </c>
      <c r="F324" s="181">
        <v>234</v>
      </c>
    </row>
    <row r="325" spans="1:6">
      <c r="A325" s="215" t="s">
        <v>1199</v>
      </c>
      <c r="B325" s="178" t="s">
        <v>542</v>
      </c>
      <c r="C325" s="179" t="s">
        <v>1390</v>
      </c>
      <c r="D325" s="180" t="s">
        <v>555</v>
      </c>
      <c r="E325" s="179" t="s">
        <v>1391</v>
      </c>
      <c r="F325" s="181">
        <v>210</v>
      </c>
    </row>
    <row r="326" spans="1:6">
      <c r="A326" s="215" t="s">
        <v>1200</v>
      </c>
      <c r="B326" s="178" t="s">
        <v>542</v>
      </c>
      <c r="C326" s="179" t="s">
        <v>1201</v>
      </c>
      <c r="D326" s="180" t="s">
        <v>1202</v>
      </c>
      <c r="E326" s="179" t="s">
        <v>1392</v>
      </c>
      <c r="F326" s="181">
        <v>150</v>
      </c>
    </row>
    <row r="327" spans="1:6">
      <c r="A327" s="215" t="s">
        <v>1203</v>
      </c>
      <c r="B327" s="178" t="s">
        <v>542</v>
      </c>
      <c r="C327" s="179" t="s">
        <v>1204</v>
      </c>
      <c r="D327" s="180" t="s">
        <v>1302</v>
      </c>
      <c r="E327" s="179" t="s">
        <v>1393</v>
      </c>
      <c r="F327" s="181">
        <v>61</v>
      </c>
    </row>
    <row r="328" spans="1:6">
      <c r="A328" s="215" t="s">
        <v>1205</v>
      </c>
      <c r="B328" s="178" t="s">
        <v>542</v>
      </c>
      <c r="C328" s="179" t="s">
        <v>1394</v>
      </c>
      <c r="D328" s="180" t="s">
        <v>1303</v>
      </c>
      <c r="E328" s="179" t="s">
        <v>1395</v>
      </c>
      <c r="F328" s="181">
        <v>180</v>
      </c>
    </row>
    <row r="329" spans="1:6">
      <c r="A329" s="215" t="s">
        <v>1206</v>
      </c>
      <c r="B329" s="178" t="s">
        <v>542</v>
      </c>
      <c r="C329" s="179" t="s">
        <v>1396</v>
      </c>
      <c r="D329" s="180" t="s">
        <v>1301</v>
      </c>
      <c r="E329" s="179" t="s">
        <v>1381</v>
      </c>
      <c r="F329" s="181">
        <v>93</v>
      </c>
    </row>
    <row r="330" spans="1:6">
      <c r="A330" s="215" t="s">
        <v>1207</v>
      </c>
      <c r="B330" s="178" t="s">
        <v>542</v>
      </c>
      <c r="C330" s="179" t="s">
        <v>1397</v>
      </c>
      <c r="D330" s="180" t="s">
        <v>333</v>
      </c>
      <c r="E330" s="179" t="s">
        <v>1398</v>
      </c>
      <c r="F330" s="181">
        <v>70</v>
      </c>
    </row>
    <row r="331" spans="1:6">
      <c r="A331" s="215" t="s">
        <v>1208</v>
      </c>
      <c r="B331" s="178" t="s">
        <v>542</v>
      </c>
      <c r="C331" s="179" t="s">
        <v>1399</v>
      </c>
      <c r="D331" s="180" t="s">
        <v>1304</v>
      </c>
      <c r="E331" s="179" t="s">
        <v>1377</v>
      </c>
      <c r="F331" s="181">
        <v>120</v>
      </c>
    </row>
    <row r="332" spans="1:6">
      <c r="A332" s="215" t="s">
        <v>1209</v>
      </c>
      <c r="B332" s="178" t="s">
        <v>542</v>
      </c>
      <c r="C332" s="179" t="s">
        <v>1400</v>
      </c>
      <c r="D332" s="180" t="s">
        <v>1305</v>
      </c>
      <c r="E332" s="179" t="s">
        <v>1393</v>
      </c>
      <c r="F332" s="181">
        <v>165</v>
      </c>
    </row>
    <row r="333" spans="1:6">
      <c r="A333" s="215" t="s">
        <v>1210</v>
      </c>
      <c r="B333" s="178" t="s">
        <v>542</v>
      </c>
      <c r="C333" s="179" t="s">
        <v>1211</v>
      </c>
      <c r="D333" s="180" t="s">
        <v>1302</v>
      </c>
      <c r="E333" s="179" t="s">
        <v>1393</v>
      </c>
      <c r="F333" s="181">
        <v>102</v>
      </c>
    </row>
    <row r="334" spans="1:6">
      <c r="A334" s="215" t="s">
        <v>1401</v>
      </c>
      <c r="B334" s="178" t="s">
        <v>542</v>
      </c>
      <c r="C334" s="179" t="s">
        <v>1402</v>
      </c>
      <c r="D334" s="180" t="s">
        <v>1403</v>
      </c>
      <c r="E334" s="179" t="s">
        <v>1404</v>
      </c>
      <c r="F334" s="181">
        <v>123</v>
      </c>
    </row>
    <row r="335" spans="1:6">
      <c r="A335" s="215" t="s">
        <v>1405</v>
      </c>
      <c r="B335" s="178" t="s">
        <v>542</v>
      </c>
      <c r="C335" s="179" t="s">
        <v>1406</v>
      </c>
      <c r="D335" s="180" t="s">
        <v>335</v>
      </c>
      <c r="E335" s="179" t="s">
        <v>1407</v>
      </c>
      <c r="F335" s="181">
        <v>100</v>
      </c>
    </row>
    <row r="336" spans="1:6">
      <c r="A336" s="215" t="s">
        <v>1212</v>
      </c>
      <c r="B336" s="178" t="s">
        <v>542</v>
      </c>
      <c r="C336" s="179" t="s">
        <v>1408</v>
      </c>
      <c r="D336" s="180" t="s">
        <v>547</v>
      </c>
      <c r="E336" s="179" t="s">
        <v>1409</v>
      </c>
      <c r="F336" s="181">
        <v>326</v>
      </c>
    </row>
    <row r="337" spans="1:6">
      <c r="A337" s="215" t="s">
        <v>1213</v>
      </c>
      <c r="B337" s="178" t="s">
        <v>542</v>
      </c>
      <c r="C337" s="179" t="s">
        <v>1410</v>
      </c>
      <c r="D337" s="180" t="s">
        <v>1306</v>
      </c>
      <c r="E337" s="179" t="s">
        <v>1411</v>
      </c>
      <c r="F337" s="181">
        <v>271</v>
      </c>
    </row>
    <row r="338" spans="1:6">
      <c r="A338" s="215" t="s">
        <v>1214</v>
      </c>
      <c r="B338" s="178" t="s">
        <v>542</v>
      </c>
      <c r="C338" s="179" t="s">
        <v>1412</v>
      </c>
      <c r="D338" s="180" t="s">
        <v>1307</v>
      </c>
      <c r="E338" s="179" t="s">
        <v>1413</v>
      </c>
      <c r="F338" s="181">
        <v>55</v>
      </c>
    </row>
    <row r="339" spans="1:6">
      <c r="A339" s="215" t="s">
        <v>1215</v>
      </c>
      <c r="B339" s="178" t="s">
        <v>542</v>
      </c>
      <c r="C339" s="182" t="s">
        <v>1414</v>
      </c>
      <c r="D339" s="180" t="s">
        <v>1216</v>
      </c>
      <c r="E339" s="179" t="s">
        <v>1415</v>
      </c>
      <c r="F339" s="181">
        <v>96</v>
      </c>
    </row>
    <row r="340" spans="1:6">
      <c r="A340" s="215" t="s">
        <v>1217</v>
      </c>
      <c r="B340" s="178" t="s">
        <v>542</v>
      </c>
      <c r="C340" s="182" t="s">
        <v>1416</v>
      </c>
      <c r="D340" s="180" t="s">
        <v>1301</v>
      </c>
      <c r="E340" s="179" t="s">
        <v>1381</v>
      </c>
      <c r="F340" s="181">
        <v>142</v>
      </c>
    </row>
    <row r="341" spans="1:6">
      <c r="A341" s="215" t="s">
        <v>1218</v>
      </c>
      <c r="B341" s="178" t="s">
        <v>542</v>
      </c>
      <c r="C341" s="182" t="s">
        <v>1417</v>
      </c>
      <c r="D341" s="180" t="s">
        <v>1308</v>
      </c>
      <c r="E341" s="179" t="s">
        <v>1418</v>
      </c>
      <c r="F341" s="181">
        <v>100</v>
      </c>
    </row>
    <row r="342" spans="1:6">
      <c r="A342" s="215" t="s">
        <v>1219</v>
      </c>
      <c r="B342" s="178" t="s">
        <v>542</v>
      </c>
      <c r="C342" s="182" t="s">
        <v>1419</v>
      </c>
      <c r="D342" s="180" t="s">
        <v>548</v>
      </c>
      <c r="E342" s="179" t="s">
        <v>1420</v>
      </c>
      <c r="F342" s="181">
        <v>99</v>
      </c>
    </row>
    <row r="343" spans="1:6">
      <c r="A343" s="215" t="s">
        <v>1220</v>
      </c>
      <c r="B343" s="178" t="s">
        <v>542</v>
      </c>
      <c r="C343" s="182" t="s">
        <v>1421</v>
      </c>
      <c r="D343" s="180" t="s">
        <v>1308</v>
      </c>
      <c r="E343" s="179" t="s">
        <v>1418</v>
      </c>
      <c r="F343" s="181">
        <v>129</v>
      </c>
    </row>
    <row r="344" spans="1:6">
      <c r="A344" s="215" t="s">
        <v>1422</v>
      </c>
      <c r="B344" s="178" t="s">
        <v>542</v>
      </c>
      <c r="C344" s="182" t="s">
        <v>1423</v>
      </c>
      <c r="D344" s="180" t="s">
        <v>290</v>
      </c>
      <c r="E344" s="179" t="s">
        <v>1424</v>
      </c>
      <c r="F344" s="181">
        <v>93</v>
      </c>
    </row>
    <row r="345" spans="1:6">
      <c r="A345" s="215" t="s">
        <v>1425</v>
      </c>
      <c r="B345" s="178" t="s">
        <v>542</v>
      </c>
      <c r="C345" s="182" t="s">
        <v>1426</v>
      </c>
      <c r="D345" s="180" t="s">
        <v>290</v>
      </c>
      <c r="E345" s="179" t="s">
        <v>1424</v>
      </c>
      <c r="F345" s="181">
        <v>123</v>
      </c>
    </row>
    <row r="346" spans="1:6">
      <c r="A346" s="215" t="s">
        <v>1221</v>
      </c>
      <c r="B346" s="178" t="s">
        <v>542</v>
      </c>
      <c r="C346" s="182" t="s">
        <v>1427</v>
      </c>
      <c r="D346" s="180" t="s">
        <v>1216</v>
      </c>
      <c r="E346" s="179" t="s">
        <v>1415</v>
      </c>
      <c r="F346" s="181">
        <v>100</v>
      </c>
    </row>
    <row r="347" spans="1:6">
      <c r="A347" s="215" t="s">
        <v>1222</v>
      </c>
      <c r="B347" s="178" t="s">
        <v>542</v>
      </c>
      <c r="C347" s="182" t="s">
        <v>1428</v>
      </c>
      <c r="D347" s="180" t="s">
        <v>1295</v>
      </c>
      <c r="E347" s="179" t="s">
        <v>1363</v>
      </c>
      <c r="F347" s="181">
        <v>126</v>
      </c>
    </row>
    <row r="348" spans="1:6">
      <c r="A348" s="215" t="s">
        <v>1223</v>
      </c>
      <c r="B348" s="178" t="s">
        <v>542</v>
      </c>
      <c r="C348" s="182" t="s">
        <v>1429</v>
      </c>
      <c r="D348" s="180" t="s">
        <v>1216</v>
      </c>
      <c r="E348" s="179" t="s">
        <v>1415</v>
      </c>
      <c r="F348" s="181">
        <v>222</v>
      </c>
    </row>
    <row r="349" spans="1:6">
      <c r="A349" s="215" t="s">
        <v>1224</v>
      </c>
      <c r="B349" s="178" t="s">
        <v>542</v>
      </c>
      <c r="C349" s="182" t="s">
        <v>1430</v>
      </c>
      <c r="D349" s="180" t="s">
        <v>1301</v>
      </c>
      <c r="E349" s="179" t="s">
        <v>1381</v>
      </c>
      <c r="F349" s="181">
        <v>96</v>
      </c>
    </row>
    <row r="350" spans="1:6">
      <c r="A350" s="215" t="s">
        <v>1225</v>
      </c>
      <c r="B350" s="178" t="s">
        <v>542</v>
      </c>
      <c r="C350" s="182" t="s">
        <v>1431</v>
      </c>
      <c r="D350" s="180" t="s">
        <v>550</v>
      </c>
      <c r="E350" s="179" t="s">
        <v>1432</v>
      </c>
      <c r="F350" s="181">
        <v>237</v>
      </c>
    </row>
    <row r="351" spans="1:6">
      <c r="A351" s="215" t="s">
        <v>1226</v>
      </c>
      <c r="B351" s="178" t="s">
        <v>542</v>
      </c>
      <c r="C351" s="182" t="s">
        <v>1433</v>
      </c>
      <c r="D351" s="180" t="s">
        <v>551</v>
      </c>
      <c r="E351" s="179" t="s">
        <v>1398</v>
      </c>
      <c r="F351" s="181">
        <v>97</v>
      </c>
    </row>
    <row r="352" spans="1:6">
      <c r="A352" s="215" t="s">
        <v>1227</v>
      </c>
      <c r="B352" s="178" t="s">
        <v>542</v>
      </c>
      <c r="C352" s="182" t="s">
        <v>1434</v>
      </c>
      <c r="D352" s="180" t="s">
        <v>1309</v>
      </c>
      <c r="E352" s="179" t="s">
        <v>1435</v>
      </c>
      <c r="F352" s="181">
        <v>83</v>
      </c>
    </row>
    <row r="353" spans="1:6">
      <c r="A353" s="215" t="s">
        <v>1228</v>
      </c>
      <c r="B353" s="178" t="s">
        <v>542</v>
      </c>
      <c r="C353" s="182" t="s">
        <v>1436</v>
      </c>
      <c r="D353" s="180" t="s">
        <v>1309</v>
      </c>
      <c r="E353" s="179" t="s">
        <v>1437</v>
      </c>
      <c r="F353" s="181">
        <v>93</v>
      </c>
    </row>
    <row r="354" spans="1:6">
      <c r="A354" s="215" t="s">
        <v>1229</v>
      </c>
      <c r="B354" s="178" t="s">
        <v>542</v>
      </c>
      <c r="C354" s="182" t="s">
        <v>1230</v>
      </c>
      <c r="D354" s="180" t="s">
        <v>1231</v>
      </c>
      <c r="E354" s="179" t="s">
        <v>1438</v>
      </c>
      <c r="F354" s="181">
        <v>129</v>
      </c>
    </row>
    <row r="355" spans="1:6">
      <c r="A355" s="215" t="s">
        <v>1232</v>
      </c>
      <c r="B355" s="178" t="s">
        <v>542</v>
      </c>
      <c r="C355" s="182" t="s">
        <v>1233</v>
      </c>
      <c r="D355" s="180" t="s">
        <v>1231</v>
      </c>
      <c r="E355" s="179" t="s">
        <v>1438</v>
      </c>
      <c r="F355" s="181">
        <v>93</v>
      </c>
    </row>
    <row r="356" spans="1:6">
      <c r="A356" s="215" t="s">
        <v>1234</v>
      </c>
      <c r="B356" s="178" t="s">
        <v>542</v>
      </c>
      <c r="C356" s="182" t="s">
        <v>1235</v>
      </c>
      <c r="D356" s="180" t="s">
        <v>1439</v>
      </c>
      <c r="E356" s="179" t="s">
        <v>1440</v>
      </c>
      <c r="F356" s="181">
        <v>84</v>
      </c>
    </row>
    <row r="357" spans="1:6">
      <c r="A357" s="215" t="s">
        <v>1237</v>
      </c>
      <c r="B357" s="178" t="s">
        <v>542</v>
      </c>
      <c r="C357" s="182" t="s">
        <v>1238</v>
      </c>
      <c r="D357" s="180" t="s">
        <v>1302</v>
      </c>
      <c r="E357" s="179" t="s">
        <v>1441</v>
      </c>
      <c r="F357" s="181">
        <v>72</v>
      </c>
    </row>
    <row r="358" spans="1:6">
      <c r="A358" s="215" t="s">
        <v>1239</v>
      </c>
      <c r="B358" s="178" t="s">
        <v>542</v>
      </c>
      <c r="C358" s="182" t="s">
        <v>1240</v>
      </c>
      <c r="D358" s="180" t="s">
        <v>1302</v>
      </c>
      <c r="E358" s="179" t="s">
        <v>1441</v>
      </c>
      <c r="F358" s="181">
        <v>67</v>
      </c>
    </row>
    <row r="359" spans="1:6">
      <c r="A359" s="215" t="s">
        <v>1442</v>
      </c>
      <c r="B359" s="178" t="s">
        <v>542</v>
      </c>
      <c r="C359" s="182" t="s">
        <v>1443</v>
      </c>
      <c r="D359" s="180" t="s">
        <v>290</v>
      </c>
      <c r="E359" s="179" t="s">
        <v>1424</v>
      </c>
      <c r="F359" s="181">
        <v>94</v>
      </c>
    </row>
    <row r="360" spans="1:6">
      <c r="A360" s="215" t="s">
        <v>1444</v>
      </c>
      <c r="B360" s="178" t="s">
        <v>542</v>
      </c>
      <c r="C360" s="182" t="s">
        <v>1445</v>
      </c>
      <c r="D360" s="180" t="s">
        <v>1301</v>
      </c>
      <c r="E360" s="179" t="s">
        <v>1381</v>
      </c>
      <c r="F360" s="181">
        <v>93</v>
      </c>
    </row>
    <row r="361" spans="1:6">
      <c r="A361" s="215" t="s">
        <v>1241</v>
      </c>
      <c r="B361" s="178" t="s">
        <v>542</v>
      </c>
      <c r="C361" s="182" t="s">
        <v>1446</v>
      </c>
      <c r="D361" s="180" t="s">
        <v>1298</v>
      </c>
      <c r="E361" s="179" t="s">
        <v>1447</v>
      </c>
      <c r="F361" s="181">
        <v>125</v>
      </c>
    </row>
    <row r="362" spans="1:6">
      <c r="A362" s="215" t="s">
        <v>1242</v>
      </c>
      <c r="B362" s="178" t="s">
        <v>542</v>
      </c>
      <c r="C362" s="182" t="s">
        <v>1243</v>
      </c>
      <c r="D362" s="180" t="s">
        <v>1244</v>
      </c>
      <c r="E362" s="179" t="s">
        <v>1448</v>
      </c>
      <c r="F362" s="181">
        <v>135</v>
      </c>
    </row>
    <row r="363" spans="1:6">
      <c r="A363" s="215" t="s">
        <v>1245</v>
      </c>
      <c r="B363" s="178" t="s">
        <v>542</v>
      </c>
      <c r="C363" s="182" t="s">
        <v>1246</v>
      </c>
      <c r="D363" s="180" t="s">
        <v>304</v>
      </c>
      <c r="E363" s="179" t="s">
        <v>1449</v>
      </c>
      <c r="F363" s="181">
        <v>142</v>
      </c>
    </row>
    <row r="364" spans="1:6">
      <c r="A364" s="215" t="s">
        <v>1247</v>
      </c>
      <c r="B364" s="178" t="s">
        <v>552</v>
      </c>
      <c r="C364" s="182" t="s">
        <v>1450</v>
      </c>
      <c r="D364" s="180" t="s">
        <v>1310</v>
      </c>
      <c r="E364" s="179" t="s">
        <v>1451</v>
      </c>
      <c r="F364" s="181">
        <v>80</v>
      </c>
    </row>
    <row r="365" spans="1:6">
      <c r="A365" s="215" t="s">
        <v>1248</v>
      </c>
      <c r="B365" s="178" t="s">
        <v>552</v>
      </c>
      <c r="C365" s="182" t="s">
        <v>1452</v>
      </c>
      <c r="D365" s="180" t="s">
        <v>553</v>
      </c>
      <c r="E365" s="179" t="s">
        <v>1453</v>
      </c>
      <c r="F365" s="181">
        <v>50</v>
      </c>
    </row>
    <row r="366" spans="1:6">
      <c r="A366" s="215" t="s">
        <v>1249</v>
      </c>
      <c r="B366" s="178" t="s">
        <v>552</v>
      </c>
      <c r="C366" s="182" t="s">
        <v>1454</v>
      </c>
      <c r="D366" s="180" t="s">
        <v>555</v>
      </c>
      <c r="E366" s="179" t="s">
        <v>1455</v>
      </c>
      <c r="F366" s="181">
        <v>100</v>
      </c>
    </row>
    <row r="367" spans="1:6">
      <c r="A367" s="215" t="s">
        <v>1250</v>
      </c>
      <c r="B367" s="178" t="s">
        <v>552</v>
      </c>
      <c r="C367" s="182" t="s">
        <v>1456</v>
      </c>
      <c r="D367" s="180" t="s">
        <v>557</v>
      </c>
      <c r="E367" s="179" t="s">
        <v>1457</v>
      </c>
      <c r="F367" s="181">
        <v>115</v>
      </c>
    </row>
    <row r="368" spans="1:6">
      <c r="A368" s="215" t="s">
        <v>1458</v>
      </c>
      <c r="B368" s="178" t="s">
        <v>552</v>
      </c>
      <c r="C368" s="182" t="s">
        <v>1459</v>
      </c>
      <c r="D368" s="180" t="s">
        <v>1460</v>
      </c>
      <c r="E368" s="179" t="s">
        <v>1461</v>
      </c>
      <c r="F368" s="181">
        <v>240</v>
      </c>
    </row>
    <row r="369" spans="1:6">
      <c r="A369" s="215" t="s">
        <v>1251</v>
      </c>
      <c r="B369" s="178" t="s">
        <v>552</v>
      </c>
      <c r="C369" s="182" t="s">
        <v>1462</v>
      </c>
      <c r="D369" s="180" t="s">
        <v>1311</v>
      </c>
      <c r="E369" s="179" t="s">
        <v>1463</v>
      </c>
      <c r="F369" s="181">
        <v>120</v>
      </c>
    </row>
    <row r="370" spans="1:6">
      <c r="A370" s="215" t="s">
        <v>1252</v>
      </c>
      <c r="B370" s="178" t="s">
        <v>552</v>
      </c>
      <c r="C370" s="182" t="s">
        <v>1464</v>
      </c>
      <c r="D370" s="180" t="s">
        <v>1312</v>
      </c>
      <c r="E370" s="179" t="s">
        <v>1465</v>
      </c>
      <c r="F370" s="181">
        <v>135</v>
      </c>
    </row>
    <row r="371" spans="1:6">
      <c r="A371" s="215" t="s">
        <v>1253</v>
      </c>
      <c r="B371" s="178" t="s">
        <v>552</v>
      </c>
      <c r="C371" s="182" t="s">
        <v>1466</v>
      </c>
      <c r="D371" s="180" t="s">
        <v>1312</v>
      </c>
      <c r="E371" s="179" t="s">
        <v>1465</v>
      </c>
      <c r="F371" s="181">
        <v>95</v>
      </c>
    </row>
    <row r="372" spans="1:6">
      <c r="A372" s="215" t="s">
        <v>1254</v>
      </c>
      <c r="B372" s="178" t="s">
        <v>552</v>
      </c>
      <c r="C372" s="182" t="s">
        <v>1255</v>
      </c>
      <c r="D372" s="180" t="s">
        <v>1297</v>
      </c>
      <c r="E372" s="179" t="s">
        <v>1467</v>
      </c>
      <c r="F372" s="181">
        <v>180</v>
      </c>
    </row>
    <row r="373" spans="1:6">
      <c r="A373" s="215" t="s">
        <v>795</v>
      </c>
      <c r="B373" s="178" t="s">
        <v>552</v>
      </c>
      <c r="C373" s="182" t="s">
        <v>1256</v>
      </c>
      <c r="D373" s="180" t="s">
        <v>1313</v>
      </c>
      <c r="E373" s="179" t="s">
        <v>1468</v>
      </c>
      <c r="F373" s="181">
        <v>90</v>
      </c>
    </row>
    <row r="374" spans="1:6">
      <c r="A374" s="215" t="s">
        <v>796</v>
      </c>
      <c r="B374" s="178" t="s">
        <v>552</v>
      </c>
      <c r="C374" s="182" t="s">
        <v>1257</v>
      </c>
      <c r="D374" s="180" t="s">
        <v>1313</v>
      </c>
      <c r="E374" s="179" t="s">
        <v>1468</v>
      </c>
      <c r="F374" s="181">
        <v>120</v>
      </c>
    </row>
    <row r="375" spans="1:6">
      <c r="A375" s="215" t="s">
        <v>797</v>
      </c>
      <c r="B375" s="178" t="s">
        <v>552</v>
      </c>
      <c r="C375" s="182" t="s">
        <v>1258</v>
      </c>
      <c r="D375" s="180" t="s">
        <v>1313</v>
      </c>
      <c r="E375" s="179" t="s">
        <v>1468</v>
      </c>
      <c r="F375" s="181">
        <v>155</v>
      </c>
    </row>
    <row r="376" spans="1:6">
      <c r="A376" s="215" t="s">
        <v>1259</v>
      </c>
      <c r="B376" s="178" t="s">
        <v>552</v>
      </c>
      <c r="C376" s="182" t="s">
        <v>1260</v>
      </c>
      <c r="D376" s="180" t="s">
        <v>1313</v>
      </c>
      <c r="E376" s="179" t="s">
        <v>1469</v>
      </c>
      <c r="F376" s="181">
        <v>180</v>
      </c>
    </row>
    <row r="377" spans="1:6">
      <c r="A377" s="215" t="s">
        <v>1261</v>
      </c>
      <c r="B377" s="178" t="s">
        <v>552</v>
      </c>
      <c r="C377" s="182" t="s">
        <v>1470</v>
      </c>
      <c r="D377" s="180" t="s">
        <v>1314</v>
      </c>
      <c r="E377" s="179" t="s">
        <v>1471</v>
      </c>
      <c r="F377" s="181">
        <v>95</v>
      </c>
    </row>
    <row r="378" spans="1:6">
      <c r="A378" s="215" t="s">
        <v>1262</v>
      </c>
      <c r="B378" s="178" t="s">
        <v>558</v>
      </c>
      <c r="C378" s="182" t="s">
        <v>157</v>
      </c>
      <c r="D378" s="180" t="s">
        <v>1315</v>
      </c>
      <c r="E378" s="179" t="s">
        <v>1472</v>
      </c>
      <c r="F378" s="181">
        <v>105</v>
      </c>
    </row>
    <row r="379" spans="1:6">
      <c r="A379" s="215" t="s">
        <v>1473</v>
      </c>
      <c r="B379" s="178" t="s">
        <v>558</v>
      </c>
      <c r="C379" s="182" t="s">
        <v>1474</v>
      </c>
      <c r="D379" s="180" t="s">
        <v>1475</v>
      </c>
      <c r="E379" s="179" t="s">
        <v>1476</v>
      </c>
      <c r="F379" s="181">
        <v>47</v>
      </c>
    </row>
    <row r="380" spans="1:6">
      <c r="A380" s="215" t="s">
        <v>1477</v>
      </c>
      <c r="B380" s="178" t="s">
        <v>558</v>
      </c>
      <c r="C380" s="182" t="s">
        <v>1478</v>
      </c>
      <c r="D380" s="180" t="s">
        <v>719</v>
      </c>
      <c r="E380" s="179" t="s">
        <v>1479</v>
      </c>
      <c r="F380" s="181">
        <v>93</v>
      </c>
    </row>
    <row r="381" spans="1:6">
      <c r="A381" s="215" t="s">
        <v>1263</v>
      </c>
      <c r="B381" s="178" t="s">
        <v>558</v>
      </c>
      <c r="C381" s="182" t="s">
        <v>1480</v>
      </c>
      <c r="D381" s="180" t="s">
        <v>1316</v>
      </c>
      <c r="E381" s="179" t="s">
        <v>1481</v>
      </c>
      <c r="F381" s="181">
        <v>75</v>
      </c>
    </row>
    <row r="382" spans="1:6">
      <c r="A382" s="215" t="s">
        <v>1264</v>
      </c>
      <c r="B382" s="178" t="s">
        <v>558</v>
      </c>
      <c r="C382" s="182" t="s">
        <v>1482</v>
      </c>
      <c r="D382" s="180" t="s">
        <v>560</v>
      </c>
      <c r="E382" s="179" t="s">
        <v>1483</v>
      </c>
      <c r="F382" s="181">
        <v>84</v>
      </c>
    </row>
    <row r="383" spans="1:6">
      <c r="A383" s="215" t="s">
        <v>1265</v>
      </c>
      <c r="B383" s="178" t="s">
        <v>558</v>
      </c>
      <c r="C383" s="182" t="s">
        <v>1266</v>
      </c>
      <c r="D383" s="180" t="s">
        <v>330</v>
      </c>
      <c r="E383" s="179" t="s">
        <v>1484</v>
      </c>
      <c r="F383" s="181">
        <v>55</v>
      </c>
    </row>
    <row r="384" spans="1:6">
      <c r="A384" s="215" t="s">
        <v>1267</v>
      </c>
      <c r="B384" s="178" t="s">
        <v>558</v>
      </c>
      <c r="C384" s="182" t="s">
        <v>164</v>
      </c>
      <c r="D384" s="180" t="s">
        <v>330</v>
      </c>
      <c r="E384" s="179" t="s">
        <v>1484</v>
      </c>
      <c r="F384" s="181">
        <v>64</v>
      </c>
    </row>
    <row r="385" spans="1:6">
      <c r="A385" s="215" t="s">
        <v>1268</v>
      </c>
      <c r="B385" s="178" t="s">
        <v>558</v>
      </c>
      <c r="C385" s="182" t="s">
        <v>1485</v>
      </c>
      <c r="D385" s="180" t="s">
        <v>1269</v>
      </c>
      <c r="E385" s="179" t="s">
        <v>1486</v>
      </c>
      <c r="F385" s="181">
        <v>38</v>
      </c>
    </row>
    <row r="386" spans="1:6">
      <c r="A386" s="215" t="s">
        <v>1487</v>
      </c>
      <c r="B386" s="178" t="s">
        <v>558</v>
      </c>
      <c r="C386" s="182" t="s">
        <v>1488</v>
      </c>
      <c r="D386" s="180" t="s">
        <v>1489</v>
      </c>
      <c r="E386" s="179" t="s">
        <v>1490</v>
      </c>
      <c r="F386" s="181">
        <v>60</v>
      </c>
    </row>
    <row r="387" spans="1:6">
      <c r="A387" s="215" t="s">
        <v>1491</v>
      </c>
      <c r="B387" s="178" t="s">
        <v>558</v>
      </c>
      <c r="C387" s="182" t="s">
        <v>1492</v>
      </c>
      <c r="D387" s="180" t="s">
        <v>327</v>
      </c>
      <c r="E387" s="179" t="s">
        <v>1493</v>
      </c>
      <c r="F387" s="181">
        <v>63</v>
      </c>
    </row>
    <row r="388" spans="1:6">
      <c r="A388" s="215" t="s">
        <v>1494</v>
      </c>
      <c r="B388" s="178" t="s">
        <v>558</v>
      </c>
      <c r="C388" s="182" t="s">
        <v>1495</v>
      </c>
      <c r="D388" s="180" t="s">
        <v>324</v>
      </c>
      <c r="E388" s="179" t="s">
        <v>1496</v>
      </c>
      <c r="F388" s="181">
        <v>73</v>
      </c>
    </row>
    <row r="389" spans="1:6">
      <c r="A389" s="215" t="s">
        <v>1497</v>
      </c>
      <c r="B389" s="178" t="s">
        <v>558</v>
      </c>
      <c r="C389" s="182" t="s">
        <v>1498</v>
      </c>
      <c r="D389" s="180" t="s">
        <v>993</v>
      </c>
      <c r="E389" s="179" t="s">
        <v>1499</v>
      </c>
      <c r="F389" s="181">
        <v>33</v>
      </c>
    </row>
    <row r="390" spans="1:6">
      <c r="A390" s="215" t="s">
        <v>1500</v>
      </c>
      <c r="B390" s="178" t="s">
        <v>558</v>
      </c>
      <c r="C390" s="182" t="s">
        <v>1501</v>
      </c>
      <c r="D390" s="180" t="s">
        <v>1269</v>
      </c>
      <c r="E390" s="179" t="s">
        <v>1502</v>
      </c>
      <c r="F390" s="181">
        <v>30</v>
      </c>
    </row>
    <row r="391" spans="1:6">
      <c r="A391" s="215" t="s">
        <v>1503</v>
      </c>
      <c r="B391" s="178" t="s">
        <v>558</v>
      </c>
      <c r="C391" s="182" t="s">
        <v>1504</v>
      </c>
      <c r="D391" s="180" t="s">
        <v>323</v>
      </c>
      <c r="E391" s="179" t="s">
        <v>1505</v>
      </c>
      <c r="F391" s="181">
        <v>63</v>
      </c>
    </row>
    <row r="392" spans="1:6">
      <c r="A392" s="215" t="s">
        <v>1506</v>
      </c>
      <c r="B392" s="178" t="s">
        <v>558</v>
      </c>
      <c r="C392" s="182" t="s">
        <v>1507</v>
      </c>
      <c r="D392" s="180" t="s">
        <v>761</v>
      </c>
      <c r="E392" s="179" t="s">
        <v>1508</v>
      </c>
      <c r="F392" s="181">
        <v>69</v>
      </c>
    </row>
    <row r="393" spans="1:6">
      <c r="A393" s="215" t="s">
        <v>1270</v>
      </c>
      <c r="B393" s="178" t="s">
        <v>558</v>
      </c>
      <c r="C393" s="182" t="s">
        <v>1509</v>
      </c>
      <c r="D393" s="180" t="s">
        <v>560</v>
      </c>
      <c r="E393" s="179" t="s">
        <v>1483</v>
      </c>
      <c r="F393" s="181">
        <v>66</v>
      </c>
    </row>
    <row r="394" spans="1:6">
      <c r="A394" s="215" t="s">
        <v>1271</v>
      </c>
      <c r="B394" s="178" t="s">
        <v>558</v>
      </c>
      <c r="C394" s="182" t="s">
        <v>1510</v>
      </c>
      <c r="D394" s="180" t="s">
        <v>1317</v>
      </c>
      <c r="E394" s="179" t="s">
        <v>1511</v>
      </c>
      <c r="F394" s="181">
        <v>71</v>
      </c>
    </row>
    <row r="395" spans="1:6">
      <c r="A395" s="215" t="s">
        <v>1272</v>
      </c>
      <c r="B395" s="178" t="s">
        <v>558</v>
      </c>
      <c r="C395" s="182" t="s">
        <v>1273</v>
      </c>
      <c r="D395" s="180" t="s">
        <v>1274</v>
      </c>
      <c r="E395" s="179" t="s">
        <v>1512</v>
      </c>
      <c r="F395" s="181">
        <v>39</v>
      </c>
    </row>
    <row r="396" spans="1:6">
      <c r="A396" s="215" t="s">
        <v>803</v>
      </c>
      <c r="B396" s="178" t="s">
        <v>558</v>
      </c>
      <c r="C396" s="182" t="s">
        <v>1275</v>
      </c>
      <c r="D396" s="180" t="s">
        <v>1276</v>
      </c>
      <c r="E396" s="179" t="s">
        <v>1513</v>
      </c>
      <c r="F396" s="181">
        <v>54</v>
      </c>
    </row>
    <row r="397" spans="1:6">
      <c r="A397" s="215" t="s">
        <v>804</v>
      </c>
      <c r="B397" s="178" t="s">
        <v>558</v>
      </c>
      <c r="C397" s="182" t="s">
        <v>30</v>
      </c>
      <c r="D397" s="180" t="s">
        <v>1315</v>
      </c>
      <c r="E397" s="179" t="s">
        <v>1472</v>
      </c>
      <c r="F397" s="181">
        <v>66</v>
      </c>
    </row>
    <row r="398" spans="1:6">
      <c r="A398" s="215" t="s">
        <v>805</v>
      </c>
      <c r="B398" s="178" t="s">
        <v>558</v>
      </c>
      <c r="C398" s="182" t="s">
        <v>73</v>
      </c>
      <c r="D398" s="180" t="s">
        <v>1315</v>
      </c>
      <c r="E398" s="179" t="s">
        <v>1472</v>
      </c>
      <c r="F398" s="181">
        <v>64</v>
      </c>
    </row>
    <row r="399" spans="1:6">
      <c r="A399" s="215" t="s">
        <v>806</v>
      </c>
      <c r="B399" s="178" t="s">
        <v>558</v>
      </c>
      <c r="C399" s="182" t="s">
        <v>1277</v>
      </c>
      <c r="D399" s="180" t="s">
        <v>1278</v>
      </c>
      <c r="E399" s="179" t="s">
        <v>1483</v>
      </c>
      <c r="F399" s="181">
        <v>66</v>
      </c>
    </row>
    <row r="400" spans="1:6">
      <c r="A400" s="215" t="s">
        <v>1514</v>
      </c>
      <c r="B400" s="178" t="s">
        <v>558</v>
      </c>
      <c r="C400" s="182" t="s">
        <v>1515</v>
      </c>
      <c r="D400" s="180" t="s">
        <v>350</v>
      </c>
      <c r="E400" s="179" t="s">
        <v>1516</v>
      </c>
      <c r="F400" s="181">
        <v>106</v>
      </c>
    </row>
    <row r="401" spans="1:6">
      <c r="A401" s="215" t="s">
        <v>1279</v>
      </c>
      <c r="B401" s="178" t="s">
        <v>558</v>
      </c>
      <c r="C401" s="182" t="s">
        <v>1280</v>
      </c>
      <c r="D401" s="180" t="s">
        <v>1281</v>
      </c>
      <c r="E401" s="179" t="s">
        <v>1517</v>
      </c>
      <c r="F401" s="181">
        <v>54</v>
      </c>
    </row>
    <row r="402" spans="1:6">
      <c r="A402" s="215" t="s">
        <v>808</v>
      </c>
      <c r="B402" s="178" t="s">
        <v>558</v>
      </c>
      <c r="C402" s="182" t="s">
        <v>1282</v>
      </c>
      <c r="D402" s="180" t="s">
        <v>1283</v>
      </c>
      <c r="E402" s="179" t="s">
        <v>1518</v>
      </c>
      <c r="F402" s="181">
        <v>53</v>
      </c>
    </row>
    <row r="403" spans="1:6">
      <c r="A403" s="215" t="s">
        <v>809</v>
      </c>
      <c r="B403" s="178" t="s">
        <v>558</v>
      </c>
      <c r="C403" s="182" t="s">
        <v>1284</v>
      </c>
      <c r="D403" s="180" t="s">
        <v>1318</v>
      </c>
      <c r="E403" s="179" t="s">
        <v>1519</v>
      </c>
      <c r="F403" s="181">
        <v>45</v>
      </c>
    </row>
    <row r="404" spans="1:6">
      <c r="A404" s="215" t="s">
        <v>1520</v>
      </c>
      <c r="B404" s="178" t="s">
        <v>558</v>
      </c>
      <c r="C404" s="182" t="s">
        <v>1521</v>
      </c>
      <c r="D404" s="180" t="s">
        <v>877</v>
      </c>
      <c r="E404" s="179" t="s">
        <v>1522</v>
      </c>
      <c r="F404" s="181">
        <v>112</v>
      </c>
    </row>
    <row r="405" spans="1:6">
      <c r="A405" s="215" t="s">
        <v>1285</v>
      </c>
      <c r="B405" s="178" t="s">
        <v>558</v>
      </c>
      <c r="C405" s="182" t="s">
        <v>1523</v>
      </c>
      <c r="D405" s="180" t="s">
        <v>1319</v>
      </c>
      <c r="E405" s="179" t="s">
        <v>1524</v>
      </c>
      <c r="F405" s="181">
        <v>56</v>
      </c>
    </row>
    <row r="406" spans="1:6">
      <c r="A406" s="215" t="s">
        <v>1286</v>
      </c>
      <c r="B406" s="178" t="s">
        <v>558</v>
      </c>
      <c r="C406" s="182" t="s">
        <v>1287</v>
      </c>
      <c r="D406" s="180" t="s">
        <v>1236</v>
      </c>
      <c r="E406" s="179" t="s">
        <v>1525</v>
      </c>
      <c r="F406" s="181">
        <v>65</v>
      </c>
    </row>
    <row r="407" spans="1:6">
      <c r="A407" s="215" t="s">
        <v>1288</v>
      </c>
      <c r="B407" s="178" t="s">
        <v>558</v>
      </c>
      <c r="C407" s="182" t="s">
        <v>1526</v>
      </c>
      <c r="D407" s="180" t="s">
        <v>1289</v>
      </c>
      <c r="E407" s="179" t="s">
        <v>1527</v>
      </c>
      <c r="F407" s="181">
        <v>59</v>
      </c>
    </row>
    <row r="408" spans="1:6">
      <c r="A408" s="215" t="s">
        <v>1528</v>
      </c>
      <c r="B408" s="178" t="s">
        <v>558</v>
      </c>
      <c r="C408" s="182" t="s">
        <v>1529</v>
      </c>
      <c r="D408" s="180" t="s">
        <v>304</v>
      </c>
      <c r="E408" s="179" t="s">
        <v>1530</v>
      </c>
      <c r="F408" s="181">
        <v>96</v>
      </c>
    </row>
    <row r="409" spans="1:6">
      <c r="A409" s="215" t="s">
        <v>1531</v>
      </c>
      <c r="B409" s="178" t="s">
        <v>558</v>
      </c>
      <c r="C409" s="182" t="s">
        <v>1532</v>
      </c>
      <c r="D409" s="180" t="s">
        <v>357</v>
      </c>
      <c r="E409" s="179" t="s">
        <v>1533</v>
      </c>
      <c r="F409" s="181">
        <v>63</v>
      </c>
    </row>
    <row r="410" spans="1:6">
      <c r="A410" s="215" t="s">
        <v>1534</v>
      </c>
      <c r="B410" s="178" t="s">
        <v>558</v>
      </c>
      <c r="C410" s="182" t="s">
        <v>1535</v>
      </c>
      <c r="D410" s="180" t="s">
        <v>1236</v>
      </c>
      <c r="E410" s="179" t="s">
        <v>1525</v>
      </c>
      <c r="F410" s="181">
        <v>43</v>
      </c>
    </row>
    <row r="411" spans="1:6">
      <c r="A411" s="215" t="s">
        <v>1536</v>
      </c>
      <c r="B411" s="178" t="s">
        <v>558</v>
      </c>
      <c r="C411" s="182" t="s">
        <v>1537</v>
      </c>
      <c r="D411" s="180" t="s">
        <v>525</v>
      </c>
      <c r="E411" s="179" t="s">
        <v>1538</v>
      </c>
      <c r="F411" s="181">
        <v>46</v>
      </c>
    </row>
    <row r="412" spans="1:6">
      <c r="A412" s="215" t="s">
        <v>1290</v>
      </c>
      <c r="B412" s="178" t="s">
        <v>558</v>
      </c>
      <c r="C412" s="182" t="s">
        <v>1291</v>
      </c>
      <c r="D412" s="180" t="s">
        <v>1320</v>
      </c>
      <c r="E412" s="179" t="s">
        <v>1472</v>
      </c>
      <c r="F412" s="181">
        <v>33</v>
      </c>
    </row>
    <row r="413" spans="1:6">
      <c r="A413" s="118" t="s">
        <v>1292</v>
      </c>
      <c r="B413" s="160" t="s">
        <v>762</v>
      </c>
      <c r="C413" s="119" t="s">
        <v>763</v>
      </c>
      <c r="D413" s="161" t="s">
        <v>764</v>
      </c>
      <c r="E413" s="120" t="s">
        <v>765</v>
      </c>
      <c r="F413" s="162">
        <v>40</v>
      </c>
    </row>
    <row r="414" spans="1:6">
      <c r="A414" s="183" t="s">
        <v>1290</v>
      </c>
      <c r="B414" s="178" t="s">
        <v>558</v>
      </c>
      <c r="C414" s="182" t="s">
        <v>1291</v>
      </c>
      <c r="D414" s="180" t="s">
        <v>1320</v>
      </c>
      <c r="E414" s="179" t="s">
        <v>1472</v>
      </c>
      <c r="F414" s="181">
        <v>33</v>
      </c>
    </row>
    <row r="415" spans="1:6">
      <c r="A415" s="118" t="s">
        <v>1292</v>
      </c>
      <c r="B415" s="160" t="s">
        <v>762</v>
      </c>
      <c r="C415" s="119" t="s">
        <v>763</v>
      </c>
      <c r="D415" s="161" t="s">
        <v>764</v>
      </c>
      <c r="E415" s="120" t="s">
        <v>765</v>
      </c>
      <c r="F415" s="162">
        <v>40</v>
      </c>
    </row>
  </sheetData>
  <sheetProtection password="C016" sheet="1" objects="1" scenarios="1"/>
  <phoneticPr fontId="1"/>
  <pageMargins left="0.7" right="0.7" top="0.75" bottom="0.75" header="0.3" footer="0.3"/>
  <pageSetup paperSize="9" scale="10" orientation="portrait" r:id="rId1"/>
  <rowBreaks count="1" manualBreakCount="1">
    <brk id="292"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一番最初に入力</vt:lpstr>
      <vt:lpstr>様式第１号</vt:lpstr>
      <vt:lpstr>別表1_教材費・行事費等</vt:lpstr>
      <vt:lpstr>仙台市使用集計表</vt:lpstr>
      <vt:lpstr>※要更新【何も入力しないでください】法人情報</vt:lpstr>
      <vt:lpstr>※要更新【何も入力しないでください】法人情報!Print_Area</vt:lpstr>
      <vt:lpstr>仙台市使用集計表!Print_Area</vt:lpstr>
      <vt:lpstr>別表1_教材費・行事費等!Print_Area</vt:lpstr>
      <vt:lpstr>様式第１号!Print_Area</vt:lpstr>
      <vt:lpstr>別表1_教材費・行事費等!Print_Titles</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2021-03-17T08:47:00Z</cp:lastPrinted>
  <dcterms:created xsi:type="dcterms:W3CDTF">2015-03-30T09:46:17Z</dcterms:created>
  <dcterms:modified xsi:type="dcterms:W3CDTF">2023-04-14T06:33:50Z</dcterms:modified>
</cp:coreProperties>
</file>