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2\1_R2_補助金申請案内（地域型）←作成中\1-②_延長保育事業費補助金_済\"/>
    </mc:Choice>
  </mc:AlternateContent>
  <bookViews>
    <workbookView xWindow="120" yWindow="15" windowWidth="14955" windowHeight="8445"/>
  </bookViews>
  <sheets>
    <sheet name="様式第４号" sheetId="38" r:id="rId1"/>
    <sheet name="収支予算書 " sheetId="39" r:id="rId2"/>
    <sheet name="別表１" sheetId="40" r:id="rId3"/>
    <sheet name="別表２-① " sheetId="41" r:id="rId4"/>
    <sheet name="別表２-② " sheetId="42" r:id="rId5"/>
    <sheet name="別紙1【延長保育料減免分】（震災減免以外)" sheetId="43" r:id="rId6"/>
    <sheet name="別紙2【震災減免分】" sheetId="44" r:id="rId7"/>
    <sheet name="補助金基準額表 " sheetId="36" r:id="rId8"/>
    <sheet name="債権者情報" sheetId="37" state="hidden" r:id="rId9"/>
  </sheets>
  <definedNames>
    <definedName name="_xlnm.Print_Area" localSheetId="1">'収支予算書 '!$A$1:$K$40</definedName>
    <definedName name="_xlnm.Print_Area" localSheetId="5">'別紙1【延長保育料減免分】（震災減免以外)'!$A$1:$V$51</definedName>
    <definedName name="_xlnm.Print_Area" localSheetId="6">別紙2【震災減免分】!$B$1:$L$44</definedName>
    <definedName name="_xlnm.Print_Area" localSheetId="2">別表１!$A$1:$M$31</definedName>
    <definedName name="_xlnm.Print_Area" localSheetId="3">'別表２-① '!$A$1:$S$21</definedName>
    <definedName name="_xlnm.Print_Area" localSheetId="4">'別表２-② '!$A$1:$P$51</definedName>
    <definedName name="_xlnm.Print_Area" localSheetId="7">'補助金基準額表 '!$A$1:$G$66</definedName>
    <definedName name="_xlnm.Print_Area" localSheetId="0">様式第４号!$A$1:$Q$35</definedName>
  </definedNames>
  <calcPr calcId="162913"/>
  <fileRecoveryPr autoRecover="0"/>
</workbook>
</file>

<file path=xl/calcChain.xml><?xml version="1.0" encoding="utf-8"?>
<calcChain xmlns="http://schemas.openxmlformats.org/spreadsheetml/2006/main">
  <c r="I37" i="44" l="1"/>
  <c r="H37" i="44"/>
  <c r="G37" i="44"/>
  <c r="F37" i="44"/>
  <c r="E37" i="44"/>
  <c r="J36" i="44"/>
  <c r="J35" i="44"/>
  <c r="J34" i="44"/>
  <c r="J37" i="44" s="1"/>
  <c r="J33" i="44"/>
  <c r="J32" i="44"/>
  <c r="K25" i="44"/>
  <c r="K24" i="44"/>
  <c r="K23" i="44"/>
  <c r="K22" i="44"/>
  <c r="K21" i="44"/>
  <c r="J20" i="44"/>
  <c r="I20" i="44"/>
  <c r="H20" i="44"/>
  <c r="G20" i="44"/>
  <c r="F20" i="44"/>
  <c r="K20" i="44" s="1"/>
  <c r="K26" i="44" s="1"/>
  <c r="F41" i="44" s="1"/>
  <c r="K19" i="44"/>
  <c r="J12" i="44"/>
  <c r="I12" i="44"/>
  <c r="H12" i="44"/>
  <c r="G12" i="44"/>
  <c r="F12" i="44"/>
  <c r="J11" i="44"/>
  <c r="J13" i="44" s="1"/>
  <c r="I11" i="44"/>
  <c r="I13" i="44" s="1"/>
  <c r="H11" i="44"/>
  <c r="H13" i="44" s="1"/>
  <c r="G11" i="44"/>
  <c r="G13" i="44" s="1"/>
  <c r="F11" i="44"/>
  <c r="F13" i="44" s="1"/>
  <c r="K10" i="44"/>
  <c r="K12" i="44" s="1"/>
  <c r="T32" i="43"/>
  <c r="J32" i="43"/>
  <c r="T30" i="43"/>
  <c r="J30" i="43"/>
  <c r="T28" i="43"/>
  <c r="J28" i="43"/>
  <c r="T26" i="43"/>
  <c r="J26" i="43"/>
  <c r="T24" i="43"/>
  <c r="J24" i="43"/>
  <c r="T22" i="43"/>
  <c r="J22" i="43"/>
  <c r="T20" i="43"/>
  <c r="J20" i="43"/>
  <c r="T18" i="43"/>
  <c r="J18" i="43"/>
  <c r="T16" i="43"/>
  <c r="J16" i="43"/>
  <c r="T14" i="43"/>
  <c r="J14" i="43"/>
  <c r="T12" i="43"/>
  <c r="J12" i="43"/>
  <c r="T10" i="43"/>
  <c r="T34" i="43" s="1"/>
  <c r="H39" i="43" s="1"/>
  <c r="J10" i="43"/>
  <c r="J34" i="43" s="1"/>
  <c r="E39" i="43" s="1"/>
  <c r="J12" i="40" s="1"/>
  <c r="L25" i="42"/>
  <c r="M6" i="42"/>
  <c r="M5" i="42"/>
  <c r="D30" i="42" s="1"/>
  <c r="Q17" i="41"/>
  <c r="Q13" i="41"/>
  <c r="N13" i="41"/>
  <c r="G13" i="41"/>
  <c r="N4" i="41"/>
  <c r="N15" i="41" s="1"/>
  <c r="E14" i="40"/>
  <c r="E16" i="40" s="1"/>
  <c r="E12" i="40"/>
  <c r="C12" i="40"/>
  <c r="C16" i="40" s="1"/>
  <c r="J5" i="40"/>
  <c r="F38" i="39"/>
  <c r="C14" i="40" s="1"/>
  <c r="E38" i="39"/>
  <c r="G37" i="39"/>
  <c r="G36" i="39"/>
  <c r="G35" i="39"/>
  <c r="G34" i="39"/>
  <c r="G33" i="39"/>
  <c r="G32" i="39"/>
  <c r="G31" i="39"/>
  <c r="G30" i="39"/>
  <c r="G29" i="39"/>
  <c r="G28" i="39"/>
  <c r="G27" i="39"/>
  <c r="G26" i="39"/>
  <c r="G25" i="39"/>
  <c r="G24" i="39"/>
  <c r="G23" i="39"/>
  <c r="G38" i="39" s="1"/>
  <c r="G17" i="39"/>
  <c r="G16" i="39"/>
  <c r="G15" i="39"/>
  <c r="G14" i="39"/>
  <c r="G13" i="39"/>
  <c r="F6" i="39"/>
  <c r="F24" i="38"/>
  <c r="F23" i="38"/>
  <c r="S5" i="43"/>
  <c r="J4" i="40"/>
  <c r="N17" i="41" l="1"/>
  <c r="G14" i="40"/>
  <c r="J14" i="40"/>
  <c r="D14" i="40" s="1"/>
  <c r="K39" i="43"/>
  <c r="F14" i="40"/>
  <c r="H14" i="40" s="1"/>
  <c r="I14" i="40" s="1"/>
  <c r="L14" i="40" s="1"/>
  <c r="F12" i="39" s="1"/>
  <c r="F18" i="39" s="1"/>
  <c r="Q15" i="41"/>
  <c r="Q19" i="41" s="1"/>
  <c r="G12" i="40" s="1"/>
  <c r="G16" i="40" s="1"/>
  <c r="J16" i="40"/>
  <c r="D12" i="40"/>
  <c r="G30" i="42"/>
  <c r="N5" i="41"/>
  <c r="S4" i="43"/>
  <c r="K11" i="44"/>
  <c r="K13" i="44" s="1"/>
  <c r="D41" i="44" s="1"/>
  <c r="H41" i="44" s="1"/>
  <c r="F5" i="39"/>
  <c r="D16" i="40" l="1"/>
  <c r="F12" i="40"/>
  <c r="F16" i="40" l="1"/>
  <c r="H12" i="40"/>
  <c r="I12" i="40" l="1"/>
  <c r="H16" i="40"/>
  <c r="I16" i="40" l="1"/>
  <c r="L12" i="40"/>
  <c r="L16" i="40" l="1"/>
  <c r="J22" i="38" s="1"/>
  <c r="E12" i="39"/>
  <c r="G12" i="39" l="1"/>
  <c r="G18" i="39" s="1"/>
  <c r="E18" i="39"/>
</calcChain>
</file>

<file path=xl/comments1.xml><?xml version="1.0" encoding="utf-8"?>
<comments xmlns="http://schemas.openxmlformats.org/spreadsheetml/2006/main">
  <authors>
    <author>仙台市</author>
  </authors>
  <commentList>
    <comment ref="B1" authorId="0" shapeId="0">
      <text>
        <r>
          <rPr>
            <b/>
            <sz val="18"/>
            <color indexed="81"/>
            <rFont val="MS P ゴシック"/>
            <family val="3"/>
            <charset val="128"/>
          </rPr>
          <t>捨印をお願いします</t>
        </r>
        <r>
          <rPr>
            <sz val="18"/>
            <color indexed="81"/>
            <rFont val="MS P ゴシック"/>
            <family val="3"/>
            <charset val="128"/>
          </rPr>
          <t>。</t>
        </r>
      </text>
    </comment>
    <comment ref="M5" authorId="0" shapeId="0">
      <text>
        <r>
          <rPr>
            <b/>
            <sz val="18"/>
            <color indexed="81"/>
            <rFont val="MS P ゴシック"/>
            <family val="3"/>
            <charset val="128"/>
          </rPr>
          <t>日付を記載してください。</t>
        </r>
      </text>
    </comment>
    <comment ref="M10" authorId="0" shapeId="0">
      <text>
        <r>
          <rPr>
            <b/>
            <sz val="16"/>
            <color indexed="81"/>
            <rFont val="MS P ゴシック"/>
            <family val="3"/>
            <charset val="128"/>
          </rPr>
          <t>設置者（法人等）の所在地が自動入力されます。
法人の住所等が変更となった場合は、別途ご連絡ください。</t>
        </r>
      </text>
    </comment>
    <comment ref="M12" authorId="0" shapeId="0">
      <text>
        <r>
          <rPr>
            <b/>
            <sz val="16"/>
            <color indexed="81"/>
            <rFont val="MS P ゴシック"/>
            <family val="3"/>
            <charset val="128"/>
          </rPr>
          <t>代表者役職及び代表者名をご記載ください。</t>
        </r>
      </text>
    </comment>
    <comment ref="O12" authorId="0" shapeId="0">
      <text>
        <r>
          <rPr>
            <b/>
            <sz val="16"/>
            <color indexed="81"/>
            <rFont val="ＭＳ Ｐゴシック"/>
            <family val="3"/>
            <charset val="128"/>
          </rPr>
          <t>押印は、請求書と同じ印を使用してください。</t>
        </r>
      </text>
    </comment>
    <comment ref="N33" authorId="0" shapeId="0">
      <text>
        <r>
          <rPr>
            <b/>
            <sz val="16"/>
            <color indexed="81"/>
            <rFont val="MS P ゴシック"/>
            <family val="3"/>
            <charset val="128"/>
          </rPr>
          <t>担当者連絡先をご記載ください。</t>
        </r>
      </text>
    </comment>
  </commentList>
</comments>
</file>

<file path=xl/comments2.xml><?xml version="1.0" encoding="utf-8"?>
<comments xmlns="http://schemas.openxmlformats.org/spreadsheetml/2006/main">
  <authors>
    <author>仙台市</author>
  </authors>
  <commentList>
    <comment ref="P7" authorId="0" shapeId="0">
      <text>
        <r>
          <rPr>
            <b/>
            <sz val="11"/>
            <color indexed="81"/>
            <rFont val="ＭＳ Ｐゴシック"/>
            <family val="3"/>
            <charset val="128"/>
          </rPr>
          <t>２．短時間延長保育平均利用児童が0.5人未満
４．保育短時間平均在籍児童数が0.5人未満で
補助金が非該当の場合、「該当なし」を選択してください。</t>
        </r>
      </text>
    </comment>
  </commentList>
</comments>
</file>

<file path=xl/comments3.xml><?xml version="1.0" encoding="utf-8"?>
<comments xmlns="http://schemas.openxmlformats.org/spreadsheetml/2006/main">
  <authors>
    <author>仙台市</author>
  </authors>
  <commentList>
    <comment ref="F12" authorId="0" shapeId="0">
      <text>
        <r>
          <rPr>
            <sz val="12"/>
            <color indexed="81"/>
            <rFont val="游ゴシック"/>
            <family val="3"/>
            <charset val="128"/>
          </rPr>
          <t>プルダウンから選択してください。</t>
        </r>
      </text>
    </comment>
  </commentList>
</comments>
</file>

<file path=xl/sharedStrings.xml><?xml version="1.0" encoding="utf-8"?>
<sst xmlns="http://schemas.openxmlformats.org/spreadsheetml/2006/main" count="1035" uniqueCount="655">
  <si>
    <t>Ａ　</t>
  </si>
  <si>
    <t>収入</t>
    <rPh sb="0" eb="2">
      <t>シュウニュウ</t>
    </rPh>
    <phoneticPr fontId="3"/>
  </si>
  <si>
    <t>項　　目</t>
    <rPh sb="0" eb="1">
      <t>コウ</t>
    </rPh>
    <rPh sb="3" eb="4">
      <t>メ</t>
    </rPh>
    <phoneticPr fontId="3"/>
  </si>
  <si>
    <t>収入額</t>
    <rPh sb="0" eb="2">
      <t>シュウニュウ</t>
    </rPh>
    <rPh sb="2" eb="3">
      <t>ガク</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</si>
  <si>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</si>
  <si>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</si>
  <si>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</si>
  <si>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</si>
  <si>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</si>
  <si>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</si>
  <si>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</si>
  <si>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</si>
  <si>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</si>
  <si>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</si>
  <si>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</si>
  <si>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</si>
  <si>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</si>
  <si>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</si>
  <si>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</si>
  <si>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</si>
  <si>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（単位：円）</t>
  </si>
  <si>
    <t>実施類型</t>
    <rPh sb="0" eb="2">
      <t>ジッシ</t>
    </rPh>
    <rPh sb="2" eb="3">
      <t>ルイ</t>
    </rPh>
    <rPh sb="3" eb="4">
      <t>ガタ</t>
    </rPh>
    <phoneticPr fontId="3"/>
  </si>
  <si>
    <t>１時間延長型</t>
    <rPh sb="3" eb="5">
      <t>エンチョウ</t>
    </rPh>
    <rPh sb="5" eb="6">
      <t>カタ</t>
    </rPh>
    <phoneticPr fontId="3"/>
  </si>
  <si>
    <t>２時間延長型</t>
    <rPh sb="3" eb="5">
      <t>エンチョウ</t>
    </rPh>
    <rPh sb="5" eb="6">
      <t>カタ</t>
    </rPh>
    <phoneticPr fontId="3"/>
  </si>
  <si>
    <t>３時間延長型</t>
    <rPh sb="3" eb="5">
      <t>エンチョウ</t>
    </rPh>
    <rPh sb="5" eb="6">
      <t>カタ</t>
    </rPh>
    <phoneticPr fontId="3"/>
  </si>
  <si>
    <t>基本分</t>
    <rPh sb="0" eb="2">
      <t>キホン</t>
    </rPh>
    <rPh sb="2" eb="3">
      <t>ブン</t>
    </rPh>
    <phoneticPr fontId="3"/>
  </si>
  <si>
    <t>補助金（所要額）</t>
    <rPh sb="0" eb="3">
      <t>ホジョキン</t>
    </rPh>
    <rPh sb="4" eb="6">
      <t>ショヨウ</t>
    </rPh>
    <rPh sb="6" eb="7">
      <t>ガク</t>
    </rPh>
    <phoneticPr fontId="3"/>
  </si>
  <si>
    <t>合　計</t>
    <rPh sb="0" eb="1">
      <t>ゴウ</t>
    </rPh>
    <rPh sb="2" eb="3">
      <t>ケイ</t>
    </rPh>
    <phoneticPr fontId="3"/>
  </si>
  <si>
    <t>備考　※2</t>
    <rPh sb="0" eb="2">
      <t>ビコウ</t>
    </rPh>
    <phoneticPr fontId="3"/>
  </si>
  <si>
    <t>２．事業担当職員の状況</t>
    <rPh sb="2" eb="4">
      <t>ジギョウ</t>
    </rPh>
    <rPh sb="4" eb="6">
      <t>タントウ</t>
    </rPh>
    <rPh sb="6" eb="8">
      <t>ショクイン</t>
    </rPh>
    <rPh sb="9" eb="11">
      <t>ジョウキョウ</t>
    </rPh>
    <phoneticPr fontId="3"/>
  </si>
  <si>
    <t>保育短時間
延長</t>
    <rPh sb="0" eb="2">
      <t>ホイク</t>
    </rPh>
    <rPh sb="2" eb="5">
      <t>タンジカン</t>
    </rPh>
    <rPh sb="6" eb="8">
      <t>エンチョウ</t>
    </rPh>
    <phoneticPr fontId="3"/>
  </si>
  <si>
    <t>合計</t>
    <rPh sb="0" eb="2">
      <t>ゴウケイ</t>
    </rPh>
    <phoneticPr fontId="3"/>
  </si>
  <si>
    <t>保育短時間に
かかる延長</t>
    <rPh sb="0" eb="2">
      <t>ホイク</t>
    </rPh>
    <rPh sb="2" eb="5">
      <t>タンジカン</t>
    </rPh>
    <rPh sb="10" eb="12">
      <t>エンチョウ</t>
    </rPh>
    <phoneticPr fontId="3"/>
  </si>
  <si>
    <t>保育標準時間にかかる延長</t>
    <rPh sb="0" eb="2">
      <t>ホイク</t>
    </rPh>
    <rPh sb="2" eb="4">
      <t>ヒョウジュン</t>
    </rPh>
    <rPh sb="4" eb="6">
      <t>ジカン</t>
    </rPh>
    <rPh sb="10" eb="12">
      <t>エンチョウ</t>
    </rPh>
    <phoneticPr fontId="3"/>
  </si>
  <si>
    <t>合　計</t>
    <rPh sb="0" eb="1">
      <t>ア</t>
    </rPh>
    <rPh sb="2" eb="3">
      <t>ケイ</t>
    </rPh>
    <phoneticPr fontId="3"/>
  </si>
  <si>
    <t>延長保育利用料</t>
    <rPh sb="0" eb="2">
      <t>エンチョウ</t>
    </rPh>
    <rPh sb="2" eb="4">
      <t>ホイク</t>
    </rPh>
    <rPh sb="4" eb="6">
      <t>リヨウ</t>
    </rPh>
    <rPh sb="6" eb="7">
      <t>リョウ</t>
    </rPh>
    <phoneticPr fontId="3"/>
  </si>
  <si>
    <t>寄付金等</t>
    <rPh sb="0" eb="3">
      <t>キフキン</t>
    </rPh>
    <rPh sb="3" eb="4">
      <t>ナド</t>
    </rPh>
    <phoneticPr fontId="3"/>
  </si>
  <si>
    <t xml:space="preserve">       　　　　　　　　　　　　　　 設置者　所在地又は住所　　仙台市青葉区・・・</t>
    <rPh sb="35" eb="38">
      <t>センダイシ</t>
    </rPh>
    <rPh sb="38" eb="41">
      <t>アオバク</t>
    </rPh>
    <phoneticPr fontId="3"/>
  </si>
  <si>
    <t xml:space="preserve">       　       　　　　　　　　　　　　　  法人名又は氏名　　○○会</t>
    <rPh sb="41" eb="42">
      <t>カイ</t>
    </rPh>
    <phoneticPr fontId="3"/>
  </si>
  <si>
    <t>　　　　　　　                           　 代表者名　　　　　理事長　○○</t>
    <rPh sb="36" eb="39">
      <t>ダイヒョウシャ</t>
    </rPh>
    <rPh sb="39" eb="40">
      <t>ナ</t>
    </rPh>
    <rPh sb="45" eb="48">
      <t>リジチョウ</t>
    </rPh>
    <phoneticPr fontId="3"/>
  </si>
  <si>
    <t>１．減免額の内訳</t>
    <rPh sb="2" eb="4">
      <t>ゲンメン</t>
    </rPh>
    <rPh sb="4" eb="5">
      <t>ガク</t>
    </rPh>
    <rPh sb="6" eb="8">
      <t>ウチワケ</t>
    </rPh>
    <phoneticPr fontId="3"/>
  </si>
  <si>
    <t>【保育短時間認定に係る延長】</t>
    <rPh sb="1" eb="3">
      <t>ホイク</t>
    </rPh>
    <rPh sb="3" eb="6">
      <t>タンジカン</t>
    </rPh>
    <rPh sb="6" eb="8">
      <t>ニンテイ</t>
    </rPh>
    <rPh sb="9" eb="10">
      <t>カカ</t>
    </rPh>
    <rPh sb="11" eb="13">
      <t>エンチョウ</t>
    </rPh>
    <phoneticPr fontId="3"/>
  </si>
  <si>
    <t>減免額
算定人数</t>
    <rPh sb="0" eb="2">
      <t>ゲンメン</t>
    </rPh>
    <rPh sb="2" eb="3">
      <t>ガク</t>
    </rPh>
    <rPh sb="5" eb="7">
      <t>サンテイ</t>
    </rPh>
    <rPh sb="7" eb="9">
      <t>ニンズウ</t>
    </rPh>
    <phoneticPr fontId="3"/>
  </si>
  <si>
    <t>（上段）延べ人数計
（下段）減免額  計</t>
    <rPh sb="1" eb="3">
      <t>ジョウダン</t>
    </rPh>
    <rPh sb="4" eb="5">
      <t>ノ</t>
    </rPh>
    <rPh sb="6" eb="8">
      <t>ニンズウ</t>
    </rPh>
    <rPh sb="8" eb="9">
      <t>ケイ</t>
    </rPh>
    <rPh sb="11" eb="13">
      <t>ゲダン</t>
    </rPh>
    <rPh sb="14" eb="16">
      <t>ゲンメン</t>
    </rPh>
    <rPh sb="16" eb="17">
      <t>ガク</t>
    </rPh>
    <rPh sb="19" eb="20">
      <t>ケイ</t>
    </rPh>
    <phoneticPr fontId="3"/>
  </si>
  <si>
    <t>（人）
（円）</t>
    <rPh sb="1" eb="2">
      <t>ヒト</t>
    </rPh>
    <rPh sb="5" eb="6">
      <t>エン</t>
    </rPh>
    <phoneticPr fontId="3"/>
  </si>
  <si>
    <t>減免額</t>
    <rPh sb="0" eb="2">
      <t>ゲンメン</t>
    </rPh>
    <rPh sb="2" eb="3">
      <t>ガク</t>
    </rPh>
    <phoneticPr fontId="3"/>
  </si>
  <si>
    <t>【保育標準時間認定に係る延長】</t>
    <rPh sb="1" eb="3">
      <t>ホイク</t>
    </rPh>
    <rPh sb="3" eb="5">
      <t>ヒョウジュン</t>
    </rPh>
    <rPh sb="5" eb="7">
      <t>ジカン</t>
    </rPh>
    <rPh sb="7" eb="9">
      <t>ニンテイ</t>
    </rPh>
    <rPh sb="10" eb="11">
      <t>カカ</t>
    </rPh>
    <rPh sb="12" eb="14">
      <t>エンチョウ</t>
    </rPh>
    <phoneticPr fontId="3"/>
  </si>
  <si>
    <t>１時間延長型</t>
    <rPh sb="1" eb="3">
      <t>ジカン</t>
    </rPh>
    <rPh sb="3" eb="5">
      <t>エンチョウ</t>
    </rPh>
    <rPh sb="5" eb="6">
      <t>ガタ</t>
    </rPh>
    <phoneticPr fontId="3"/>
  </si>
  <si>
    <t>合　　　　　計</t>
    <rPh sb="0" eb="1">
      <t>ゴウ</t>
    </rPh>
    <rPh sb="6" eb="7">
      <t>ケイ</t>
    </rPh>
    <phoneticPr fontId="3"/>
  </si>
  <si>
    <t>２．減免を実施した実人数</t>
    <rPh sb="2" eb="4">
      <t>ゲンメン</t>
    </rPh>
    <rPh sb="5" eb="7">
      <t>ジッシ</t>
    </rPh>
    <rPh sb="9" eb="10">
      <t>ジツ</t>
    </rPh>
    <rPh sb="10" eb="12">
      <t>ニンズウ</t>
    </rPh>
    <phoneticPr fontId="3"/>
  </si>
  <si>
    <t>多子減免適用外</t>
    <rPh sb="0" eb="2">
      <t>タシ</t>
    </rPh>
    <rPh sb="2" eb="4">
      <t>ゲンメン</t>
    </rPh>
    <rPh sb="4" eb="6">
      <t>テキヨウ</t>
    </rPh>
    <rPh sb="6" eb="7">
      <t>ガイ</t>
    </rPh>
    <phoneticPr fontId="3"/>
  </si>
  <si>
    <t>多子減免</t>
    <rPh sb="0" eb="2">
      <t>タシ</t>
    </rPh>
    <rPh sb="2" eb="4">
      <t>ゲンメン</t>
    </rPh>
    <phoneticPr fontId="3"/>
  </si>
  <si>
    <t>その他の収入</t>
    <rPh sb="2" eb="3">
      <t>ホカ</t>
    </rPh>
    <rPh sb="4" eb="6">
      <t>シュウニュウ</t>
    </rPh>
    <phoneticPr fontId="3"/>
  </si>
  <si>
    <t>自己所有の
家屋が
全焼･全壊･流失</t>
    <rPh sb="11" eb="12">
      <t>ヤ</t>
    </rPh>
    <phoneticPr fontId="3"/>
  </si>
  <si>
    <t>※２　職員のローテーションにより事業を実施する場合には，保育士等名を省略し，その旨を備考欄に明記すること。</t>
    <rPh sb="28" eb="31">
      <t>ホイクシ</t>
    </rPh>
    <rPh sb="31" eb="32">
      <t>トウ</t>
    </rPh>
    <rPh sb="32" eb="33">
      <t>ナ</t>
    </rPh>
    <rPh sb="34" eb="36">
      <t>ショウリャク</t>
    </rPh>
    <phoneticPr fontId="3"/>
  </si>
  <si>
    <t>保育士等名</t>
    <rPh sb="0" eb="3">
      <t>ホイクシ</t>
    </rPh>
    <rPh sb="3" eb="4">
      <t>トウ</t>
    </rPh>
    <rPh sb="4" eb="5">
      <t>ナ</t>
    </rPh>
    <phoneticPr fontId="3"/>
  </si>
  <si>
    <t>※１　保育士等以外の者は番号を○で囲み，備考欄に職種を記入すること。</t>
    <rPh sb="3" eb="6">
      <t>ホイクシ</t>
    </rPh>
    <rPh sb="6" eb="7">
      <t>トウ</t>
    </rPh>
    <rPh sb="7" eb="9">
      <t>イガイ</t>
    </rPh>
    <phoneticPr fontId="3"/>
  </si>
  <si>
    <t>4～5時間延長型</t>
    <rPh sb="5" eb="7">
      <t>エンチョウ</t>
    </rPh>
    <rPh sb="7" eb="8">
      <t>カタ</t>
    </rPh>
    <phoneticPr fontId="3"/>
  </si>
  <si>
    <t>2～3時間延長型</t>
    <rPh sb="5" eb="7">
      <t>エンチョウ</t>
    </rPh>
    <rPh sb="7" eb="8">
      <t>カタ</t>
    </rPh>
    <phoneticPr fontId="3"/>
  </si>
  <si>
    <t>30分延長型</t>
    <rPh sb="2" eb="3">
      <t>プン</t>
    </rPh>
    <rPh sb="3" eb="5">
      <t>エンチョウ</t>
    </rPh>
    <rPh sb="5" eb="6">
      <t>ガタ</t>
    </rPh>
    <phoneticPr fontId="3"/>
  </si>
  <si>
    <t>1時間延長型</t>
    <rPh sb="1" eb="3">
      <t>ジカン</t>
    </rPh>
    <rPh sb="3" eb="5">
      <t>エンチョウ</t>
    </rPh>
    <rPh sb="5" eb="6">
      <t>カタ</t>
    </rPh>
    <phoneticPr fontId="3"/>
  </si>
  <si>
    <t>印</t>
    <rPh sb="0" eb="1">
      <t>イン</t>
    </rPh>
    <phoneticPr fontId="3"/>
  </si>
  <si>
    <t>施設類型</t>
    <rPh sb="0" eb="2">
      <t>シセツ</t>
    </rPh>
    <phoneticPr fontId="3"/>
  </si>
  <si>
    <t>施設名</t>
  </si>
  <si>
    <t>Ａ階層</t>
    <rPh sb="1" eb="3">
      <t>カイソウ</t>
    </rPh>
    <phoneticPr fontId="3"/>
  </si>
  <si>
    <t>階層</t>
    <rPh sb="0" eb="2">
      <t>カイソウ</t>
    </rPh>
    <phoneticPr fontId="3"/>
  </si>
  <si>
    <t>実施類型</t>
    <rPh sb="0" eb="2">
      <t>ジッシ</t>
    </rPh>
    <rPh sb="2" eb="4">
      <t>ルイケイ</t>
    </rPh>
    <phoneticPr fontId="3"/>
  </si>
  <si>
    <t>Ｂ階層</t>
    <rPh sb="1" eb="3">
      <t>カイソウ</t>
    </rPh>
    <phoneticPr fontId="3"/>
  </si>
  <si>
    <t>Ａ
延べ人数</t>
    <rPh sb="2" eb="3">
      <t>ノ</t>
    </rPh>
    <rPh sb="4" eb="6">
      <t>ニンズウ</t>
    </rPh>
    <phoneticPr fontId="3"/>
  </si>
  <si>
    <t>1時間延長型</t>
    <phoneticPr fontId="3"/>
  </si>
  <si>
    <t>2時間延長型</t>
  </si>
  <si>
    <t>3時間延長型</t>
  </si>
  <si>
    <t>（Ａ×Ｂ）
減免額計</t>
    <rPh sb="6" eb="8">
      <t>ゲンメン</t>
    </rPh>
    <rPh sb="8" eb="9">
      <t>ガク</t>
    </rPh>
    <rPh sb="9" eb="10">
      <t>ケイ</t>
    </rPh>
    <phoneticPr fontId="3"/>
  </si>
  <si>
    <t>Ａ
短時間延長保育
平均利用児童数
（人）　　　　　　　　　　</t>
    <rPh sb="3" eb="6">
      <t>タンジカン</t>
    </rPh>
    <rPh sb="6" eb="8">
      <t>エンチョウ</t>
    </rPh>
    <rPh sb="8" eb="10">
      <t>ホイク</t>
    </rPh>
    <rPh sb="11" eb="13">
      <t>ヘイキン</t>
    </rPh>
    <rPh sb="13" eb="15">
      <t>リヨウ</t>
    </rPh>
    <rPh sb="15" eb="17">
      <t>ジドウ</t>
    </rPh>
    <rPh sb="17" eb="18">
      <t>カズ</t>
    </rPh>
    <rPh sb="20" eb="21">
      <t>ニン</t>
    </rPh>
    <phoneticPr fontId="3"/>
  </si>
  <si>
    <t>×</t>
    <phoneticPr fontId="3"/>
  </si>
  <si>
    <t>基準延長時間</t>
    <phoneticPr fontId="3"/>
  </si>
  <si>
    <t>Ｂ
基準延長時間</t>
    <rPh sb="3" eb="5">
      <t>キジュン</t>
    </rPh>
    <rPh sb="5" eb="7">
      <t>エンチョウ</t>
    </rPh>
    <rPh sb="7" eb="9">
      <t>ジカン</t>
    </rPh>
    <phoneticPr fontId="3"/>
  </si>
  <si>
    <t>Ｃ
保育短時間平均
在籍児童数
（人）　　　　　　　　　　</t>
    <rPh sb="3" eb="5">
      <t>ホイク</t>
    </rPh>
    <rPh sb="5" eb="8">
      <t>タンジカン</t>
    </rPh>
    <rPh sb="8" eb="10">
      <t>ヘイキン</t>
    </rPh>
    <rPh sb="11" eb="13">
      <t>ザイセキ</t>
    </rPh>
    <rPh sb="13" eb="15">
      <t>ジドウ</t>
    </rPh>
    <rPh sb="15" eb="16">
      <t>カズ</t>
    </rPh>
    <rPh sb="18" eb="19">
      <t>ニン</t>
    </rPh>
    <phoneticPr fontId="3"/>
  </si>
  <si>
    <t>Ｄ
補助基準額</t>
    <rPh sb="3" eb="5">
      <t>ホジョ</t>
    </rPh>
    <rPh sb="5" eb="7">
      <t>キジュン</t>
    </rPh>
    <rPh sb="7" eb="8">
      <t>ガク</t>
    </rPh>
    <phoneticPr fontId="3"/>
  </si>
  <si>
    <t>Ｃ×Ｄ
交付額</t>
    <rPh sb="5" eb="7">
      <t>コウフ</t>
    </rPh>
    <rPh sb="7" eb="8">
      <t>ガク</t>
    </rPh>
    <phoneticPr fontId="3"/>
  </si>
  <si>
    <t>５.補助基準額</t>
    <rPh sb="2" eb="4">
      <t>ホジョ</t>
    </rPh>
    <rPh sb="4" eb="6">
      <t>キジュン</t>
    </rPh>
    <rPh sb="6" eb="7">
      <t>ガク</t>
    </rPh>
    <phoneticPr fontId="3"/>
  </si>
  <si>
    <t>６.基本分</t>
    <rPh sb="2" eb="4">
      <t>キホン</t>
    </rPh>
    <rPh sb="4" eb="5">
      <t>ブン</t>
    </rPh>
    <phoneticPr fontId="3"/>
  </si>
  <si>
    <t>震災減免分</t>
    <rPh sb="0" eb="2">
      <t>シンサイ</t>
    </rPh>
    <rPh sb="2" eb="4">
      <t>ゲンメン</t>
    </rPh>
    <rPh sb="4" eb="5">
      <t>ブン</t>
    </rPh>
    <phoneticPr fontId="3"/>
  </si>
  <si>
    <t>1時間延長型</t>
    <rPh sb="1" eb="3">
      <t>ジカン</t>
    </rPh>
    <rPh sb="3" eb="5">
      <t>エンチョウ</t>
    </rPh>
    <rPh sb="5" eb="6">
      <t>ガタ</t>
    </rPh>
    <phoneticPr fontId="3"/>
  </si>
  <si>
    <t>2時間延長型</t>
    <rPh sb="1" eb="3">
      <t>ジカン</t>
    </rPh>
    <rPh sb="3" eb="5">
      <t>エンチョウ</t>
    </rPh>
    <rPh sb="5" eb="6">
      <t>ガタ</t>
    </rPh>
    <phoneticPr fontId="3"/>
  </si>
  <si>
    <t>3時間以上延長型</t>
    <rPh sb="1" eb="3">
      <t>ジカン</t>
    </rPh>
    <rPh sb="3" eb="5">
      <t>イジョウ</t>
    </rPh>
    <rPh sb="5" eb="7">
      <t>エンチョウ</t>
    </rPh>
    <rPh sb="7" eb="8">
      <t>ガタ</t>
    </rPh>
    <phoneticPr fontId="3"/>
  </si>
  <si>
    <t>保育標準時間認定に係る延長減免額</t>
    <rPh sb="13" eb="15">
      <t>ゲンメン</t>
    </rPh>
    <rPh sb="15" eb="16">
      <t>ガク</t>
    </rPh>
    <phoneticPr fontId="3"/>
  </si>
  <si>
    <t>+</t>
    <phoneticPr fontId="3"/>
  </si>
  <si>
    <t>合計額</t>
    <rPh sb="0" eb="2">
      <t>ゴウケイ</t>
    </rPh>
    <rPh sb="2" eb="3">
      <t>ガク</t>
    </rPh>
    <phoneticPr fontId="3"/>
  </si>
  <si>
    <t>３．震災減免補助額</t>
    <rPh sb="2" eb="4">
      <t>シンサイ</t>
    </rPh>
    <rPh sb="4" eb="6">
      <t>ゲンメン</t>
    </rPh>
    <rPh sb="6" eb="8">
      <t>ホジョ</t>
    </rPh>
    <rPh sb="8" eb="9">
      <t>ガク</t>
    </rPh>
    <phoneticPr fontId="3"/>
  </si>
  <si>
    <t>３．延長保育料減免補助額</t>
    <rPh sb="2" eb="4">
      <t>エンチョウ</t>
    </rPh>
    <rPh sb="4" eb="6">
      <t>ホイク</t>
    </rPh>
    <rPh sb="6" eb="7">
      <t>リョウ</t>
    </rPh>
    <rPh sb="7" eb="9">
      <t>ゲンメン</t>
    </rPh>
    <rPh sb="9" eb="11">
      <t>ホジョ</t>
    </rPh>
    <rPh sb="11" eb="12">
      <t>ゲンガク</t>
    </rPh>
    <phoneticPr fontId="3"/>
  </si>
  <si>
    <t>減免分
（震災減免以外）</t>
    <rPh sb="0" eb="2">
      <t>ゲンメン</t>
    </rPh>
    <rPh sb="2" eb="3">
      <t>ブン</t>
    </rPh>
    <rPh sb="5" eb="7">
      <t>シンサイ</t>
    </rPh>
    <rPh sb="7" eb="9">
      <t>ゲンメン</t>
    </rPh>
    <rPh sb="9" eb="11">
      <t>イガイ</t>
    </rPh>
    <phoneticPr fontId="3"/>
  </si>
  <si>
    <t>１．保育短時間加算分（震災減免以外）</t>
    <rPh sb="2" eb="4">
      <t>ホイク</t>
    </rPh>
    <rPh sb="4" eb="5">
      <t>ミジカ</t>
    </rPh>
    <rPh sb="5" eb="7">
      <t>ジカン</t>
    </rPh>
    <rPh sb="7" eb="9">
      <t>カサン</t>
    </rPh>
    <rPh sb="9" eb="10">
      <t>ブン</t>
    </rPh>
    <rPh sb="11" eb="13">
      <t>シンサイ</t>
    </rPh>
    <rPh sb="13" eb="15">
      <t>ゲンメン</t>
    </rPh>
    <rPh sb="15" eb="17">
      <t>イガイ</t>
    </rPh>
    <phoneticPr fontId="3"/>
  </si>
  <si>
    <t>２．保育標準時間加算分（震災減免以外）</t>
    <rPh sb="2" eb="4">
      <t>ホイク</t>
    </rPh>
    <rPh sb="4" eb="6">
      <t>ヒョウジュン</t>
    </rPh>
    <rPh sb="6" eb="8">
      <t>ジカン</t>
    </rPh>
    <rPh sb="8" eb="10">
      <t>カサン</t>
    </rPh>
    <rPh sb="10" eb="11">
      <t>ブン</t>
    </rPh>
    <rPh sb="12" eb="14">
      <t>シンサイ</t>
    </rPh>
    <rPh sb="14" eb="16">
      <t>ゲンメン</t>
    </rPh>
    <rPh sb="16" eb="18">
      <t>イガイ</t>
    </rPh>
    <phoneticPr fontId="3"/>
  </si>
  <si>
    <t>別紙1</t>
    <rPh sb="0" eb="2">
      <t>ベッシ</t>
    </rPh>
    <phoneticPr fontId="3"/>
  </si>
  <si>
    <t>３．実施基準</t>
    <rPh sb="2" eb="4">
      <t>ジッシ</t>
    </rPh>
    <rPh sb="4" eb="6">
      <t>キジュン</t>
    </rPh>
    <phoneticPr fontId="3"/>
  </si>
  <si>
    <t>2～3時間延長型
月額制（　　　　円/月）
・
日額制（　　　円/日）
※いずれかに○</t>
    <rPh sb="5" eb="7">
      <t>エンチョウ</t>
    </rPh>
    <rPh sb="7" eb="8">
      <t>カタ</t>
    </rPh>
    <rPh sb="9" eb="11">
      <t>ゲツガク</t>
    </rPh>
    <rPh sb="11" eb="12">
      <t>セイ</t>
    </rPh>
    <rPh sb="17" eb="18">
      <t>エン</t>
    </rPh>
    <rPh sb="19" eb="20">
      <t>ツキ</t>
    </rPh>
    <rPh sb="24" eb="26">
      <t>ニチガク</t>
    </rPh>
    <rPh sb="26" eb="27">
      <t>セイ</t>
    </rPh>
    <rPh sb="31" eb="32">
      <t>エン</t>
    </rPh>
    <rPh sb="33" eb="34">
      <t>ヒ</t>
    </rPh>
    <phoneticPr fontId="3"/>
  </si>
  <si>
    <t>4～5時間延長型
月額制（　　　円/月）
・
日額制（　　　円/日）</t>
    <rPh sb="5" eb="7">
      <t>エンチョウ</t>
    </rPh>
    <rPh sb="7" eb="8">
      <t>カタ</t>
    </rPh>
    <phoneticPr fontId="3"/>
  </si>
  <si>
    <t>その他（　　　　　　　）</t>
    <rPh sb="2" eb="3">
      <t>タ</t>
    </rPh>
    <phoneticPr fontId="3"/>
  </si>
  <si>
    <t>　（あて先） 仙 台 市 長</t>
    <phoneticPr fontId="3"/>
  </si>
  <si>
    <t>（施設名：</t>
    <phoneticPr fontId="3"/>
  </si>
  <si>
    <t>）</t>
    <phoneticPr fontId="3"/>
  </si>
  <si>
    <t xml:space="preserve">設置者 </t>
    <rPh sb="0" eb="3">
      <t>セッチシャ</t>
    </rPh>
    <phoneticPr fontId="3"/>
  </si>
  <si>
    <t>所在地又は住所</t>
    <rPh sb="0" eb="3">
      <t>ショザイチ</t>
    </rPh>
    <rPh sb="3" eb="4">
      <t>マタ</t>
    </rPh>
    <rPh sb="5" eb="7">
      <t>ジュウショ</t>
    </rPh>
    <phoneticPr fontId="3"/>
  </si>
  <si>
    <t xml:space="preserve">       　　　　　　　　　　　　　　</t>
    <phoneticPr fontId="3"/>
  </si>
  <si>
    <t>法人名または氏名</t>
    <rPh sb="0" eb="2">
      <t>ホウジン</t>
    </rPh>
    <rPh sb="2" eb="3">
      <t>メイ</t>
    </rPh>
    <rPh sb="6" eb="8">
      <t>シメイ</t>
    </rPh>
    <phoneticPr fontId="3"/>
  </si>
  <si>
    <t>代表者名</t>
    <rPh sb="0" eb="3">
      <t>ダイヒョウシャ</t>
    </rPh>
    <rPh sb="3" eb="4">
      <t>メイ</t>
    </rPh>
    <phoneticPr fontId="3"/>
  </si>
  <si>
    <t xml:space="preserve">                                           （法人の場合）　　　        　　　　　印</t>
    <phoneticPr fontId="3"/>
  </si>
  <si>
    <t>１</t>
    <phoneticPr fontId="3"/>
  </si>
  <si>
    <t>保育標準時間
延長</t>
    <rPh sb="0" eb="2">
      <t>ホイク</t>
    </rPh>
    <rPh sb="2" eb="4">
      <t>ヒョウジュン</t>
    </rPh>
    <rPh sb="4" eb="6">
      <t>ジカン</t>
    </rPh>
    <rPh sb="7" eb="9">
      <t>エンチョウ</t>
    </rPh>
    <phoneticPr fontId="3"/>
  </si>
  <si>
    <t>事業費</t>
    <rPh sb="0" eb="2">
      <t>ジギョウ</t>
    </rPh>
    <rPh sb="2" eb="3">
      <t>ヒ</t>
    </rPh>
    <phoneticPr fontId="3"/>
  </si>
  <si>
    <t>補助金
交付基準額</t>
    <rPh sb="0" eb="2">
      <t>ホジョ</t>
    </rPh>
    <rPh sb="2" eb="3">
      <t>キン</t>
    </rPh>
    <rPh sb="4" eb="6">
      <t>コウフ</t>
    </rPh>
    <rPh sb="6" eb="8">
      <t>キジュン</t>
    </rPh>
    <phoneticPr fontId="3"/>
  </si>
  <si>
    <t>平均利用児童数
（人）</t>
    <rPh sb="0" eb="2">
      <t>ヘイキン</t>
    </rPh>
    <rPh sb="2" eb="4">
      <t>リヨウ</t>
    </rPh>
    <rPh sb="4" eb="6">
      <t>ジドウ</t>
    </rPh>
    <rPh sb="6" eb="7">
      <t>カズ</t>
    </rPh>
    <rPh sb="9" eb="10">
      <t>ニン</t>
    </rPh>
    <phoneticPr fontId="3"/>
  </si>
  <si>
    <t>Ｂ
基本保育料
（補助単価）</t>
    <rPh sb="2" eb="4">
      <t>キホン</t>
    </rPh>
    <rPh sb="4" eb="7">
      <t>ホイクリョウ</t>
    </rPh>
    <rPh sb="9" eb="11">
      <t>ホジョ</t>
    </rPh>
    <rPh sb="11" eb="13">
      <t>タンカ</t>
    </rPh>
    <phoneticPr fontId="3"/>
  </si>
  <si>
    <t xml:space="preserve">Ｂ
3歳未満児基本保育料
（補助単価）※
</t>
    <rPh sb="7" eb="9">
      <t>キホン</t>
    </rPh>
    <rPh sb="9" eb="12">
      <t>ホイクリョウ</t>
    </rPh>
    <rPh sb="14" eb="16">
      <t>ホジョ</t>
    </rPh>
    <rPh sb="16" eb="18">
      <t>タンカ</t>
    </rPh>
    <phoneticPr fontId="3"/>
  </si>
  <si>
    <t>（施設類型：</t>
    <rPh sb="1" eb="3">
      <t>シセツ</t>
    </rPh>
    <rPh sb="3" eb="5">
      <t>ルイケイ</t>
    </rPh>
    <phoneticPr fontId="3"/>
  </si>
  <si>
    <t>黄色いセルのみ記載</t>
    <rPh sb="0" eb="2">
      <t>キイロ</t>
    </rPh>
    <rPh sb="7" eb="9">
      <t>キサイ</t>
    </rPh>
    <phoneticPr fontId="3"/>
  </si>
  <si>
    <t>保育短時間認定
に係る延長減免額</t>
    <rPh sb="2" eb="3">
      <t>ミジカ</t>
    </rPh>
    <rPh sb="13" eb="15">
      <t>ゲンメン</t>
    </rPh>
    <rPh sb="15" eb="16">
      <t>ガク</t>
    </rPh>
    <phoneticPr fontId="3"/>
  </si>
  <si>
    <t>保育標準時間認定
に係る延長減免額</t>
    <rPh sb="14" eb="16">
      <t>ゲンメン</t>
    </rPh>
    <rPh sb="16" eb="17">
      <t>ガク</t>
    </rPh>
    <phoneticPr fontId="3"/>
  </si>
  <si>
    <t>仙台市宮城野区鶴ケ谷6丁目9</t>
    <rPh sb="0" eb="3">
      <t>センダイシ</t>
    </rPh>
    <rPh sb="3" eb="7">
      <t>ミヤギノク</t>
    </rPh>
    <rPh sb="7" eb="8">
      <t>ツル</t>
    </rPh>
    <rPh sb="9" eb="10">
      <t>タニ</t>
    </rPh>
    <rPh sb="11" eb="13">
      <t>チョウメ</t>
    </rPh>
    <phoneticPr fontId="3"/>
  </si>
  <si>
    <t>ＷＡＣまごころ保育園</t>
    <rPh sb="7" eb="10">
      <t>ホイクエン</t>
    </rPh>
    <phoneticPr fontId="10"/>
  </si>
  <si>
    <t>特定非営利法人　WACまごころサービスみやぎ</t>
    <rPh sb="0" eb="2">
      <t>トクテイ</t>
    </rPh>
    <rPh sb="2" eb="5">
      <t>ヒエイリ</t>
    </rPh>
    <rPh sb="5" eb="7">
      <t>ホウジン</t>
    </rPh>
    <phoneticPr fontId="3"/>
  </si>
  <si>
    <t>仙台市青葉区上杉1-16-4ｾﾝﾁｭﾘｰ青葉601</t>
    <rPh sb="0" eb="3">
      <t>センダイシ</t>
    </rPh>
    <rPh sb="3" eb="6">
      <t>アオバク</t>
    </rPh>
    <rPh sb="6" eb="8">
      <t>カミスギ</t>
    </rPh>
    <rPh sb="20" eb="22">
      <t>アオバ</t>
    </rPh>
    <phoneticPr fontId="3"/>
  </si>
  <si>
    <t>ふれあい保育園</t>
    <rPh sb="4" eb="7">
      <t>ホイクエン</t>
    </rPh>
    <phoneticPr fontId="6"/>
  </si>
  <si>
    <t>仙台市青葉区旭ヶ丘1丁目39-6</t>
    <rPh sb="0" eb="3">
      <t>センダイシ</t>
    </rPh>
    <rPh sb="3" eb="6">
      <t>アオバク</t>
    </rPh>
    <rPh sb="6" eb="7">
      <t>アサヒ</t>
    </rPh>
    <rPh sb="8" eb="9">
      <t>オカ</t>
    </rPh>
    <rPh sb="10" eb="12">
      <t>チョウメ</t>
    </rPh>
    <phoneticPr fontId="6"/>
  </si>
  <si>
    <t>おひさま原っぱ保育園</t>
    <rPh sb="4" eb="5">
      <t>ハラ</t>
    </rPh>
    <rPh sb="7" eb="10">
      <t>ホイクエン</t>
    </rPh>
    <phoneticPr fontId="3"/>
  </si>
  <si>
    <t>仙台市青葉区角五郎1丁目9-5</t>
    <rPh sb="0" eb="3">
      <t>センダイシ</t>
    </rPh>
    <rPh sb="3" eb="6">
      <t>アオバク</t>
    </rPh>
    <rPh sb="6" eb="7">
      <t>カク</t>
    </rPh>
    <rPh sb="7" eb="9">
      <t>ゴロウ</t>
    </rPh>
    <rPh sb="10" eb="12">
      <t>チョウメ</t>
    </rPh>
    <phoneticPr fontId="6"/>
  </si>
  <si>
    <t>おうち保育園木町どおり</t>
    <rPh sb="3" eb="6">
      <t>ホイクエン</t>
    </rPh>
    <rPh sb="6" eb="8">
      <t>キマチ</t>
    </rPh>
    <phoneticPr fontId="6"/>
  </si>
  <si>
    <t>小規模保育事業所ココカラ荒巻</t>
    <rPh sb="0" eb="3">
      <t>ショウキボ</t>
    </rPh>
    <rPh sb="3" eb="5">
      <t>ホイク</t>
    </rPh>
    <rPh sb="5" eb="7">
      <t>ジギョウ</t>
    </rPh>
    <rPh sb="7" eb="8">
      <t>ショ</t>
    </rPh>
    <rPh sb="12" eb="14">
      <t>アラマキ</t>
    </rPh>
    <phoneticPr fontId="6"/>
  </si>
  <si>
    <t>福島県郡山市開成4-9-17 あさか102</t>
    <rPh sb="0" eb="3">
      <t>フクシマケン</t>
    </rPh>
    <rPh sb="3" eb="6">
      <t>コオリヤマシ</t>
    </rPh>
    <rPh sb="6" eb="8">
      <t>カイセイ</t>
    </rPh>
    <phoneticPr fontId="6"/>
  </si>
  <si>
    <t>仙台市青葉区木町通2-3-39</t>
    <rPh sb="0" eb="3">
      <t>センダイシ</t>
    </rPh>
    <rPh sb="3" eb="6">
      <t>アオバク</t>
    </rPh>
    <rPh sb="6" eb="8">
      <t>キマチ</t>
    </rPh>
    <rPh sb="8" eb="9">
      <t>ツウ</t>
    </rPh>
    <phoneticPr fontId="6"/>
  </si>
  <si>
    <t>神奈川県横浜市西区平沼1-13-14</t>
    <rPh sb="0" eb="3">
      <t>カナガワ</t>
    </rPh>
    <rPh sb="3" eb="4">
      <t>ケン</t>
    </rPh>
    <rPh sb="4" eb="7">
      <t>ヨコハマシ</t>
    </rPh>
    <rPh sb="7" eb="9">
      <t>ニシク</t>
    </rPh>
    <rPh sb="9" eb="11">
      <t>ヒラヌマ</t>
    </rPh>
    <phoneticPr fontId="6"/>
  </si>
  <si>
    <t>仙台市青葉区中央2丁目5-9</t>
    <rPh sb="0" eb="3">
      <t>センダイシ</t>
    </rPh>
    <rPh sb="3" eb="6">
      <t>アオバク</t>
    </rPh>
    <rPh sb="6" eb="8">
      <t>チュウオウ</t>
    </rPh>
    <rPh sb="9" eb="11">
      <t>チョウメ</t>
    </rPh>
    <phoneticPr fontId="6"/>
  </si>
  <si>
    <t>仙台市青葉区柏木1-1-36</t>
    <rPh sb="0" eb="3">
      <t>センダイシ</t>
    </rPh>
    <rPh sb="3" eb="6">
      <t>アオバク</t>
    </rPh>
    <rPh sb="6" eb="7">
      <t>カシワ</t>
    </rPh>
    <rPh sb="7" eb="8">
      <t>キ</t>
    </rPh>
    <phoneticPr fontId="6"/>
  </si>
  <si>
    <t>青葉・杜のみらい保育園</t>
    <rPh sb="0" eb="2">
      <t>アオバ</t>
    </rPh>
    <rPh sb="3" eb="4">
      <t>モリ</t>
    </rPh>
    <rPh sb="8" eb="11">
      <t>ホイクエン</t>
    </rPh>
    <phoneticPr fontId="6"/>
  </si>
  <si>
    <t>たっこの家</t>
    <rPh sb="4" eb="5">
      <t>イエ</t>
    </rPh>
    <phoneticPr fontId="6"/>
  </si>
  <si>
    <t>仙台市青葉区西花苑1丁目10-7</t>
    <rPh sb="0" eb="3">
      <t>センダイシ</t>
    </rPh>
    <rPh sb="3" eb="6">
      <t>アオバク</t>
    </rPh>
    <rPh sb="6" eb="7">
      <t>ニシ</t>
    </rPh>
    <rPh sb="7" eb="8">
      <t>ハナ</t>
    </rPh>
    <rPh sb="8" eb="9">
      <t>エン</t>
    </rPh>
    <rPh sb="10" eb="12">
      <t>チョウメ</t>
    </rPh>
    <phoneticPr fontId="6"/>
  </si>
  <si>
    <t>愛児園</t>
  </si>
  <si>
    <t>仙台市青葉区高松1丁目11番13号</t>
    <rPh sb="0" eb="3">
      <t>センダイシ</t>
    </rPh>
    <phoneticPr fontId="6"/>
  </si>
  <si>
    <t>仙台市若林区大和町4-15-21</t>
    <rPh sb="0" eb="3">
      <t>センダイシ</t>
    </rPh>
    <rPh sb="3" eb="6">
      <t>ワカバヤシク</t>
    </rPh>
    <rPh sb="6" eb="8">
      <t>ヤマト</t>
    </rPh>
    <rPh sb="8" eb="9">
      <t>マチ</t>
    </rPh>
    <phoneticPr fontId="6"/>
  </si>
  <si>
    <t>札幌市豊平区月寒東5条10-3-3</t>
    <rPh sb="0" eb="3">
      <t>サッポロシ</t>
    </rPh>
    <rPh sb="3" eb="5">
      <t>トヨヒラ</t>
    </rPh>
    <rPh sb="5" eb="6">
      <t>ク</t>
    </rPh>
    <rPh sb="6" eb="7">
      <t>ツキ</t>
    </rPh>
    <rPh sb="7" eb="8">
      <t>サム</t>
    </rPh>
    <rPh sb="8" eb="9">
      <t>ヒガシ</t>
    </rPh>
    <rPh sb="10" eb="11">
      <t>ジョウ</t>
    </rPh>
    <phoneticPr fontId="3"/>
  </si>
  <si>
    <t>仙台市宮城野区中野字阿弥陀堂39</t>
    <rPh sb="0" eb="3">
      <t>センダイシ</t>
    </rPh>
    <rPh sb="7" eb="9">
      <t>ナカノ</t>
    </rPh>
    <rPh sb="9" eb="10">
      <t>アザ</t>
    </rPh>
    <rPh sb="10" eb="13">
      <t>アミダ</t>
    </rPh>
    <rPh sb="13" eb="14">
      <t>ドウ</t>
    </rPh>
    <phoneticPr fontId="6"/>
  </si>
  <si>
    <t>もりのなかま保育園宮城野園</t>
    <rPh sb="6" eb="9">
      <t>ホイクエン</t>
    </rPh>
    <rPh sb="9" eb="12">
      <t>ミヤギノ</t>
    </rPh>
    <rPh sb="12" eb="13">
      <t>エン</t>
    </rPh>
    <phoneticPr fontId="6"/>
  </si>
  <si>
    <t>仙台市宮城野区萩野町3丁目8-12</t>
    <rPh sb="0" eb="3">
      <t>センダイシ</t>
    </rPh>
    <rPh sb="3" eb="7">
      <t>ミヤギノク</t>
    </rPh>
    <rPh sb="7" eb="9">
      <t>ハギノ</t>
    </rPh>
    <rPh sb="9" eb="10">
      <t>マチ</t>
    </rPh>
    <rPh sb="11" eb="13">
      <t>チョウメ</t>
    </rPh>
    <phoneticPr fontId="6"/>
  </si>
  <si>
    <t>スクルドエンジェル保育園仙台宮城野原園</t>
    <rPh sb="9" eb="12">
      <t>ホイクエン</t>
    </rPh>
    <rPh sb="12" eb="14">
      <t>センダイ</t>
    </rPh>
    <rPh sb="14" eb="18">
      <t>ミヤギノハラ</t>
    </rPh>
    <rPh sb="18" eb="19">
      <t>エン</t>
    </rPh>
    <phoneticPr fontId="6"/>
  </si>
  <si>
    <t>東京都新宿区西新宿6-6-3 新宿国際ビルディング新館9F</t>
  </si>
  <si>
    <t>仙台市若林区六丁の目西町3-41</t>
    <rPh sb="0" eb="3">
      <t>センダイシ</t>
    </rPh>
    <rPh sb="3" eb="6">
      <t>ワカバヤシク</t>
    </rPh>
    <rPh sb="6" eb="8">
      <t>ロクチョウ</t>
    </rPh>
    <rPh sb="9" eb="10">
      <t>メ</t>
    </rPh>
    <rPh sb="10" eb="11">
      <t>ニシ</t>
    </rPh>
    <rPh sb="11" eb="12">
      <t>マチ</t>
    </rPh>
    <phoneticPr fontId="6"/>
  </si>
  <si>
    <t>仙台市宮城野区白鳥2-11-24</t>
    <rPh sb="0" eb="3">
      <t>センダイシ</t>
    </rPh>
    <rPh sb="3" eb="7">
      <t>ミヤギノク</t>
    </rPh>
    <rPh sb="7" eb="9">
      <t>シラトリ</t>
    </rPh>
    <phoneticPr fontId="3"/>
  </si>
  <si>
    <t>仙台市宮城野区田子2-10-2</t>
    <rPh sb="0" eb="3">
      <t>センダイシ</t>
    </rPh>
    <phoneticPr fontId="6"/>
  </si>
  <si>
    <t>保育ルーム　きらきら</t>
  </si>
  <si>
    <t>小規模保育事業所ココカラ五橋</t>
    <rPh sb="0" eb="3">
      <t>ショウキボ</t>
    </rPh>
    <rPh sb="3" eb="5">
      <t>ホイク</t>
    </rPh>
    <rPh sb="5" eb="7">
      <t>ジギョウ</t>
    </rPh>
    <rPh sb="7" eb="8">
      <t>ショ</t>
    </rPh>
    <rPh sb="12" eb="14">
      <t>イツツバシ</t>
    </rPh>
    <phoneticPr fontId="6"/>
  </si>
  <si>
    <t>ちゃいるどらんど六丁の目保育園</t>
    <rPh sb="8" eb="10">
      <t>ロクチョウ</t>
    </rPh>
    <rPh sb="11" eb="12">
      <t>メ</t>
    </rPh>
    <rPh sb="12" eb="15">
      <t>ホイクエン</t>
    </rPh>
    <phoneticPr fontId="3"/>
  </si>
  <si>
    <t>仙台市若林区沖野字高野南197-1</t>
    <rPh sb="0" eb="3">
      <t>センダイシ</t>
    </rPh>
    <rPh sb="3" eb="6">
      <t>ワカバヤシク</t>
    </rPh>
    <rPh sb="6" eb="8">
      <t>オキノ</t>
    </rPh>
    <rPh sb="8" eb="9">
      <t>アザ</t>
    </rPh>
    <rPh sb="9" eb="11">
      <t>タカノ</t>
    </rPh>
    <rPh sb="11" eb="12">
      <t>ミナミ</t>
    </rPh>
    <phoneticPr fontId="6"/>
  </si>
  <si>
    <t>仙台市若林区若林1丁目6-17</t>
    <rPh sb="0" eb="3">
      <t>センダイシ</t>
    </rPh>
    <rPh sb="3" eb="6">
      <t>ワカバヤシク</t>
    </rPh>
    <rPh sb="6" eb="8">
      <t>ワカバヤシ</t>
    </rPh>
    <rPh sb="9" eb="11">
      <t>チョウメ</t>
    </rPh>
    <phoneticPr fontId="6"/>
  </si>
  <si>
    <t>特定非営利活動法人　こどもステーション・MIYAGI</t>
    <rPh sb="0" eb="2">
      <t>トクテイ</t>
    </rPh>
    <rPh sb="2" eb="5">
      <t>ヒエイリ</t>
    </rPh>
    <rPh sb="5" eb="7">
      <t>カツドウ</t>
    </rPh>
    <rPh sb="7" eb="9">
      <t>ホウジン</t>
    </rPh>
    <phoneticPr fontId="3"/>
  </si>
  <si>
    <t>仙台市泉区上谷刈1-6-30</t>
    <rPh sb="0" eb="3">
      <t>センダイシ</t>
    </rPh>
    <rPh sb="3" eb="4">
      <t>イズミ</t>
    </rPh>
    <rPh sb="4" eb="5">
      <t>ク</t>
    </rPh>
    <rPh sb="5" eb="7">
      <t>ウエタニ</t>
    </rPh>
    <rPh sb="7" eb="8">
      <t>カリ</t>
    </rPh>
    <phoneticPr fontId="3"/>
  </si>
  <si>
    <t>スクルドエンジェル保育園仙台長町園</t>
    <rPh sb="9" eb="12">
      <t>ホイクエン</t>
    </rPh>
    <rPh sb="12" eb="14">
      <t>センダイ</t>
    </rPh>
    <rPh sb="14" eb="16">
      <t>ナガマチ</t>
    </rPh>
    <rPh sb="16" eb="17">
      <t>エン</t>
    </rPh>
    <phoneticPr fontId="6"/>
  </si>
  <si>
    <t>星の子保育園</t>
    <rPh sb="0" eb="1">
      <t>ホシ</t>
    </rPh>
    <rPh sb="2" eb="3">
      <t>コ</t>
    </rPh>
    <rPh sb="3" eb="6">
      <t>ホイクエン</t>
    </rPh>
    <phoneticPr fontId="6"/>
  </si>
  <si>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6"/>
  </si>
  <si>
    <t>仙台市太白区中田4丁目1-3-1</t>
    <rPh sb="0" eb="3">
      <t>センダイシ</t>
    </rPh>
    <rPh sb="3" eb="6">
      <t>タイハクク</t>
    </rPh>
    <rPh sb="6" eb="8">
      <t>ナカタ</t>
    </rPh>
    <rPh sb="9" eb="11">
      <t>チョウメ</t>
    </rPh>
    <phoneticPr fontId="6"/>
  </si>
  <si>
    <t>宮城県岩沼市桜3-8-15</t>
    <rPh sb="0" eb="3">
      <t>ミヤギケン</t>
    </rPh>
    <rPh sb="3" eb="6">
      <t>イワヌマシ</t>
    </rPh>
    <rPh sb="6" eb="7">
      <t>サクラ</t>
    </rPh>
    <phoneticPr fontId="6"/>
  </si>
  <si>
    <t>おおぞら保育園</t>
  </si>
  <si>
    <t>仙台市泉区南中山4-27-16</t>
    <rPh sb="0" eb="3">
      <t>センダイシ</t>
    </rPh>
    <rPh sb="3" eb="4">
      <t>イズミ</t>
    </rPh>
    <rPh sb="4" eb="5">
      <t>ク</t>
    </rPh>
    <rPh sb="5" eb="6">
      <t>ミナミ</t>
    </rPh>
    <rPh sb="6" eb="8">
      <t>ナカヤマ</t>
    </rPh>
    <phoneticPr fontId="6"/>
  </si>
  <si>
    <t>サン・キッズ保育園</t>
    <rPh sb="6" eb="9">
      <t>ホイクエン</t>
    </rPh>
    <phoneticPr fontId="6"/>
  </si>
  <si>
    <t>仙台市泉区将監10丁目33-17</t>
    <rPh sb="0" eb="3">
      <t>センダイシ</t>
    </rPh>
    <rPh sb="9" eb="11">
      <t>チョウメ</t>
    </rPh>
    <phoneticPr fontId="6"/>
  </si>
  <si>
    <t>ぷりえ～る保育園2</t>
    <rPh sb="5" eb="8">
      <t>ホイクエン</t>
    </rPh>
    <phoneticPr fontId="6"/>
  </si>
  <si>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6"/>
  </si>
  <si>
    <t>仙台市青葉区北根1丁目15-4</t>
    <rPh sb="0" eb="3">
      <t>センダイシ</t>
    </rPh>
    <rPh sb="3" eb="6">
      <t>アオバク</t>
    </rPh>
    <rPh sb="6" eb="8">
      <t>キタネ</t>
    </rPh>
    <rPh sb="9" eb="11">
      <t>チョウメ</t>
    </rPh>
    <phoneticPr fontId="6"/>
  </si>
  <si>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6"/>
  </si>
  <si>
    <t>カール錦ケ丘ナーサリー</t>
  </si>
  <si>
    <t>宮城県岩沼市中央3-2-3</t>
    <rPh sb="0" eb="3">
      <t>ミヤギケン</t>
    </rPh>
    <rPh sb="3" eb="6">
      <t>イワヌマシ</t>
    </rPh>
    <rPh sb="6" eb="8">
      <t>チュウオウ</t>
    </rPh>
    <phoneticPr fontId="6"/>
  </si>
  <si>
    <t>ぷらむ保育園</t>
  </si>
  <si>
    <t>ひよこ保育園</t>
    <rPh sb="3" eb="6">
      <t>ホイクエン</t>
    </rPh>
    <phoneticPr fontId="6"/>
  </si>
  <si>
    <t>仙台市太白区松が丘6-7</t>
    <rPh sb="0" eb="3">
      <t>センダイシ</t>
    </rPh>
    <rPh sb="3" eb="6">
      <t>タイハクク</t>
    </rPh>
    <rPh sb="6" eb="7">
      <t>マツ</t>
    </rPh>
    <rPh sb="8" eb="9">
      <t>オカ</t>
    </rPh>
    <phoneticPr fontId="6"/>
  </si>
  <si>
    <t>仙台市青葉区中江2丁目9-7</t>
    <rPh sb="0" eb="3">
      <t>センダイシ</t>
    </rPh>
    <rPh sb="3" eb="6">
      <t>アオバク</t>
    </rPh>
    <rPh sb="6" eb="8">
      <t>ナカエ</t>
    </rPh>
    <rPh sb="9" eb="11">
      <t>チョウメ</t>
    </rPh>
    <phoneticPr fontId="6"/>
  </si>
  <si>
    <t>仙台市宮城野区岩切字洞ノ口43-1</t>
    <rPh sb="0" eb="3">
      <t>センダイシ</t>
    </rPh>
    <phoneticPr fontId="6"/>
  </si>
  <si>
    <t>特定非営利活動法人　ワーカーズコープ</t>
    <rPh sb="0" eb="2">
      <t>トクテイ</t>
    </rPh>
    <rPh sb="2" eb="5">
      <t>ヒエイリ</t>
    </rPh>
    <rPh sb="5" eb="7">
      <t>カツドウ</t>
    </rPh>
    <rPh sb="7" eb="9">
      <t>ホウジン</t>
    </rPh>
    <phoneticPr fontId="6"/>
  </si>
  <si>
    <t>仙台市泉区将監11-7-3</t>
    <rPh sb="0" eb="3">
      <t>センダイシ</t>
    </rPh>
    <rPh sb="3" eb="4">
      <t>イズミ</t>
    </rPh>
    <rPh sb="4" eb="5">
      <t>ク</t>
    </rPh>
    <rPh sb="5" eb="7">
      <t>ショウゲン</t>
    </rPh>
    <phoneticPr fontId="6"/>
  </si>
  <si>
    <t>いずみ保育園</t>
    <rPh sb="3" eb="6">
      <t>ホイクエン</t>
    </rPh>
    <phoneticPr fontId="6"/>
  </si>
  <si>
    <t>小羊園</t>
  </si>
  <si>
    <t>仙台市泉区高森3丁目4-169</t>
    <rPh sb="0" eb="3">
      <t>センダイシ</t>
    </rPh>
    <rPh sb="3" eb="4">
      <t>イズミ</t>
    </rPh>
    <rPh sb="4" eb="5">
      <t>ク</t>
    </rPh>
    <rPh sb="5" eb="7">
      <t>タカモリ</t>
    </rPh>
    <rPh sb="8" eb="10">
      <t>チョウメ</t>
    </rPh>
    <phoneticPr fontId="6"/>
  </si>
  <si>
    <t>宮城県富谷市上桜木2丁目1-9</t>
    <rPh sb="0" eb="3">
      <t>ミヤギケン</t>
    </rPh>
    <rPh sb="3" eb="5">
      <t>トミヤ</t>
    </rPh>
    <rPh sb="5" eb="6">
      <t>シ</t>
    </rPh>
    <rPh sb="6" eb="7">
      <t>ウエ</t>
    </rPh>
    <rPh sb="7" eb="8">
      <t>サクラ</t>
    </rPh>
    <rPh sb="8" eb="9">
      <t>キ</t>
    </rPh>
    <rPh sb="10" eb="11">
      <t>チョウ</t>
    </rPh>
    <rPh sb="11" eb="12">
      <t>メ</t>
    </rPh>
    <phoneticPr fontId="6"/>
  </si>
  <si>
    <t>仙台市泉区山の寺3丁目27-10</t>
    <rPh sb="0" eb="3">
      <t>センダイシ</t>
    </rPh>
    <rPh sb="5" eb="6">
      <t>ヤマ</t>
    </rPh>
    <rPh sb="7" eb="8">
      <t>テラ</t>
    </rPh>
    <rPh sb="9" eb="11">
      <t>チョウメ</t>
    </rPh>
    <phoneticPr fontId="6"/>
  </si>
  <si>
    <t>愛子つぼみ保育園</t>
    <rPh sb="0" eb="2">
      <t>アヤシ</t>
    </rPh>
    <rPh sb="5" eb="8">
      <t>ホイクエン</t>
    </rPh>
    <phoneticPr fontId="6"/>
  </si>
  <si>
    <t>特定非営利法人　つぼみっこ</t>
    <rPh sb="0" eb="2">
      <t>トクテイ</t>
    </rPh>
    <rPh sb="2" eb="5">
      <t>ヒエイリ</t>
    </rPh>
    <rPh sb="5" eb="7">
      <t>ホウジン</t>
    </rPh>
    <phoneticPr fontId="6"/>
  </si>
  <si>
    <t>仙台市青葉区郷六字沼田45-6</t>
    <rPh sb="0" eb="3">
      <t>センダイシ</t>
    </rPh>
    <rPh sb="3" eb="6">
      <t>アオバク</t>
    </rPh>
    <rPh sb="6" eb="7">
      <t>ゴウ</t>
    </rPh>
    <rPh sb="7" eb="8">
      <t>ロク</t>
    </rPh>
    <rPh sb="8" eb="9">
      <t>アザ</t>
    </rPh>
    <rPh sb="9" eb="11">
      <t>ヌマタ</t>
    </rPh>
    <phoneticPr fontId="6"/>
  </si>
  <si>
    <t>南中山すいせん保育園</t>
  </si>
  <si>
    <t>3歳未満児</t>
    <rPh sb="1" eb="2">
      <t>サイ</t>
    </rPh>
    <rPh sb="2" eb="4">
      <t>ミマン</t>
    </rPh>
    <rPh sb="4" eb="5">
      <t>ジ</t>
    </rPh>
    <phoneticPr fontId="3"/>
  </si>
  <si>
    <t>令和</t>
    <rPh sb="0" eb="1">
      <t>レイ</t>
    </rPh>
    <rPh sb="1" eb="2">
      <t>ワ</t>
    </rPh>
    <phoneticPr fontId="3"/>
  </si>
  <si>
    <t>年度　東日本大震災に伴う延長保育料減免分</t>
  </si>
  <si>
    <t>平成　年　月　日～令和　年　月　日</t>
    <rPh sb="9" eb="11">
      <t>レイワ</t>
    </rPh>
    <phoneticPr fontId="3"/>
  </si>
  <si>
    <t>２.平均利用児童数</t>
    <rPh sb="2" eb="4">
      <t>ヘイキン</t>
    </rPh>
    <rPh sb="4" eb="6">
      <t>リヨウ</t>
    </rPh>
    <rPh sb="6" eb="8">
      <t>ジドウ</t>
    </rPh>
    <rPh sb="8" eb="9">
      <t>スウ</t>
    </rPh>
    <phoneticPr fontId="3"/>
  </si>
  <si>
    <t>３.基準延長時間</t>
    <rPh sb="2" eb="4">
      <t>キジュン</t>
    </rPh>
    <rPh sb="4" eb="6">
      <t>エンチョウ</t>
    </rPh>
    <rPh sb="6" eb="8">
      <t>ジカン</t>
    </rPh>
    <phoneticPr fontId="3"/>
  </si>
  <si>
    <t>事業種別</t>
  </si>
  <si>
    <t>短時間延長保育</t>
  </si>
  <si>
    <t>（１人あたり年額）</t>
  </si>
  <si>
    <t>標準時間延長保育</t>
  </si>
  <si>
    <t>（１事業あたり年額）</t>
  </si>
  <si>
    <t>延長時間区別</t>
  </si>
  <si>
    <t>小規模保育事業Ａ型</t>
  </si>
  <si>
    <t>延長時間１時間</t>
  </si>
  <si>
    <t>延長時間30分</t>
  </si>
  <si>
    <t>300,000円</t>
  </si>
  <si>
    <t>延長時間２時間</t>
  </si>
  <si>
    <t>延長時間３時間</t>
  </si>
  <si>
    <t>延長時間２～３時間</t>
  </si>
  <si>
    <t>延長時間４～５時間</t>
  </si>
  <si>
    <t>延長時間6時間以上</t>
  </si>
  <si>
    <t>小規模保育事業Ｂ型</t>
  </si>
  <si>
    <t>小規模保育事業Ｃ型</t>
  </si>
  <si>
    <t>276,000円</t>
  </si>
  <si>
    <t>200,000円</t>
  </si>
  <si>
    <t>150,000円</t>
  </si>
  <si>
    <t>１時間延長</t>
    <rPh sb="3" eb="5">
      <t>エンチョウ</t>
    </rPh>
    <phoneticPr fontId="3"/>
  </si>
  <si>
    <t>２時間延長</t>
    <rPh sb="3" eb="5">
      <t>エンチョウ</t>
    </rPh>
    <phoneticPr fontId="3"/>
  </si>
  <si>
    <t>３時間延長</t>
    <rPh sb="3" eb="5">
      <t>エンチョウ</t>
    </rPh>
    <phoneticPr fontId="3"/>
  </si>
  <si>
    <t>利用時間</t>
    <rPh sb="0" eb="2">
      <t>リヨウ</t>
    </rPh>
    <rPh sb="2" eb="4">
      <t>ジカン</t>
    </rPh>
    <phoneticPr fontId="3"/>
  </si>
  <si>
    <t>４．保育短時間平均在籍児童数は、
現年度の4月～3月の通常保育時の各月初日の保育短時間児童数の平均を算出します。
（小数点以下第1位四捨五入）</t>
    <rPh sb="2" eb="4">
      <t>ホイク</t>
    </rPh>
    <rPh sb="4" eb="7">
      <t>タンジカン</t>
    </rPh>
    <rPh sb="7" eb="9">
      <t>ヘイキン</t>
    </rPh>
    <rPh sb="9" eb="11">
      <t>ザイセキ</t>
    </rPh>
    <rPh sb="11" eb="13">
      <t>ジドウ</t>
    </rPh>
    <rPh sb="13" eb="14">
      <t>スウ</t>
    </rPh>
    <phoneticPr fontId="3"/>
  </si>
  <si>
    <t>そのため、４．保育短時間平均在籍児童数が0.5人未満の場合、保育短時間の補助金は非該当となります。</t>
    <rPh sb="7" eb="9">
      <t>ホイク</t>
    </rPh>
    <rPh sb="9" eb="12">
      <t>タンジカン</t>
    </rPh>
    <rPh sb="12" eb="14">
      <t>ヘイキン</t>
    </rPh>
    <rPh sb="14" eb="16">
      <t>ザイセキ</t>
    </rPh>
    <rPh sb="16" eb="18">
      <t>ジドウ</t>
    </rPh>
    <rPh sb="18" eb="19">
      <t>スウ</t>
    </rPh>
    <rPh sb="23" eb="24">
      <t>ニン</t>
    </rPh>
    <rPh sb="24" eb="26">
      <t>ミマン</t>
    </rPh>
    <rPh sb="27" eb="29">
      <t>バアイ</t>
    </rPh>
    <rPh sb="30" eb="32">
      <t>ホイク</t>
    </rPh>
    <rPh sb="32" eb="35">
      <t>タンジカン</t>
    </rPh>
    <rPh sb="36" eb="39">
      <t>ホジョキン</t>
    </rPh>
    <rPh sb="40" eb="43">
      <t>ヒガイトウ</t>
    </rPh>
    <phoneticPr fontId="3"/>
  </si>
  <si>
    <t>令和</t>
    <rPh sb="0" eb="2">
      <t>レイワ</t>
    </rPh>
    <phoneticPr fontId="3"/>
  </si>
  <si>
    <t>【30分延長型】</t>
    <rPh sb="3" eb="4">
      <t>ブン</t>
    </rPh>
    <rPh sb="4" eb="6">
      <t>エンチョウ</t>
    </rPh>
    <rPh sb="6" eb="7">
      <t>ガタ</t>
    </rPh>
    <phoneticPr fontId="3"/>
  </si>
  <si>
    <t>【1時間延長型】</t>
    <rPh sb="2" eb="4">
      <t>ジカン</t>
    </rPh>
    <rPh sb="4" eb="6">
      <t>エンチョウ</t>
    </rPh>
    <rPh sb="6" eb="7">
      <t>ガタ</t>
    </rPh>
    <phoneticPr fontId="3"/>
  </si>
  <si>
    <t>小規模保育事業Ａ型</t>
    <phoneticPr fontId="3"/>
  </si>
  <si>
    <t>小規模保育事業Ｂ型</t>
    <phoneticPr fontId="3"/>
  </si>
  <si>
    <t>事業所内保育事業（定員20人以上）</t>
    <rPh sb="0" eb="3">
      <t>ジギョウショ</t>
    </rPh>
    <rPh sb="3" eb="4">
      <t>ナイ</t>
    </rPh>
    <rPh sb="4" eb="6">
      <t>ホイク</t>
    </rPh>
    <rPh sb="6" eb="8">
      <t>ジギョウ</t>
    </rPh>
    <rPh sb="9" eb="11">
      <t>テイイン</t>
    </rPh>
    <rPh sb="13" eb="14">
      <t>ニン</t>
    </rPh>
    <rPh sb="14" eb="16">
      <t>イジョウ</t>
    </rPh>
    <phoneticPr fontId="3"/>
  </si>
  <si>
    <t>担当者連絡先</t>
    <rPh sb="0" eb="3">
      <t>タントウシャ</t>
    </rPh>
    <rPh sb="3" eb="6">
      <t>レンラクサキ</t>
    </rPh>
    <phoneticPr fontId="3"/>
  </si>
  <si>
    <t>TEL：</t>
    <phoneticPr fontId="3"/>
  </si>
  <si>
    <t xml:space="preserve">担当： </t>
    <rPh sb="0" eb="2">
      <t>タントウ</t>
    </rPh>
    <phoneticPr fontId="3"/>
  </si>
  <si>
    <t xml:space="preserve"> 　　　　　　　円</t>
  </si>
  <si>
    <t xml:space="preserve"> 　　　　　　　円</t>
    <phoneticPr fontId="3"/>
  </si>
  <si>
    <r>
      <rPr>
        <sz val="14"/>
        <rFont val="HGｺﾞｼｯｸM"/>
        <family val="3"/>
        <charset val="128"/>
      </rPr>
      <t>補助金基本分</t>
    </r>
    <r>
      <rPr>
        <sz val="12"/>
        <rFont val="HGｺﾞｼｯｸM"/>
        <family val="3"/>
        <charset val="128"/>
      </rPr>
      <t xml:space="preserve">
（注２）</t>
    </r>
    <rPh sb="0" eb="3">
      <t>ホジョキン</t>
    </rPh>
    <rPh sb="3" eb="5">
      <t>キホン</t>
    </rPh>
    <rPh sb="5" eb="6">
      <t>ブン</t>
    </rPh>
    <rPh sb="8" eb="9">
      <t>チュウ</t>
    </rPh>
    <phoneticPr fontId="3"/>
  </si>
  <si>
    <r>
      <rPr>
        <sz val="14"/>
        <rFont val="HGｺﾞｼｯｸM"/>
        <family val="3"/>
        <charset val="128"/>
      </rPr>
      <t>選定額</t>
    </r>
    <r>
      <rPr>
        <sz val="12"/>
        <rFont val="HGｺﾞｼｯｸM"/>
        <family val="3"/>
        <charset val="128"/>
      </rPr>
      <t xml:space="preserve">
（ＤとＥを比較し
少ない方の額）
（注１）</t>
    </r>
    <rPh sb="9" eb="11">
      <t>ヒカク</t>
    </rPh>
    <rPh sb="13" eb="14">
      <t>スク</t>
    </rPh>
    <rPh sb="16" eb="17">
      <t>ホウ</t>
    </rPh>
    <rPh sb="18" eb="19">
      <t>ガク</t>
    </rPh>
    <rPh sb="22" eb="23">
      <t>チュウ</t>
    </rPh>
    <phoneticPr fontId="3"/>
  </si>
  <si>
    <t>４.保育短時間
　 平均在籍児童数</t>
    <rPh sb="2" eb="4">
      <t>ホイク</t>
    </rPh>
    <rPh sb="4" eb="7">
      <t>タンジカン</t>
    </rPh>
    <rPh sb="10" eb="12">
      <t>ヘイキン</t>
    </rPh>
    <rPh sb="12" eb="14">
      <t>ザイセキ</t>
    </rPh>
    <rPh sb="14" eb="16">
      <t>ジドウ</t>
    </rPh>
    <rPh sb="16" eb="17">
      <t>スウ</t>
    </rPh>
    <phoneticPr fontId="3"/>
  </si>
  <si>
    <t>小規模保育事業A型・B型
・事業所内保育事業A・B型</t>
    <rPh sb="0" eb="7">
      <t>ショウキボホイクジギョウ</t>
    </rPh>
    <rPh sb="8" eb="9">
      <t>ガタ</t>
    </rPh>
    <rPh sb="11" eb="12">
      <t>ガタ</t>
    </rPh>
    <rPh sb="14" eb="17">
      <t>ジギョウショ</t>
    </rPh>
    <rPh sb="17" eb="18">
      <t>ナイ</t>
    </rPh>
    <rPh sb="18" eb="20">
      <t>ホイク</t>
    </rPh>
    <rPh sb="20" eb="22">
      <t>ジギョウ</t>
    </rPh>
    <rPh sb="25" eb="26">
      <t>ガタ</t>
    </rPh>
    <phoneticPr fontId="3"/>
  </si>
  <si>
    <t>【2時間延長型】</t>
    <rPh sb="2" eb="4">
      <t>ジカン</t>
    </rPh>
    <rPh sb="4" eb="6">
      <t>エンチョウ</t>
    </rPh>
    <rPh sb="6" eb="7">
      <t>ガタ</t>
    </rPh>
    <phoneticPr fontId="3"/>
  </si>
  <si>
    <t>【3時間延長型】</t>
    <rPh sb="2" eb="4">
      <t>ジカン</t>
    </rPh>
    <rPh sb="4" eb="6">
      <t>エンチョウ</t>
    </rPh>
    <rPh sb="6" eb="7">
      <t>ガタ</t>
    </rPh>
    <phoneticPr fontId="3"/>
  </si>
  <si>
    <t>30分延長型</t>
    <rPh sb="2" eb="3">
      <t>プン</t>
    </rPh>
    <rPh sb="3" eb="5">
      <t>エンチョウ</t>
    </rPh>
    <rPh sb="5" eb="6">
      <t>カタ</t>
    </rPh>
    <phoneticPr fontId="3"/>
  </si>
  <si>
    <t>Ｃ1～
Ｃ5階層</t>
    <rPh sb="6" eb="8">
      <t>カイソウ</t>
    </rPh>
    <phoneticPr fontId="3"/>
  </si>
  <si>
    <t>　参考</t>
    <rPh sb="1" eb="3">
      <t>サンコウ</t>
    </rPh>
    <phoneticPr fontId="3"/>
  </si>
  <si>
    <r>
      <t>減免実施</t>
    </r>
    <r>
      <rPr>
        <b/>
        <u/>
        <sz val="24"/>
        <rFont val="HGSｺﾞｼｯｸM"/>
        <family val="3"/>
        <charset val="128"/>
      </rPr>
      <t>延べ</t>
    </r>
    <r>
      <rPr>
        <sz val="16"/>
        <rFont val="HGSｺﾞｼｯｸM"/>
        <family val="3"/>
        <charset val="128"/>
      </rPr>
      <t>児童数（人）</t>
    </r>
    <rPh sb="0" eb="2">
      <t>ゲンメン</t>
    </rPh>
    <rPh sb="2" eb="4">
      <t>ジッシ</t>
    </rPh>
    <rPh sb="4" eb="5">
      <t>ノ</t>
    </rPh>
    <rPh sb="6" eb="8">
      <t>ジドウ</t>
    </rPh>
    <rPh sb="8" eb="9">
      <t>スウ</t>
    </rPh>
    <phoneticPr fontId="3"/>
  </si>
  <si>
    <r>
      <t xml:space="preserve">自己所有の家屋が
全焼･全壊･流失
</t>
    </r>
    <r>
      <rPr>
        <sz val="12"/>
        <rFont val="HGSｺﾞｼｯｸM"/>
        <family val="3"/>
        <charset val="128"/>
      </rPr>
      <t>※減免額＝基本料金×1</t>
    </r>
    <rPh sb="10" eb="11">
      <t>ヤ</t>
    </rPh>
    <phoneticPr fontId="3"/>
  </si>
  <si>
    <r>
      <t xml:space="preserve">多子減免適用外
</t>
    </r>
    <r>
      <rPr>
        <sz val="11"/>
        <rFont val="HGSｺﾞｼｯｸM"/>
        <family val="3"/>
        <charset val="128"/>
      </rPr>
      <t>※減免額＝基本料金×0.5</t>
    </r>
    <rPh sb="0" eb="2">
      <t>タシ</t>
    </rPh>
    <rPh sb="2" eb="4">
      <t>ゲンメン</t>
    </rPh>
    <rPh sb="4" eb="6">
      <t>テキヨウ</t>
    </rPh>
    <rPh sb="6" eb="7">
      <t>ガイ</t>
    </rPh>
    <phoneticPr fontId="3"/>
  </si>
  <si>
    <r>
      <t xml:space="preserve">多子減免
</t>
    </r>
    <r>
      <rPr>
        <sz val="11"/>
        <rFont val="HGSｺﾞｼｯｸM"/>
        <family val="3"/>
        <charset val="128"/>
      </rPr>
      <t>※減免額＝多子減免後料金×0.5</t>
    </r>
    <rPh sb="0" eb="2">
      <t>タシ</t>
    </rPh>
    <rPh sb="2" eb="4">
      <t>ゲンメン</t>
    </rPh>
    <rPh sb="10" eb="12">
      <t>タシ</t>
    </rPh>
    <rPh sb="12" eb="14">
      <t>ゲンメン</t>
    </rPh>
    <rPh sb="14" eb="15">
      <t>ゴ</t>
    </rPh>
    <rPh sb="15" eb="17">
      <t>リョウキン</t>
    </rPh>
    <phoneticPr fontId="3"/>
  </si>
  <si>
    <r>
      <t xml:space="preserve">多子減免適用外
</t>
    </r>
    <r>
      <rPr>
        <sz val="11"/>
        <rFont val="HGSｺﾞｼｯｸM"/>
        <family val="3"/>
        <charset val="128"/>
      </rPr>
      <t>※減免額＝基本料金×0.25</t>
    </r>
    <rPh sb="0" eb="2">
      <t>タシ</t>
    </rPh>
    <rPh sb="2" eb="4">
      <t>ゲンメン</t>
    </rPh>
    <rPh sb="4" eb="6">
      <t>テキヨウ</t>
    </rPh>
    <rPh sb="6" eb="7">
      <t>ガイ</t>
    </rPh>
    <phoneticPr fontId="3"/>
  </si>
  <si>
    <r>
      <t xml:space="preserve">多子減免
</t>
    </r>
    <r>
      <rPr>
        <sz val="11"/>
        <rFont val="HGSｺﾞｼｯｸM"/>
        <family val="3"/>
        <charset val="128"/>
      </rPr>
      <t>※減免額＝多子減免後料金×0.25</t>
    </r>
    <rPh sb="0" eb="2">
      <t>タシ</t>
    </rPh>
    <rPh sb="2" eb="4">
      <t>ゲンメン</t>
    </rPh>
    <rPh sb="10" eb="12">
      <t>タシ</t>
    </rPh>
    <rPh sb="12" eb="14">
      <t>ゲンメン</t>
    </rPh>
    <rPh sb="14" eb="15">
      <t>ゴ</t>
    </rPh>
    <rPh sb="15" eb="17">
      <t>リョウキン</t>
    </rPh>
    <phoneticPr fontId="3"/>
  </si>
  <si>
    <r>
      <t>延べ</t>
    </r>
    <r>
      <rPr>
        <sz val="16"/>
        <rFont val="HGSｺﾞｼｯｸM"/>
        <family val="3"/>
        <charset val="128"/>
      </rPr>
      <t>人数</t>
    </r>
    <rPh sb="0" eb="1">
      <t>ノ</t>
    </rPh>
    <rPh sb="2" eb="4">
      <t>ニンズウ</t>
    </rPh>
    <phoneticPr fontId="3"/>
  </si>
  <si>
    <r>
      <t>減免実施</t>
    </r>
    <r>
      <rPr>
        <b/>
        <u/>
        <sz val="16"/>
        <rFont val="HGSｺﾞｼｯｸM"/>
        <family val="3"/>
        <charset val="128"/>
      </rPr>
      <t>実</t>
    </r>
    <r>
      <rPr>
        <sz val="16"/>
        <rFont val="HGSｺﾞｼｯｸM"/>
        <family val="3"/>
        <charset val="128"/>
      </rPr>
      <t>児童数（人）</t>
    </r>
    <rPh sb="0" eb="2">
      <t>ゲンメン</t>
    </rPh>
    <rPh sb="2" eb="4">
      <t>ジッシ</t>
    </rPh>
    <rPh sb="4" eb="5">
      <t>ジツ</t>
    </rPh>
    <rPh sb="5" eb="7">
      <t>ジドウ</t>
    </rPh>
    <rPh sb="7" eb="8">
      <t>スウ</t>
    </rPh>
    <phoneticPr fontId="3"/>
  </si>
  <si>
    <t>別紙２</t>
    <rPh sb="0" eb="2">
      <t>ベッシ</t>
    </rPh>
    <phoneticPr fontId="3"/>
  </si>
  <si>
    <t>（保育短時間）
3歳未満児</t>
    <rPh sb="1" eb="3">
      <t>ホイク</t>
    </rPh>
    <rPh sb="3" eb="6">
      <t>タンジカン</t>
    </rPh>
    <rPh sb="9" eb="10">
      <t>サイ</t>
    </rPh>
    <rPh sb="10" eb="12">
      <t>ミマン</t>
    </rPh>
    <rPh sb="12" eb="13">
      <t>ジ</t>
    </rPh>
    <phoneticPr fontId="3"/>
  </si>
  <si>
    <t>保育短時間認定に
係る延長減免額</t>
    <rPh sb="13" eb="15">
      <t>ゲンメン</t>
    </rPh>
    <rPh sb="15" eb="16">
      <t>ガク</t>
    </rPh>
    <phoneticPr fontId="3"/>
  </si>
  <si>
    <t>別表２</t>
  </si>
  <si>
    <t>補助基準額</t>
  </si>
  <si>
    <t>11,700円</t>
  </si>
  <si>
    <t>23,400円</t>
  </si>
  <si>
    <t>1,192,000円</t>
  </si>
  <si>
    <t>35,100円</t>
  </si>
  <si>
    <t>1,488,000円</t>
  </si>
  <si>
    <t>3,947,000円</t>
  </si>
  <si>
    <t>4,570,000円</t>
  </si>
  <si>
    <t>18,700円</t>
  </si>
  <si>
    <t>37,400円</t>
  </si>
  <si>
    <t>1,384,000円</t>
  </si>
  <si>
    <t>56,100円</t>
  </si>
  <si>
    <t>2,216,000円</t>
  </si>
  <si>
    <t>4,713,000円</t>
  </si>
  <si>
    <t>5,520,000円</t>
  </si>
  <si>
    <t>10,700円</t>
  </si>
  <si>
    <t>21,400円</t>
  </si>
  <si>
    <t>1,097,000円</t>
  </si>
  <si>
    <t>32,100円</t>
  </si>
  <si>
    <t>1,369,000円</t>
  </si>
  <si>
    <t>3,631,000円</t>
  </si>
  <si>
    <t>4,204,000円</t>
  </si>
  <si>
    <t>73,800円</t>
  </si>
  <si>
    <t>147,600円</t>
  </si>
  <si>
    <t>525,000円</t>
  </si>
  <si>
    <t>221,400円</t>
  </si>
  <si>
    <t>942,000円</t>
  </si>
  <si>
    <t>2,395,000円</t>
  </si>
  <si>
    <t>3,850,000円</t>
  </si>
  <si>
    <t>270,000円</t>
  </si>
  <si>
    <t>496,000円</t>
  </si>
  <si>
    <t>1,638,000円</t>
  </si>
  <si>
    <t>2,781,000円</t>
  </si>
  <si>
    <t>14,800円</t>
  </si>
  <si>
    <t>29,600円</t>
  </si>
  <si>
    <t>44,400円</t>
  </si>
  <si>
    <t>3,841,000円</t>
  </si>
  <si>
    <t>4,464,000円</t>
  </si>
  <si>
    <t>別表３</t>
  </si>
  <si>
    <t>区分</t>
  </si>
  <si>
    <t>延長保育料</t>
  </si>
  <si>
    <t>１　最初の１時間</t>
  </si>
  <si>
    <t>ア．月額の場合</t>
  </si>
  <si>
    <t>第１子3,000円/月　第２子以降1,500円/月</t>
  </si>
  <si>
    <t>イ．日額の場合</t>
  </si>
  <si>
    <t>上記アに定める月額を上限として，補助対象事業者の定めにより，日額で設定することができる。</t>
  </si>
  <si>
    <t>※ただし，仙台市子ども・子育て支援法施行細則（平成27年仙台市規則第２号）別表に規定する教育・保育給付認定保護者の属する世帯の区分の例により，対象児童の保護者の属する世帯を判定した場合の属する世帯の区分（以下「階層区分」という。）がＡ又はＢに区分された対象児童にかかる延長保育料は減免し無料とする。</t>
  </si>
  <si>
    <t>２　１以降の時間</t>
  </si>
  <si>
    <t>　補助対象事業者の定めによる</t>
  </si>
  <si>
    <t>３歳以上児　第１子400円/月　　第２子以降200円/月</t>
  </si>
  <si>
    <t>３歳未満児　第１子1,000円/月　第２子以降500円/月</t>
  </si>
  <si>
    <t>※ただし，階層区分においてＡ，Ｂ及びＣ１からＣ５階層に区分された対象児童にかかる延長保育料は減免し無料とする。</t>
  </si>
  <si>
    <t>※利用時間が保育標準時間利用時間帯を超えた場合は，「標準時間延長保育」に記載の料金。</t>
  </si>
  <si>
    <t>※第２子以降とは，本市内で現に運営している特定教育・保育施設及び特定地域型保育事業を利用している補助対象児童が同一世帯から２人以上いたときの当該世帯の２子目以降の児童をいう。</t>
  </si>
  <si>
    <t>※事業の開始が年度の途中となる場合及び事業の廃止又は中止が年度の途中となる場合は，別表２の補助基準額を１２で除した額（百円未満切捨て）に実施月数を乗じて算定した額とする。</t>
    <phoneticPr fontId="3"/>
  </si>
  <si>
    <t>家庭的保育事業
（定員３人以下）</t>
    <phoneticPr fontId="3"/>
  </si>
  <si>
    <t>家庭的保育事業
（定員４人以上）</t>
    <phoneticPr fontId="3"/>
  </si>
  <si>
    <t>事業所内保育事業
（定員19人以下・小規模Ｂ型）</t>
    <phoneticPr fontId="3"/>
  </si>
  <si>
    <t>事業所内保育事業
（定員19人以下・小規模Ａ型）</t>
    <phoneticPr fontId="3"/>
  </si>
  <si>
    <t>事業所内保育事業
（定員20人以上）</t>
    <phoneticPr fontId="3"/>
  </si>
  <si>
    <t>仙台市家庭的保育事業等延長保育事業費補助金　基準額表</t>
    <rPh sb="22" eb="24">
      <t>キジュン</t>
    </rPh>
    <rPh sb="24" eb="25">
      <t>ガク</t>
    </rPh>
    <rPh sb="25" eb="26">
      <t>ヒョウ</t>
    </rPh>
    <phoneticPr fontId="3"/>
  </si>
  <si>
    <t>※短時間認定かつ特例給付枠児童の基本料は第1子400円、第2子以降200円</t>
    <rPh sb="1" eb="4">
      <t>タンジカン</t>
    </rPh>
    <rPh sb="4" eb="6">
      <t>ニンテイ</t>
    </rPh>
    <rPh sb="8" eb="10">
      <t>トクレイ</t>
    </rPh>
    <rPh sb="10" eb="12">
      <t>キュウフ</t>
    </rPh>
    <rPh sb="12" eb="13">
      <t>ワク</t>
    </rPh>
    <rPh sb="13" eb="15">
      <t>ジドウ</t>
    </rPh>
    <rPh sb="16" eb="19">
      <t>キホンリョウ</t>
    </rPh>
    <rPh sb="20" eb="21">
      <t>ダイ</t>
    </rPh>
    <rPh sb="22" eb="23">
      <t>コ</t>
    </rPh>
    <rPh sb="26" eb="27">
      <t>エン</t>
    </rPh>
    <rPh sb="28" eb="29">
      <t>ダイ</t>
    </rPh>
    <rPh sb="30" eb="31">
      <t>コ</t>
    </rPh>
    <rPh sb="31" eb="33">
      <t>イコウ</t>
    </rPh>
    <rPh sb="36" eb="37">
      <t>エン</t>
    </rPh>
    <phoneticPr fontId="3"/>
  </si>
  <si>
    <t>学校法人　ろりぽっぷ学園</t>
    <rPh sb="0" eb="2">
      <t>ガッコウ</t>
    </rPh>
    <rPh sb="2" eb="4">
      <t>ホウジン</t>
    </rPh>
    <rPh sb="10" eb="12">
      <t>ガクエン</t>
    </rPh>
    <phoneticPr fontId="6"/>
  </si>
  <si>
    <t>株式会社　Lateral Kids</t>
    <rPh sb="0" eb="2">
      <t>カブシキ</t>
    </rPh>
    <rPh sb="2" eb="4">
      <t>カイシャ</t>
    </rPh>
    <phoneticPr fontId="6"/>
  </si>
  <si>
    <t>様式第４号</t>
    <rPh sb="0" eb="2">
      <t>ヨウシキ</t>
    </rPh>
    <rPh sb="2" eb="3">
      <t>ダイ</t>
    </rPh>
    <rPh sb="4" eb="5">
      <t>ゴウ</t>
    </rPh>
    <phoneticPr fontId="3"/>
  </si>
  <si>
    <t>標記について，仙台市家庭的保育事業等延長保育事業費補助金交付要綱第８条第１項の規定に基づき，</t>
    <rPh sb="0" eb="2">
      <t>ヒョウキ</t>
    </rPh>
    <rPh sb="7" eb="10">
      <t>センダイシ</t>
    </rPh>
    <rPh sb="10" eb="13">
      <t>カテイテキ</t>
    </rPh>
    <rPh sb="13" eb="15">
      <t>ホイク</t>
    </rPh>
    <rPh sb="15" eb="17">
      <t>ジギョウ</t>
    </rPh>
    <rPh sb="17" eb="18">
      <t>トウ</t>
    </rPh>
    <rPh sb="18" eb="20">
      <t>エンチョウ</t>
    </rPh>
    <rPh sb="20" eb="22">
      <t>ホイク</t>
    </rPh>
    <rPh sb="22" eb="24">
      <t>ジギョウ</t>
    </rPh>
    <rPh sb="24" eb="25">
      <t>ヒ</t>
    </rPh>
    <rPh sb="25" eb="28">
      <t>ホジョキン</t>
    </rPh>
    <rPh sb="28" eb="30">
      <t>コウフ</t>
    </rPh>
    <rPh sb="30" eb="32">
      <t>ヨウコウ</t>
    </rPh>
    <rPh sb="32" eb="33">
      <t>ダイ</t>
    </rPh>
    <rPh sb="34" eb="35">
      <t>ジョウ</t>
    </rPh>
    <rPh sb="35" eb="36">
      <t>ダイ</t>
    </rPh>
    <rPh sb="37" eb="38">
      <t>コウ</t>
    </rPh>
    <rPh sb="39" eb="41">
      <t>キテイ</t>
    </rPh>
    <rPh sb="42" eb="43">
      <t>モト</t>
    </rPh>
    <phoneticPr fontId="3"/>
  </si>
  <si>
    <t>　関係書類を添えて，下記の通り申請します。</t>
    <rPh sb="1" eb="3">
      <t>カンケイ</t>
    </rPh>
    <rPh sb="3" eb="5">
      <t>ショルイ</t>
    </rPh>
    <rPh sb="6" eb="7">
      <t>ソ</t>
    </rPh>
    <rPh sb="10" eb="12">
      <t>カキ</t>
    </rPh>
    <rPh sb="13" eb="14">
      <t>トオ</t>
    </rPh>
    <rPh sb="15" eb="17">
      <t>シンセイ</t>
    </rPh>
    <phoneticPr fontId="3"/>
  </si>
  <si>
    <t>補助金申請額</t>
    <rPh sb="0" eb="3">
      <t>ホジョキン</t>
    </rPh>
    <rPh sb="3" eb="6">
      <t>シンセイガク</t>
    </rPh>
    <phoneticPr fontId="3"/>
  </si>
  <si>
    <t>金</t>
    <rPh sb="0" eb="1">
      <t>キン</t>
    </rPh>
    <phoneticPr fontId="3"/>
  </si>
  <si>
    <t>円</t>
    <rPh sb="0" eb="1">
      <t>エン</t>
    </rPh>
    <phoneticPr fontId="3"/>
  </si>
  <si>
    <t>２</t>
  </si>
  <si>
    <t>年度　延長保育事業費補助金所要額調書（別表1）</t>
    <rPh sb="0" eb="1">
      <t>ネン</t>
    </rPh>
    <rPh sb="1" eb="2">
      <t>ド</t>
    </rPh>
    <rPh sb="3" eb="5">
      <t>エンチョウ</t>
    </rPh>
    <rPh sb="5" eb="7">
      <t>ホイク</t>
    </rPh>
    <rPh sb="7" eb="9">
      <t>ジギョウ</t>
    </rPh>
    <rPh sb="9" eb="10">
      <t>ヒ</t>
    </rPh>
    <rPh sb="10" eb="13">
      <t>ホジョキン</t>
    </rPh>
    <rPh sb="13" eb="15">
      <t>ショヨウ</t>
    </rPh>
    <rPh sb="15" eb="16">
      <t>ガク</t>
    </rPh>
    <rPh sb="16" eb="18">
      <t>チョウショ</t>
    </rPh>
    <rPh sb="19" eb="20">
      <t>ベツ</t>
    </rPh>
    <rPh sb="20" eb="21">
      <t>ヒョウ</t>
    </rPh>
    <phoneticPr fontId="3"/>
  </si>
  <si>
    <t>３</t>
  </si>
  <si>
    <t>年度　延長保育事業計画書（別表2）</t>
    <rPh sb="0" eb="1">
      <t>ネン</t>
    </rPh>
    <rPh sb="1" eb="2">
      <t>ド</t>
    </rPh>
    <rPh sb="3" eb="5">
      <t>エンチョウ</t>
    </rPh>
    <rPh sb="5" eb="7">
      <t>ホイク</t>
    </rPh>
    <rPh sb="7" eb="9">
      <t>ジギョウ</t>
    </rPh>
    <rPh sb="9" eb="12">
      <t>ケイカクショ</t>
    </rPh>
    <rPh sb="13" eb="14">
      <t>ベツ</t>
    </rPh>
    <rPh sb="14" eb="15">
      <t>ヒョウ</t>
    </rPh>
    <phoneticPr fontId="3"/>
  </si>
  <si>
    <t>・当該年度の延長保育事業に係る収支予算（見込）書</t>
    <rPh sb="6" eb="8">
      <t>エンチョウ</t>
    </rPh>
    <rPh sb="8" eb="10">
      <t>ホイク</t>
    </rPh>
    <rPh sb="10" eb="12">
      <t>ジギョウ</t>
    </rPh>
    <rPh sb="13" eb="14">
      <t>カカ</t>
    </rPh>
    <rPh sb="15" eb="17">
      <t>シュウシ</t>
    </rPh>
    <rPh sb="17" eb="19">
      <t>ヨサン</t>
    </rPh>
    <rPh sb="20" eb="22">
      <t>ミコ</t>
    </rPh>
    <rPh sb="23" eb="24">
      <t>ショ</t>
    </rPh>
    <phoneticPr fontId="3"/>
  </si>
  <si>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3"/>
  </si>
  <si>
    <t>様式第４号添書</t>
    <rPh sb="4" eb="5">
      <t>ゴウ</t>
    </rPh>
    <phoneticPr fontId="3"/>
  </si>
  <si>
    <t>様式第４号（別表１）</t>
    <phoneticPr fontId="3"/>
  </si>
  <si>
    <t>年度　延長保育事業費補助金所要額調書</t>
    <rPh sb="13" eb="15">
      <t>ショヨウ</t>
    </rPh>
    <rPh sb="15" eb="16">
      <t>ガク</t>
    </rPh>
    <rPh sb="16" eb="18">
      <t>チョウショ</t>
    </rPh>
    <phoneticPr fontId="3"/>
  </si>
  <si>
    <t>単位：円</t>
    <rPh sb="0" eb="2">
      <t>タンイ</t>
    </rPh>
    <rPh sb="3" eb="4">
      <t>エン</t>
    </rPh>
    <phoneticPr fontId="3"/>
  </si>
  <si>
    <t>補助金所要額
（Ｇ+Ｈ+Ｉ）</t>
    <rPh sb="0" eb="3">
      <t>ホジョキン</t>
    </rPh>
    <rPh sb="3" eb="5">
      <t>ショヨウ</t>
    </rPh>
    <rPh sb="5" eb="6">
      <t>ガク</t>
    </rPh>
    <phoneticPr fontId="3"/>
  </si>
  <si>
    <t>対象経費の　　　　　　　　　　　　　支出額</t>
    <phoneticPr fontId="3"/>
  </si>
  <si>
    <t>Ｂ　</t>
    <phoneticPr fontId="3"/>
  </si>
  <si>
    <t>Ｇ</t>
    <phoneticPr fontId="3"/>
  </si>
  <si>
    <t>Ｊ</t>
    <phoneticPr fontId="3"/>
  </si>
  <si>
    <t>年度　延長保育事業計画書（保育短時間の前後の時間における延長保育）</t>
    <rPh sb="9" eb="11">
      <t>ケイカク</t>
    </rPh>
    <phoneticPr fontId="3"/>
  </si>
  <si>
    <t>事業所内‐小規模A型</t>
    <phoneticPr fontId="3"/>
  </si>
  <si>
    <t>事業所内‐小規模B型</t>
    <rPh sb="0" eb="3">
      <t>ジギョウショ</t>
    </rPh>
    <rPh sb="3" eb="4">
      <t>ナイ</t>
    </rPh>
    <rPh sb="5" eb="8">
      <t>ショウキボ</t>
    </rPh>
    <rPh sb="9" eb="10">
      <t>ガタ</t>
    </rPh>
    <phoneticPr fontId="3"/>
  </si>
  <si>
    <t>事業所内‐保育所型</t>
    <rPh sb="0" eb="3">
      <t>ジギョウショ</t>
    </rPh>
    <rPh sb="3" eb="4">
      <t>ナイ</t>
    </rPh>
    <rPh sb="5" eb="7">
      <t>ホイク</t>
    </rPh>
    <rPh sb="7" eb="8">
      <t>ショ</t>
    </rPh>
    <rPh sb="8" eb="9">
      <t>ガタ</t>
    </rPh>
    <phoneticPr fontId="3"/>
  </si>
  <si>
    <t>年度　延長保育事業計画書（保育標準時間の前後の時間における延長保育）</t>
    <rPh sb="9" eb="11">
      <t>ケイカク</t>
    </rPh>
    <phoneticPr fontId="3"/>
  </si>
  <si>
    <t>雇用期間（定めがある場合）</t>
    <rPh sb="0" eb="2">
      <t>コヨウ</t>
    </rPh>
    <rPh sb="2" eb="4">
      <t>キカン</t>
    </rPh>
    <rPh sb="5" eb="6">
      <t>サダ</t>
    </rPh>
    <rPh sb="10" eb="12">
      <t>バアイ</t>
    </rPh>
    <phoneticPr fontId="3"/>
  </si>
  <si>
    <t>　　ア　1時間延長</t>
    <rPh sb="5" eb="7">
      <t>ジカン</t>
    </rPh>
    <rPh sb="7" eb="9">
      <t>エンチョウ</t>
    </rPh>
    <phoneticPr fontId="3"/>
  </si>
  <si>
    <t>11時間の開所時間を超えて1時間以上の延長保育（閉所時間後の31分～1時間30分まで）を実施しており，延長時間内の1日当たり平均対象児童数が2人以上いること
※　事業所内保育施設（保育所型）の場合は平均対象児童数が6人以上いること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2" eb="33">
      <t>プン</t>
    </rPh>
    <rPh sb="35" eb="37">
      <t>ジカン</t>
    </rPh>
    <rPh sb="39" eb="40">
      <t>プン</t>
    </rPh>
    <rPh sb="44" eb="46">
      <t>ジッシ</t>
    </rPh>
    <rPh sb="51" eb="53">
      <t>エンチョウ</t>
    </rPh>
    <rPh sb="53" eb="55">
      <t>ジカン</t>
    </rPh>
    <rPh sb="55" eb="56">
      <t>ナイ</t>
    </rPh>
    <rPh sb="58" eb="59">
      <t>ニチ</t>
    </rPh>
    <rPh sb="59" eb="60">
      <t>ア</t>
    </rPh>
    <rPh sb="68" eb="69">
      <t>スウ</t>
    </rPh>
    <rPh sb="71" eb="72">
      <t>ニン</t>
    </rPh>
    <rPh sb="72" eb="74">
      <t>イジョウ</t>
    </rPh>
    <rPh sb="81" eb="84">
      <t>ジギョウショ</t>
    </rPh>
    <rPh sb="84" eb="85">
      <t>ナイ</t>
    </rPh>
    <rPh sb="85" eb="87">
      <t>ホイク</t>
    </rPh>
    <rPh sb="87" eb="89">
      <t>シセツ</t>
    </rPh>
    <rPh sb="90" eb="92">
      <t>ホイク</t>
    </rPh>
    <rPh sb="92" eb="93">
      <t>ショ</t>
    </rPh>
    <rPh sb="93" eb="94">
      <t>ガタ</t>
    </rPh>
    <rPh sb="96" eb="98">
      <t>バアイ</t>
    </rPh>
    <rPh sb="99" eb="101">
      <t>ヘイキン</t>
    </rPh>
    <rPh sb="101" eb="103">
      <t>タイショウ</t>
    </rPh>
    <rPh sb="103" eb="105">
      <t>ジドウ</t>
    </rPh>
    <rPh sb="105" eb="106">
      <t>スウ</t>
    </rPh>
    <rPh sb="108" eb="109">
      <t>ニン</t>
    </rPh>
    <rPh sb="109" eb="111">
      <t>イジョウ</t>
    </rPh>
    <phoneticPr fontId="3"/>
  </si>
  <si>
    <t>　　イ　2時間延長</t>
    <rPh sb="5" eb="7">
      <t>ジカン</t>
    </rPh>
    <rPh sb="7" eb="9">
      <t>エンチョウ</t>
    </rPh>
    <phoneticPr fontId="3"/>
  </si>
  <si>
    <t>11時間の開所時間を超えて2時間以上の延長保育（閉所時間後の1時間31分～2時間30分まで）を実施しており，延長時間内の1日当たり平均対象児童数が1人以上いること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5" eb="88">
      <t>ジギョウショ</t>
    </rPh>
    <rPh sb="88" eb="89">
      <t>ナイ</t>
    </rPh>
    <rPh sb="89" eb="91">
      <t>ホイク</t>
    </rPh>
    <rPh sb="91" eb="93">
      <t>シセツ</t>
    </rPh>
    <rPh sb="94" eb="96">
      <t>ホイク</t>
    </rPh>
    <rPh sb="96" eb="97">
      <t>ショ</t>
    </rPh>
    <rPh sb="97" eb="98">
      <t>ガタ</t>
    </rPh>
    <phoneticPr fontId="3"/>
  </si>
  <si>
    <t>　　ウ　3～4時間延長</t>
    <rPh sb="7" eb="9">
      <t>ジカン</t>
    </rPh>
    <rPh sb="9" eb="11">
      <t>エンチョウ</t>
    </rPh>
    <phoneticPr fontId="3"/>
  </si>
  <si>
    <t>11時間の開所時間を超えて2時間以上の延長保育（閉所時間後の2時間31分～3時間30分まで）を実施しており，延長時間内の1日当たり平均対象児童数が1人以上いること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4" eb="87">
      <t>ジギョウショ</t>
    </rPh>
    <rPh sb="87" eb="88">
      <t>ナイ</t>
    </rPh>
    <rPh sb="88" eb="90">
      <t>ホイク</t>
    </rPh>
    <rPh sb="90" eb="92">
      <t>シセツ</t>
    </rPh>
    <rPh sb="93" eb="95">
      <t>ホイク</t>
    </rPh>
    <rPh sb="95" eb="96">
      <t>ショ</t>
    </rPh>
    <rPh sb="96" eb="97">
      <t>ガタ</t>
    </rPh>
    <phoneticPr fontId="3"/>
  </si>
  <si>
    <t>　　エ　30分延長</t>
    <rPh sb="6" eb="7">
      <t>プン</t>
    </rPh>
    <rPh sb="7" eb="9">
      <t>エンチョウ</t>
    </rPh>
    <phoneticPr fontId="3"/>
  </si>
  <si>
    <t>上記ア～ウに該当しないもので，11時間の開所時間を超えて31分以上の延長保育を実施しており，当該延長時間内の平均対象児童数が1人以上いること</t>
    <rPh sb="0" eb="2">
      <t>ジョウキ</t>
    </rPh>
    <rPh sb="6" eb="8">
      <t>ガイトウ</t>
    </rPh>
    <rPh sb="17" eb="19">
      <t>ジカン</t>
    </rPh>
    <rPh sb="20" eb="22">
      <t>カイショ</t>
    </rPh>
    <rPh sb="22" eb="24">
      <t>ジカン</t>
    </rPh>
    <rPh sb="25" eb="26">
      <t>コ</t>
    </rPh>
    <rPh sb="30" eb="31">
      <t>プン</t>
    </rPh>
    <rPh sb="31" eb="33">
      <t>イジョウ</t>
    </rPh>
    <rPh sb="34" eb="36">
      <t>エンチョウ</t>
    </rPh>
    <rPh sb="36" eb="38">
      <t>ホイク</t>
    </rPh>
    <rPh sb="39" eb="41">
      <t>ジッシ</t>
    </rPh>
    <rPh sb="46" eb="48">
      <t>トウガイ</t>
    </rPh>
    <rPh sb="48" eb="50">
      <t>エンチョウ</t>
    </rPh>
    <rPh sb="50" eb="52">
      <t>ジカン</t>
    </rPh>
    <rPh sb="52" eb="53">
      <t>ナイ</t>
    </rPh>
    <rPh sb="54" eb="56">
      <t>ヘイキン</t>
    </rPh>
    <rPh sb="56" eb="58">
      <t>タイショウ</t>
    </rPh>
    <rPh sb="58" eb="60">
      <t>ジドウ</t>
    </rPh>
    <rPh sb="60" eb="61">
      <t>スウ</t>
    </rPh>
    <rPh sb="63" eb="64">
      <t>ニン</t>
    </rPh>
    <rPh sb="64" eb="65">
      <t>イ</t>
    </rPh>
    <rPh sb="65" eb="66">
      <t>ウエ</t>
    </rPh>
    <phoneticPr fontId="3"/>
  </si>
  <si>
    <r>
      <rPr>
        <u/>
        <sz val="12"/>
        <rFont val="HGSｺﾞｼｯｸM"/>
        <family val="3"/>
        <charset val="128"/>
      </rPr>
      <t>※注意　閉所時間後の1分～14分までの延長保育は当該補助の対象児童数にはカウントしません。</t>
    </r>
    <r>
      <rPr>
        <sz val="12"/>
        <rFont val="HGSｺﾞｼｯｸM"/>
        <family val="3"/>
        <charset val="128"/>
      </rPr>
      <t xml:space="preserve">
      　　</t>
    </r>
    <r>
      <rPr>
        <u/>
        <sz val="12"/>
        <rFont val="HGSｺﾞｼｯｸM"/>
        <family val="3"/>
        <charset val="128"/>
      </rPr>
      <t>当該補助の対象児童は15分以上延長を行った児童です。</t>
    </r>
    <rPh sb="1" eb="3">
      <t>チュウイ</t>
    </rPh>
    <rPh sb="4" eb="6">
      <t>ヘイショ</t>
    </rPh>
    <rPh sb="6" eb="8">
      <t>ジカン</t>
    </rPh>
    <rPh sb="8" eb="9">
      <t>アト</t>
    </rPh>
    <rPh sb="11" eb="12">
      <t>プン</t>
    </rPh>
    <rPh sb="15" eb="16">
      <t>プン</t>
    </rPh>
    <rPh sb="19" eb="21">
      <t>エンチョウ</t>
    </rPh>
    <rPh sb="21" eb="23">
      <t>ホイク</t>
    </rPh>
    <rPh sb="24" eb="26">
      <t>トウガイ</t>
    </rPh>
    <rPh sb="26" eb="28">
      <t>ホジョ</t>
    </rPh>
    <rPh sb="29" eb="31">
      <t>タイショウ</t>
    </rPh>
    <rPh sb="31" eb="33">
      <t>ジドウ</t>
    </rPh>
    <rPh sb="33" eb="34">
      <t>スウ</t>
    </rPh>
    <rPh sb="54" eb="56">
      <t>トウガイ</t>
    </rPh>
    <rPh sb="56" eb="58">
      <t>ホジョ</t>
    </rPh>
    <rPh sb="59" eb="61">
      <t>タイショウ</t>
    </rPh>
    <rPh sb="61" eb="63">
      <t>ジドウ</t>
    </rPh>
    <rPh sb="66" eb="67">
      <t>フン</t>
    </rPh>
    <rPh sb="67" eb="69">
      <t>イジョウ</t>
    </rPh>
    <rPh sb="69" eb="71">
      <t>エンチョウ</t>
    </rPh>
    <rPh sb="72" eb="73">
      <t>オコナ</t>
    </rPh>
    <rPh sb="75" eb="77">
      <t>ジドウ</t>
    </rPh>
    <phoneticPr fontId="3"/>
  </si>
  <si>
    <t>施設コード</t>
    <rPh sb="0" eb="2">
      <t>シセツ</t>
    </rPh>
    <phoneticPr fontId="66"/>
  </si>
  <si>
    <t>類型</t>
    <rPh sb="0" eb="2">
      <t>ルイケイ</t>
    </rPh>
    <phoneticPr fontId="66"/>
  </si>
  <si>
    <t>施設名</t>
    <phoneticPr fontId="66"/>
  </si>
  <si>
    <t>設置者名</t>
    <rPh sb="0" eb="2">
      <t>セッチ</t>
    </rPh>
    <rPh sb="2" eb="3">
      <t>シャ</t>
    </rPh>
    <rPh sb="3" eb="4">
      <t>メイ</t>
    </rPh>
    <phoneticPr fontId="3"/>
  </si>
  <si>
    <t>設置者住所</t>
    <rPh sb="0" eb="2">
      <t>セッチ</t>
    </rPh>
    <rPh sb="2" eb="3">
      <t>シャ</t>
    </rPh>
    <rPh sb="3" eb="5">
      <t>ジュウショ</t>
    </rPh>
    <phoneticPr fontId="3"/>
  </si>
  <si>
    <t>にじいろ保育園</t>
    <phoneticPr fontId="66"/>
  </si>
  <si>
    <t>株式会社　アドマイア</t>
    <rPh sb="0" eb="4">
      <t>カブシキガイシャ</t>
    </rPh>
    <phoneticPr fontId="3"/>
  </si>
  <si>
    <t>仙台市青葉区柏木1丁目3-23</t>
    <rPh sb="0" eb="3">
      <t>センダイシ</t>
    </rPh>
    <rPh sb="3" eb="6">
      <t>アオバク</t>
    </rPh>
    <rPh sb="6" eb="8">
      <t>カシワギ</t>
    </rPh>
    <rPh sb="9" eb="11">
      <t>チョウメ</t>
    </rPh>
    <phoneticPr fontId="3"/>
  </si>
  <si>
    <t>ニチイキッズ仙台くろまつ保育園</t>
    <phoneticPr fontId="66"/>
  </si>
  <si>
    <t>株式会社　ニチイ学館</t>
    <rPh sb="8" eb="10">
      <t>ガッカン</t>
    </rPh>
    <phoneticPr fontId="3"/>
  </si>
  <si>
    <t>東京都千代田区神田駿河台2-9</t>
    <phoneticPr fontId="3"/>
  </si>
  <si>
    <t>パティ保育園</t>
    <phoneticPr fontId="66"/>
  </si>
  <si>
    <t>学校法人　清野学園</t>
    <rPh sb="5" eb="7">
      <t>セイノ</t>
    </rPh>
    <rPh sb="7" eb="9">
      <t>ガクエン</t>
    </rPh>
    <phoneticPr fontId="3"/>
  </si>
  <si>
    <t>おうち保育園こうとう台</t>
    <phoneticPr fontId="66"/>
  </si>
  <si>
    <t>特定非営利活動法人　フローレンス</t>
    <rPh sb="0" eb="2">
      <t>トクテイ</t>
    </rPh>
    <rPh sb="2" eb="3">
      <t>ヒ</t>
    </rPh>
    <rPh sb="3" eb="5">
      <t>エイリ</t>
    </rPh>
    <rPh sb="5" eb="7">
      <t>カツドウ</t>
    </rPh>
    <rPh sb="7" eb="9">
      <t>ホウジン</t>
    </rPh>
    <phoneticPr fontId="6"/>
  </si>
  <si>
    <t>東京都千代田区神田神保町1-14-1-4F</t>
    <phoneticPr fontId="3"/>
  </si>
  <si>
    <t>一般社団法人　ふれあいファミリーパートナー</t>
    <rPh sb="0" eb="2">
      <t>イッパン</t>
    </rPh>
    <rPh sb="2" eb="4">
      <t>シャダン</t>
    </rPh>
    <rPh sb="4" eb="6">
      <t>ホウジン</t>
    </rPh>
    <phoneticPr fontId="6"/>
  </si>
  <si>
    <t>一般社団法人　おひさま原っぱ保育園</t>
    <rPh sb="0" eb="2">
      <t>イッパン</t>
    </rPh>
    <rPh sb="2" eb="4">
      <t>シャダン</t>
    </rPh>
    <rPh sb="4" eb="6">
      <t>ホウジン</t>
    </rPh>
    <rPh sb="11" eb="12">
      <t>ハラ</t>
    </rPh>
    <rPh sb="14" eb="17">
      <t>ホイクエン</t>
    </rPh>
    <phoneticPr fontId="6"/>
  </si>
  <si>
    <t>東京都千代田区神田神保町1-14-1-4F</t>
    <rPh sb="0" eb="3">
      <t>トウキョウト</t>
    </rPh>
    <rPh sb="3" eb="7">
      <t>チヨダク</t>
    </rPh>
    <rPh sb="7" eb="9">
      <t>カンダ</t>
    </rPh>
    <rPh sb="9" eb="12">
      <t>ジンボウチョウ</t>
    </rPh>
    <phoneticPr fontId="3"/>
  </si>
  <si>
    <t>株式会社　ピーエイケア</t>
    <rPh sb="0" eb="2">
      <t>カブシキ</t>
    </rPh>
    <rPh sb="2" eb="4">
      <t>カイシャ</t>
    </rPh>
    <phoneticPr fontId="6"/>
  </si>
  <si>
    <t>みのり保育園</t>
    <rPh sb="3" eb="6">
      <t>ホイクエン</t>
    </rPh>
    <phoneticPr fontId="66"/>
  </si>
  <si>
    <t>学校法人　曽根学園</t>
    <rPh sb="5" eb="7">
      <t>ソネ</t>
    </rPh>
    <rPh sb="7" eb="9">
      <t>ガクエン</t>
    </rPh>
    <phoneticPr fontId="6"/>
  </si>
  <si>
    <t>かみすぎさくら保育園</t>
    <rPh sb="7" eb="10">
      <t>ホイクエン</t>
    </rPh>
    <phoneticPr fontId="66"/>
  </si>
  <si>
    <t>株式会社　グローアップ</t>
    <rPh sb="0" eb="2">
      <t>カブシキ</t>
    </rPh>
    <rPh sb="2" eb="4">
      <t>カイシャ</t>
    </rPh>
    <phoneticPr fontId="6"/>
  </si>
  <si>
    <t>仙台市青葉区上杉4丁目5-5</t>
    <phoneticPr fontId="6"/>
  </si>
  <si>
    <t>すまいる立町保育園</t>
    <rPh sb="4" eb="6">
      <t>タチマチ</t>
    </rPh>
    <rPh sb="6" eb="9">
      <t>ホイクエン</t>
    </rPh>
    <phoneticPr fontId="66"/>
  </si>
  <si>
    <t>株式会社　スマイルクルー</t>
    <rPh sb="0" eb="2">
      <t>カブシキ</t>
    </rPh>
    <rPh sb="2" eb="4">
      <t>カイシャ</t>
    </rPh>
    <phoneticPr fontId="6"/>
  </si>
  <si>
    <t>ぷりえ～る保育園あらまき</t>
    <rPh sb="5" eb="8">
      <t>ホイクエン</t>
    </rPh>
    <phoneticPr fontId="66"/>
  </si>
  <si>
    <t>株式会社　オードリー</t>
    <rPh sb="0" eb="2">
      <t>カブシキ</t>
    </rPh>
    <rPh sb="2" eb="4">
      <t>カイシャ</t>
    </rPh>
    <phoneticPr fontId="6"/>
  </si>
  <si>
    <t>ぶんぶん保育園</t>
    <rPh sb="4" eb="7">
      <t>ホイクエン</t>
    </rPh>
    <phoneticPr fontId="66"/>
  </si>
  <si>
    <t>株式会社　庄文堂</t>
    <rPh sb="5" eb="6">
      <t>ショウ</t>
    </rPh>
    <rPh sb="6" eb="7">
      <t>ブン</t>
    </rPh>
    <rPh sb="7" eb="8">
      <t>ドウ</t>
    </rPh>
    <phoneticPr fontId="6"/>
  </si>
  <si>
    <t>北・杜のみらい保育園</t>
    <phoneticPr fontId="66"/>
  </si>
  <si>
    <t>社会福祉法人　柏木福祉会</t>
    <rPh sb="0" eb="2">
      <t>シャカイ</t>
    </rPh>
    <rPh sb="2" eb="4">
      <t>フクシ</t>
    </rPh>
    <rPh sb="4" eb="6">
      <t>ホウジン</t>
    </rPh>
    <rPh sb="7" eb="9">
      <t>カシワギ</t>
    </rPh>
    <rPh sb="9" eb="11">
      <t>フクシ</t>
    </rPh>
    <rPh sb="11" eb="12">
      <t>カイ</t>
    </rPh>
    <phoneticPr fontId="6"/>
  </si>
  <si>
    <t>共同保育所ちろりん村</t>
    <rPh sb="0" eb="2">
      <t>キョウドウ</t>
    </rPh>
    <rPh sb="2" eb="4">
      <t>ホイク</t>
    </rPh>
    <rPh sb="4" eb="5">
      <t>ショ</t>
    </rPh>
    <rPh sb="9" eb="10">
      <t>ムラ</t>
    </rPh>
    <phoneticPr fontId="66"/>
  </si>
  <si>
    <t>一般社団法人　共同保育所ちろりん村</t>
    <phoneticPr fontId="69"/>
  </si>
  <si>
    <t>仙台市青葉区東勝山1-19-7</t>
    <rPh sb="0" eb="3">
      <t>センダイシ</t>
    </rPh>
    <rPh sb="3" eb="6">
      <t>アオバク</t>
    </rPh>
    <rPh sb="6" eb="7">
      <t>ヒガシ</t>
    </rPh>
    <rPh sb="7" eb="9">
      <t>カツヤマ</t>
    </rPh>
    <phoneticPr fontId="66"/>
  </si>
  <si>
    <t>きまちこころ保育園</t>
    <rPh sb="6" eb="9">
      <t>ホイクエン</t>
    </rPh>
    <phoneticPr fontId="66"/>
  </si>
  <si>
    <t>株式会社　Ｆ＆Ｓ</t>
    <phoneticPr fontId="69"/>
  </si>
  <si>
    <t>仙台市青葉区木町通2-4-16</t>
    <rPh sb="0" eb="3">
      <t>センダイシ</t>
    </rPh>
    <rPh sb="3" eb="6">
      <t>アオバク</t>
    </rPh>
    <rPh sb="6" eb="8">
      <t>キマチ</t>
    </rPh>
    <rPh sb="8" eb="9">
      <t>トオリ</t>
    </rPh>
    <phoneticPr fontId="66"/>
  </si>
  <si>
    <t>こどもの家エミール</t>
    <rPh sb="4" eb="5">
      <t>イエ</t>
    </rPh>
    <phoneticPr fontId="66"/>
  </si>
  <si>
    <t>株式会社　エミール</t>
    <rPh sb="0" eb="4">
      <t>カブシキガイシャ</t>
    </rPh>
    <phoneticPr fontId="69"/>
  </si>
  <si>
    <t>仙台市若林区若林5-2-13</t>
    <rPh sb="0" eb="3">
      <t>センダイシ</t>
    </rPh>
    <rPh sb="3" eb="6">
      <t>ワカバヤシク</t>
    </rPh>
    <rPh sb="6" eb="8">
      <t>ワカバヤシ</t>
    </rPh>
    <phoneticPr fontId="66"/>
  </si>
  <si>
    <t>朝市っ子保育園</t>
    <rPh sb="0" eb="2">
      <t>アサイチ</t>
    </rPh>
    <rPh sb="3" eb="4">
      <t>コ</t>
    </rPh>
    <rPh sb="4" eb="7">
      <t>ホイクエン</t>
    </rPh>
    <phoneticPr fontId="66"/>
  </si>
  <si>
    <t>特定非営利活動法人　朝市センター保育園</t>
    <rPh sb="0" eb="2">
      <t>トクテイ</t>
    </rPh>
    <rPh sb="2" eb="5">
      <t>ヒエイリ</t>
    </rPh>
    <rPh sb="5" eb="7">
      <t>カツドウ</t>
    </rPh>
    <rPh sb="7" eb="9">
      <t>ホウジン</t>
    </rPh>
    <rPh sb="10" eb="12">
      <t>アサイチ</t>
    </rPh>
    <rPh sb="16" eb="19">
      <t>ホイクエン</t>
    </rPh>
    <phoneticPr fontId="69"/>
  </si>
  <si>
    <t>仙台市青葉区中央4-3-28-3F</t>
    <rPh sb="0" eb="3">
      <t>センダイシ</t>
    </rPh>
    <phoneticPr fontId="66"/>
  </si>
  <si>
    <t>かみすぎさくら第2保育園</t>
    <rPh sb="7" eb="8">
      <t>ダイ</t>
    </rPh>
    <rPh sb="9" eb="12">
      <t>ホイクエン</t>
    </rPh>
    <phoneticPr fontId="66"/>
  </si>
  <si>
    <t>有限会社　グローアップ</t>
    <rPh sb="0" eb="4">
      <t>ユウゲンガイシャ</t>
    </rPh>
    <phoneticPr fontId="69"/>
  </si>
  <si>
    <t>さくらっこ保育園</t>
    <rPh sb="5" eb="8">
      <t>ホイクエン</t>
    </rPh>
    <phoneticPr fontId="66"/>
  </si>
  <si>
    <t>一般社団法人　ほっとステーション</t>
    <rPh sb="0" eb="2">
      <t>イッパン</t>
    </rPh>
    <rPh sb="2" eb="4">
      <t>シャダン</t>
    </rPh>
    <rPh sb="4" eb="6">
      <t>ホウジン</t>
    </rPh>
    <phoneticPr fontId="69"/>
  </si>
  <si>
    <t>東京都立川市砂川町2-36-13</t>
    <rPh sb="0" eb="3">
      <t>トウキョウト</t>
    </rPh>
    <rPh sb="3" eb="6">
      <t>タチカワシ</t>
    </rPh>
    <rPh sb="6" eb="7">
      <t>スナ</t>
    </rPh>
    <rPh sb="7" eb="8">
      <t>カワ</t>
    </rPh>
    <rPh sb="8" eb="9">
      <t>マチ</t>
    </rPh>
    <phoneticPr fontId="66"/>
  </si>
  <si>
    <t>ピーターパン東勝山</t>
    <rPh sb="6" eb="7">
      <t>ヒガシ</t>
    </rPh>
    <rPh sb="7" eb="9">
      <t>カツヤマ</t>
    </rPh>
    <phoneticPr fontId="66"/>
  </si>
  <si>
    <t>株式会社　キッズコーポレーション</t>
    <rPh sb="0" eb="4">
      <t>カブシキガイシャ</t>
    </rPh>
    <phoneticPr fontId="69"/>
  </si>
  <si>
    <t>栃木県宇都宮市南大通2-6-1KIDS 1ST BLD</t>
    <rPh sb="0" eb="3">
      <t>トチギケン</t>
    </rPh>
    <rPh sb="3" eb="7">
      <t>ウツノミヤシ</t>
    </rPh>
    <rPh sb="7" eb="8">
      <t>ミナミ</t>
    </rPh>
    <rPh sb="8" eb="9">
      <t>オオ</t>
    </rPh>
    <rPh sb="9" eb="10">
      <t>トオリ</t>
    </rPh>
    <phoneticPr fontId="66"/>
  </si>
  <si>
    <t>合同会社　Ｔ．Ｋ</t>
    <rPh sb="0" eb="2">
      <t>ゴウドウ</t>
    </rPh>
    <rPh sb="2" eb="4">
      <t>カイシャ</t>
    </rPh>
    <phoneticPr fontId="3"/>
  </si>
  <si>
    <t>愛児園　株式会社</t>
    <rPh sb="0" eb="2">
      <t>アイジ</t>
    </rPh>
    <rPh sb="2" eb="3">
      <t>エン</t>
    </rPh>
    <rPh sb="4" eb="8">
      <t>カブシキガイシャ</t>
    </rPh>
    <phoneticPr fontId="6"/>
  </si>
  <si>
    <t>カール高松ナーサリー</t>
    <rPh sb="3" eb="4">
      <t>タカ</t>
    </rPh>
    <phoneticPr fontId="66"/>
  </si>
  <si>
    <t>有限会社　カール英会話ほいくえん</t>
    <rPh sb="0" eb="4">
      <t>ユウゲンガイシャ</t>
    </rPh>
    <rPh sb="8" eb="11">
      <t>エイカイワ</t>
    </rPh>
    <phoneticPr fontId="69"/>
  </si>
  <si>
    <t>カールリトルプリスクール</t>
    <phoneticPr fontId="66"/>
  </si>
  <si>
    <t>有限会社　カール英会話ほいくえん</t>
    <phoneticPr fontId="66"/>
  </si>
  <si>
    <t>ぴっころきっず中野栄</t>
    <phoneticPr fontId="66"/>
  </si>
  <si>
    <t>株式会社　プライムツーワン</t>
    <rPh sb="0" eb="2">
      <t>カブシキ</t>
    </rPh>
    <rPh sb="2" eb="4">
      <t>カイシャ</t>
    </rPh>
    <phoneticPr fontId="3"/>
  </si>
  <si>
    <t>ブルーベリーズ保育園</t>
    <phoneticPr fontId="66"/>
  </si>
  <si>
    <t>一般社団法人　アイルアーク</t>
    <rPh sb="0" eb="2">
      <t>イッパン</t>
    </rPh>
    <rPh sb="2" eb="4">
      <t>シャダン</t>
    </rPh>
    <rPh sb="4" eb="6">
      <t>ホウジン</t>
    </rPh>
    <phoneticPr fontId="6"/>
  </si>
  <si>
    <t>仙台市宮城野区萩野町3-8-11-1F</t>
    <rPh sb="0" eb="3">
      <t>センダイシ</t>
    </rPh>
    <phoneticPr fontId="6"/>
  </si>
  <si>
    <t>ぼだい保育園</t>
    <phoneticPr fontId="66"/>
  </si>
  <si>
    <t>学校法人　中埜山学園</t>
    <rPh sb="5" eb="7">
      <t>ナカノ</t>
    </rPh>
    <rPh sb="7" eb="8">
      <t>ヤマ</t>
    </rPh>
    <rPh sb="8" eb="10">
      <t>ガクエン</t>
    </rPh>
    <phoneticPr fontId="6"/>
  </si>
  <si>
    <t>仙台市青葉区花京院2-1-65-6F</t>
    <rPh sb="6" eb="7">
      <t>カ</t>
    </rPh>
    <rPh sb="7" eb="8">
      <t>キョウ</t>
    </rPh>
    <rPh sb="8" eb="9">
      <t>イン</t>
    </rPh>
    <phoneticPr fontId="6"/>
  </si>
  <si>
    <t>ハニー保育園</t>
    <rPh sb="3" eb="6">
      <t>ホイクエン</t>
    </rPh>
    <phoneticPr fontId="66"/>
  </si>
  <si>
    <t>株式会社　ハニー保育園</t>
    <rPh sb="0" eb="2">
      <t>カブシキ</t>
    </rPh>
    <rPh sb="2" eb="4">
      <t>カイシャ</t>
    </rPh>
    <rPh sb="8" eb="11">
      <t>ホイクエン</t>
    </rPh>
    <phoneticPr fontId="6"/>
  </si>
  <si>
    <t>株式会社　スクルドアンドカンパニー</t>
    <rPh sb="0" eb="2">
      <t>カブシキ</t>
    </rPh>
    <rPh sb="2" eb="4">
      <t>カイシャ</t>
    </rPh>
    <phoneticPr fontId="6"/>
  </si>
  <si>
    <t>ちゃいるどらんど岩切駅前保育園</t>
    <rPh sb="8" eb="12">
      <t>イワキリエキマエ</t>
    </rPh>
    <phoneticPr fontId="66"/>
  </si>
  <si>
    <t>株式会社　ちゃいるどらんど</t>
    <rPh sb="0" eb="2">
      <t>カブシキ</t>
    </rPh>
    <rPh sb="2" eb="4">
      <t>カイシャ</t>
    </rPh>
    <phoneticPr fontId="3"/>
  </si>
  <si>
    <t>保育園れいんぼーなーさりー原ノ町館1</t>
    <rPh sb="0" eb="3">
      <t>ホイクエン</t>
    </rPh>
    <rPh sb="13" eb="14">
      <t>ハラ</t>
    </rPh>
    <rPh sb="15" eb="16">
      <t>マチ</t>
    </rPh>
    <rPh sb="16" eb="17">
      <t>カン</t>
    </rPh>
    <phoneticPr fontId="66"/>
  </si>
  <si>
    <t>株式会社　エコエネルギー普及協会</t>
    <rPh sb="0" eb="2">
      <t>カブシキ</t>
    </rPh>
    <rPh sb="2" eb="4">
      <t>カイシャ</t>
    </rPh>
    <rPh sb="12" eb="14">
      <t>フキュウ</t>
    </rPh>
    <rPh sb="14" eb="16">
      <t>キョウカイ</t>
    </rPh>
    <phoneticPr fontId="6"/>
  </si>
  <si>
    <t>仙台市宮城野区田子2-10-2</t>
    <rPh sb="0" eb="3">
      <t>センダイシ</t>
    </rPh>
    <rPh sb="3" eb="7">
      <t>ミヤギノク</t>
    </rPh>
    <rPh sb="7" eb="9">
      <t>タゴ</t>
    </rPh>
    <phoneticPr fontId="6"/>
  </si>
  <si>
    <t>保育園れいんぼーなーさりー原ノ町館2</t>
    <rPh sb="0" eb="3">
      <t>ホイクエン</t>
    </rPh>
    <rPh sb="13" eb="14">
      <t>ハラ</t>
    </rPh>
    <rPh sb="15" eb="16">
      <t>マチ</t>
    </rPh>
    <rPh sb="16" eb="17">
      <t>カン</t>
    </rPh>
    <phoneticPr fontId="66"/>
  </si>
  <si>
    <t>しらとり保育園</t>
    <phoneticPr fontId="66"/>
  </si>
  <si>
    <t>学校法人　蒲生学園</t>
    <rPh sb="5" eb="7">
      <t>ガモウ</t>
    </rPh>
    <rPh sb="7" eb="9">
      <t>ガクエン</t>
    </rPh>
    <phoneticPr fontId="3"/>
  </si>
  <si>
    <t>保育園レインボーナーサリー田子館</t>
    <phoneticPr fontId="66"/>
  </si>
  <si>
    <t>さくらんぼ保育園</t>
    <phoneticPr fontId="66"/>
  </si>
  <si>
    <t>キッズフィールド新田東園</t>
    <rPh sb="8" eb="10">
      <t>シンデン</t>
    </rPh>
    <rPh sb="10" eb="11">
      <t>ヒガシ</t>
    </rPh>
    <rPh sb="11" eb="12">
      <t>エン</t>
    </rPh>
    <phoneticPr fontId="66"/>
  </si>
  <si>
    <t>株式会社　佐藤商会</t>
    <phoneticPr fontId="66"/>
  </si>
  <si>
    <t>柴田郡大河原町大谷字町向199-3</t>
    <rPh sb="0" eb="3">
      <t>シバタグン</t>
    </rPh>
    <rPh sb="3" eb="6">
      <t>オオカワラ</t>
    </rPh>
    <rPh sb="6" eb="7">
      <t>マチ</t>
    </rPh>
    <rPh sb="7" eb="9">
      <t>オオタニ</t>
    </rPh>
    <rPh sb="9" eb="10">
      <t>アザ</t>
    </rPh>
    <rPh sb="10" eb="11">
      <t>マチ</t>
    </rPh>
    <rPh sb="11" eb="12">
      <t>ム</t>
    </rPh>
    <phoneticPr fontId="66"/>
  </si>
  <si>
    <t>つつじがおか保育園</t>
    <rPh sb="6" eb="9">
      <t>ホイクエン</t>
    </rPh>
    <phoneticPr fontId="66"/>
  </si>
  <si>
    <t>一般社団法人　アイルアーク</t>
    <phoneticPr fontId="66"/>
  </si>
  <si>
    <t>仙台市宮城野区萩野町3丁目8-11</t>
    <rPh sb="3" eb="7">
      <t>ミヤギノク</t>
    </rPh>
    <rPh sb="7" eb="9">
      <t>ハギノ</t>
    </rPh>
    <rPh sb="9" eb="10">
      <t>マチ</t>
    </rPh>
    <rPh sb="11" eb="13">
      <t>チョウメ</t>
    </rPh>
    <phoneticPr fontId="66"/>
  </si>
  <si>
    <t>ペンギンナーサリースクールせんだい</t>
    <phoneticPr fontId="66"/>
  </si>
  <si>
    <t>株式会社　ペンギンエデュケーション</t>
    <rPh sb="0" eb="2">
      <t>カブシキ</t>
    </rPh>
    <rPh sb="2" eb="4">
      <t>カイシャ</t>
    </rPh>
    <phoneticPr fontId="66"/>
  </si>
  <si>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66"/>
  </si>
  <si>
    <t>新田ナーサリー</t>
    <rPh sb="0" eb="2">
      <t>シンデン</t>
    </rPh>
    <phoneticPr fontId="66"/>
  </si>
  <si>
    <t>仙台ナーサリー　株式会社</t>
    <rPh sb="0" eb="2">
      <t>センダイ</t>
    </rPh>
    <rPh sb="8" eb="10">
      <t>カブシキ</t>
    </rPh>
    <rPh sb="10" eb="12">
      <t>ガイシャ</t>
    </rPh>
    <phoneticPr fontId="69"/>
  </si>
  <si>
    <t>仙台市宮城野区新田東1-8-4　クリアフォレスト1階</t>
    <rPh sb="0" eb="3">
      <t>センダイシ</t>
    </rPh>
    <phoneticPr fontId="66"/>
  </si>
  <si>
    <t>ライクアカデミー　株式会社</t>
    <rPh sb="9" eb="10">
      <t>カブ</t>
    </rPh>
    <rPh sb="10" eb="11">
      <t>シキ</t>
    </rPh>
    <rPh sb="11" eb="13">
      <t>ガイシャ</t>
    </rPh>
    <phoneticPr fontId="66"/>
  </si>
  <si>
    <t>東京都品川区西五反田1-1-8-7Ｆ</t>
    <rPh sb="0" eb="3">
      <t>トウキョウト</t>
    </rPh>
    <rPh sb="3" eb="6">
      <t>シナガワク</t>
    </rPh>
    <rPh sb="6" eb="7">
      <t>ニシ</t>
    </rPh>
    <rPh sb="7" eb="10">
      <t>ゴタンダ</t>
    </rPh>
    <phoneticPr fontId="66"/>
  </si>
  <si>
    <t>カール大和町ナーサリー</t>
    <phoneticPr fontId="66"/>
  </si>
  <si>
    <t>福島県郡山市開成4-9-17 あさか1階</t>
    <rPh sb="0" eb="3">
      <t>フクシマケン</t>
    </rPh>
    <rPh sb="3" eb="6">
      <t>コオリヤマシ</t>
    </rPh>
    <rPh sb="6" eb="8">
      <t>カイセイ</t>
    </rPh>
    <rPh sb="19" eb="20">
      <t>カイ</t>
    </rPh>
    <phoneticPr fontId="6"/>
  </si>
  <si>
    <t>すまいる新寺保育園</t>
    <rPh sb="4" eb="5">
      <t>シン</t>
    </rPh>
    <rPh sb="5" eb="6">
      <t>テラ</t>
    </rPh>
    <rPh sb="6" eb="9">
      <t>ホイクエン</t>
    </rPh>
    <phoneticPr fontId="66"/>
  </si>
  <si>
    <t>ろりぽっぷ小規模保育園おほしさま館</t>
    <rPh sb="5" eb="8">
      <t>ショウキボ</t>
    </rPh>
    <rPh sb="8" eb="11">
      <t>ホイクエン</t>
    </rPh>
    <rPh sb="16" eb="17">
      <t>カン</t>
    </rPh>
    <phoneticPr fontId="66"/>
  </si>
  <si>
    <t>ちびっこひろば保育園</t>
    <phoneticPr fontId="66"/>
  </si>
  <si>
    <t>株式会社　ちびっこひろば保育園</t>
    <rPh sb="12" eb="15">
      <t>ホイクエン</t>
    </rPh>
    <phoneticPr fontId="3"/>
  </si>
  <si>
    <t>カール荒井ナーサリー</t>
    <phoneticPr fontId="66"/>
  </si>
  <si>
    <t>バイリンガル保育園なないろの里</t>
    <rPh sb="6" eb="9">
      <t>ホイクエン</t>
    </rPh>
    <rPh sb="14" eb="15">
      <t>サト</t>
    </rPh>
    <phoneticPr fontId="66"/>
  </si>
  <si>
    <t>カラマンディ　株式会社</t>
    <rPh sb="7" eb="11">
      <t>カブシキガイシャ</t>
    </rPh>
    <phoneticPr fontId="69"/>
  </si>
  <si>
    <t>宮城県大崎市古川穂波3-8-50</t>
    <rPh sb="0" eb="3">
      <t>ミヤギケン</t>
    </rPh>
    <rPh sb="3" eb="5">
      <t>オオサキ</t>
    </rPh>
    <rPh sb="5" eb="6">
      <t>シ</t>
    </rPh>
    <rPh sb="6" eb="8">
      <t>フルカワ</t>
    </rPh>
    <rPh sb="8" eb="9">
      <t>ホ</t>
    </rPh>
    <rPh sb="9" eb="10">
      <t>ナミ</t>
    </rPh>
    <phoneticPr fontId="66"/>
  </si>
  <si>
    <t>ちゃいるどらんど六丁の目南保育園</t>
    <phoneticPr fontId="66"/>
  </si>
  <si>
    <t>空飛ぶくぢら保育所</t>
    <rPh sb="0" eb="1">
      <t>ソラ</t>
    </rPh>
    <rPh sb="1" eb="2">
      <t>ト</t>
    </rPh>
    <rPh sb="6" eb="8">
      <t>ホイク</t>
    </rPh>
    <rPh sb="8" eb="9">
      <t>ショ</t>
    </rPh>
    <phoneticPr fontId="66"/>
  </si>
  <si>
    <t>特定非営利活動法人　空飛ぶくぢらの会</t>
    <phoneticPr fontId="69"/>
  </si>
  <si>
    <t>仙台市若林区木ノ下4-8-6</t>
    <rPh sb="0" eb="3">
      <t>センダイシ</t>
    </rPh>
    <rPh sb="3" eb="6">
      <t>ワカバヤシク</t>
    </rPh>
    <rPh sb="6" eb="7">
      <t>キ</t>
    </rPh>
    <rPh sb="8" eb="9">
      <t>シタ</t>
    </rPh>
    <phoneticPr fontId="66"/>
  </si>
  <si>
    <t>ろりぽっぷ第2小規模保育園おひさま館</t>
    <rPh sb="5" eb="6">
      <t>ダイ</t>
    </rPh>
    <rPh sb="7" eb="10">
      <t>ショウキボ</t>
    </rPh>
    <rPh sb="10" eb="13">
      <t>ホイクエン</t>
    </rPh>
    <rPh sb="17" eb="18">
      <t>カン</t>
    </rPh>
    <phoneticPr fontId="66"/>
  </si>
  <si>
    <t>学校法人　ろりぽっぷ学園</t>
    <phoneticPr fontId="66"/>
  </si>
  <si>
    <t>仙台市若林区沖野字高野南197-1</t>
    <rPh sb="0" eb="3">
      <t>センダイシ</t>
    </rPh>
    <rPh sb="3" eb="6">
      <t>ワカバヤシク</t>
    </rPh>
    <rPh sb="6" eb="8">
      <t>オキノ</t>
    </rPh>
    <rPh sb="8" eb="9">
      <t>アザ</t>
    </rPh>
    <rPh sb="9" eb="11">
      <t>タカノ</t>
    </rPh>
    <rPh sb="11" eb="12">
      <t>ミナミ</t>
    </rPh>
    <phoneticPr fontId="66"/>
  </si>
  <si>
    <t>グレース保育園</t>
    <rPh sb="4" eb="7">
      <t>ホイクエン</t>
    </rPh>
    <phoneticPr fontId="66"/>
  </si>
  <si>
    <t>学校法人　岩沼学園</t>
    <phoneticPr fontId="66"/>
  </si>
  <si>
    <t>宮城県岩沼市桜3-8-15</t>
    <rPh sb="0" eb="3">
      <t>ミヤギケン</t>
    </rPh>
    <rPh sb="3" eb="6">
      <t>イワヌマシ</t>
    </rPh>
    <rPh sb="6" eb="7">
      <t>サクラ</t>
    </rPh>
    <phoneticPr fontId="66"/>
  </si>
  <si>
    <t>六丁の目保育園中町園</t>
    <rPh sb="0" eb="2">
      <t>ロクチョウ</t>
    </rPh>
    <rPh sb="3" eb="4">
      <t>メ</t>
    </rPh>
    <rPh sb="4" eb="7">
      <t>ホイクエン</t>
    </rPh>
    <rPh sb="7" eb="9">
      <t>ナカマチ</t>
    </rPh>
    <rPh sb="9" eb="10">
      <t>エン</t>
    </rPh>
    <phoneticPr fontId="66"/>
  </si>
  <si>
    <t>一般社団法人　六丁の目保育園</t>
    <rPh sb="0" eb="2">
      <t>イッパン</t>
    </rPh>
    <rPh sb="2" eb="4">
      <t>シャダン</t>
    </rPh>
    <rPh sb="4" eb="6">
      <t>ホウジン</t>
    </rPh>
    <rPh sb="7" eb="9">
      <t>ロクチョウ</t>
    </rPh>
    <rPh sb="10" eb="11">
      <t>メ</t>
    </rPh>
    <rPh sb="11" eb="14">
      <t>ホイクエン</t>
    </rPh>
    <phoneticPr fontId="66"/>
  </si>
  <si>
    <t>仙台市若林区六丁の目東町3-17</t>
    <rPh sb="3" eb="6">
      <t>ワカバヤシク</t>
    </rPh>
    <rPh sb="6" eb="8">
      <t>ロクチョウ</t>
    </rPh>
    <rPh sb="9" eb="10">
      <t>メ</t>
    </rPh>
    <rPh sb="10" eb="11">
      <t>ヒガシ</t>
    </rPh>
    <rPh sb="11" eb="12">
      <t>マチ</t>
    </rPh>
    <phoneticPr fontId="66"/>
  </si>
  <si>
    <t>とみざわ保育園</t>
    <phoneticPr fontId="66"/>
  </si>
  <si>
    <t>ぴっころきっず長町南</t>
    <phoneticPr fontId="66"/>
  </si>
  <si>
    <t>株式会社　プライムツーワン</t>
    <phoneticPr fontId="6"/>
  </si>
  <si>
    <t>もりのなかま保育園　南仙台園</t>
    <phoneticPr fontId="66"/>
  </si>
  <si>
    <t>株式会社　Lateral Kids</t>
    <phoneticPr fontId="6"/>
  </si>
  <si>
    <t>株式会社　星の子保育園</t>
    <rPh sb="5" eb="6">
      <t>ホシ</t>
    </rPh>
    <rPh sb="7" eb="8">
      <t>コ</t>
    </rPh>
    <rPh sb="8" eb="11">
      <t>ホイクエン</t>
    </rPh>
    <phoneticPr fontId="3"/>
  </si>
  <si>
    <t>バンビのおうち保育園</t>
    <rPh sb="7" eb="10">
      <t>ホイクエン</t>
    </rPh>
    <phoneticPr fontId="66"/>
  </si>
  <si>
    <t>社会福祉法人　銀杏の会</t>
    <rPh sb="0" eb="2">
      <t>シャカイ</t>
    </rPh>
    <rPh sb="2" eb="4">
      <t>フクシ</t>
    </rPh>
    <rPh sb="4" eb="6">
      <t>ホウジン</t>
    </rPh>
    <rPh sb="7" eb="9">
      <t>イチョウ</t>
    </rPh>
    <rPh sb="10" eb="11">
      <t>カイ</t>
    </rPh>
    <phoneticPr fontId="6"/>
  </si>
  <si>
    <t>アテナ保育園</t>
    <rPh sb="3" eb="6">
      <t>ホイクエン</t>
    </rPh>
    <phoneticPr fontId="66"/>
  </si>
  <si>
    <t>学校法人　岩沼学園</t>
    <rPh sb="0" eb="2">
      <t>ガッコウ</t>
    </rPh>
    <rPh sb="2" eb="4">
      <t>ホウジン</t>
    </rPh>
    <rPh sb="5" eb="7">
      <t>イワヌマ</t>
    </rPh>
    <rPh sb="7" eb="9">
      <t>ガクエン</t>
    </rPh>
    <phoneticPr fontId="69"/>
  </si>
  <si>
    <t>砂押こころ保育園</t>
    <rPh sb="0" eb="2">
      <t>スナオシ</t>
    </rPh>
    <rPh sb="5" eb="8">
      <t>ホイクエン</t>
    </rPh>
    <phoneticPr fontId="66"/>
  </si>
  <si>
    <t>株式会社　Ｆ＆Ｓ</t>
    <phoneticPr fontId="66"/>
  </si>
  <si>
    <t>仙台市青葉区木町通2-4-16</t>
    <rPh sb="3" eb="6">
      <t>アオバク</t>
    </rPh>
    <rPh sb="6" eb="8">
      <t>キマチ</t>
    </rPh>
    <rPh sb="8" eb="9">
      <t>ドオ</t>
    </rPh>
    <phoneticPr fontId="66"/>
  </si>
  <si>
    <t>時のかけはし保育園</t>
    <rPh sb="0" eb="1">
      <t>トキ</t>
    </rPh>
    <rPh sb="6" eb="9">
      <t>ホイクエン</t>
    </rPh>
    <phoneticPr fontId="66"/>
  </si>
  <si>
    <t>株式会社　ちゃいるどらんど</t>
    <phoneticPr fontId="66"/>
  </si>
  <si>
    <t>仙台市若林区六丁の目西町3-41</t>
    <rPh sb="3" eb="6">
      <t>ワカバヤシク</t>
    </rPh>
    <rPh sb="6" eb="8">
      <t>ロクチョウ</t>
    </rPh>
    <rPh sb="9" eb="10">
      <t>メ</t>
    </rPh>
    <rPh sb="10" eb="11">
      <t>ニシ</t>
    </rPh>
    <rPh sb="11" eb="12">
      <t>マチ</t>
    </rPh>
    <phoneticPr fontId="66"/>
  </si>
  <si>
    <t>袋原ちびっこひろば保育園</t>
    <rPh sb="0" eb="1">
      <t>フクロ</t>
    </rPh>
    <rPh sb="1" eb="2">
      <t>ハラ</t>
    </rPh>
    <rPh sb="9" eb="12">
      <t>ホイクエン</t>
    </rPh>
    <phoneticPr fontId="66"/>
  </si>
  <si>
    <t>株式会社　ちびっこひろば保育園</t>
    <phoneticPr fontId="66"/>
  </si>
  <si>
    <t>仙台市若林区若林1丁目6-17</t>
    <rPh sb="3" eb="6">
      <t>ワカバヤシク</t>
    </rPh>
    <rPh sb="6" eb="8">
      <t>ワカバヤシ</t>
    </rPh>
    <rPh sb="9" eb="11">
      <t>チョウメ</t>
    </rPh>
    <phoneticPr fontId="66"/>
  </si>
  <si>
    <t>こぶたの城おおのだ保育園</t>
    <rPh sb="4" eb="5">
      <t>シロ</t>
    </rPh>
    <rPh sb="9" eb="12">
      <t>ホイクエン</t>
    </rPh>
    <phoneticPr fontId="66"/>
  </si>
  <si>
    <t>株式会社　ラヴィエール</t>
    <rPh sb="0" eb="2">
      <t>カブシキ</t>
    </rPh>
    <rPh sb="2" eb="4">
      <t>カイシャ</t>
    </rPh>
    <phoneticPr fontId="66"/>
  </si>
  <si>
    <t>仙台市太白区あすと長町3丁目2-23</t>
    <rPh sb="9" eb="11">
      <t>ナガマチ</t>
    </rPh>
    <rPh sb="12" eb="14">
      <t>チョウメ</t>
    </rPh>
    <phoneticPr fontId="66"/>
  </si>
  <si>
    <t>杜のぽかぽか保育園</t>
    <rPh sb="0" eb="1">
      <t>モリ</t>
    </rPh>
    <rPh sb="6" eb="9">
      <t>ホイクエン</t>
    </rPh>
    <phoneticPr fontId="66"/>
  </si>
  <si>
    <t>合同会社　もりぽか舎</t>
    <rPh sb="0" eb="2">
      <t>ゴウドウ</t>
    </rPh>
    <rPh sb="2" eb="4">
      <t>カイシャ</t>
    </rPh>
    <rPh sb="9" eb="10">
      <t>シャ</t>
    </rPh>
    <phoneticPr fontId="66"/>
  </si>
  <si>
    <t>仙台市太白区大野田5-30-1</t>
    <rPh sb="0" eb="3">
      <t>センダイシ</t>
    </rPh>
    <rPh sb="3" eb="6">
      <t>タイハクク</t>
    </rPh>
    <rPh sb="6" eb="9">
      <t>オオノダ</t>
    </rPh>
    <phoneticPr fontId="66"/>
  </si>
  <si>
    <t>富沢こころ保育園</t>
    <rPh sb="0" eb="2">
      <t>トミザワ</t>
    </rPh>
    <rPh sb="5" eb="8">
      <t>ホイクエン</t>
    </rPh>
    <phoneticPr fontId="66"/>
  </si>
  <si>
    <t>株式会社　F＆S</t>
    <rPh sb="0" eb="4">
      <t>カブシキカイシャ</t>
    </rPh>
    <phoneticPr fontId="66"/>
  </si>
  <si>
    <t>仙台市青葉区木町通2丁目4-17</t>
    <rPh sb="0" eb="3">
      <t>センダイシ</t>
    </rPh>
    <rPh sb="3" eb="6">
      <t>アオバク</t>
    </rPh>
    <rPh sb="6" eb="8">
      <t>キマチ</t>
    </rPh>
    <rPh sb="8" eb="9">
      <t>ドオリ</t>
    </rPh>
    <rPh sb="10" eb="12">
      <t>チョウメ</t>
    </rPh>
    <phoneticPr fontId="66"/>
  </si>
  <si>
    <t>ぷりえ～る保育園</t>
    <phoneticPr fontId="66"/>
  </si>
  <si>
    <t>特定非営利活動法人　サン・キッズ保育園</t>
    <rPh sb="0" eb="2">
      <t>トクテイ</t>
    </rPh>
    <rPh sb="2" eb="5">
      <t>ヒエイリ</t>
    </rPh>
    <rPh sb="5" eb="7">
      <t>カツドウ</t>
    </rPh>
    <rPh sb="7" eb="9">
      <t>ホウジン</t>
    </rPh>
    <rPh sb="16" eb="19">
      <t>ホイクエン</t>
    </rPh>
    <phoneticPr fontId="6"/>
  </si>
  <si>
    <t>やまとみらい八乙女保育園</t>
    <phoneticPr fontId="66"/>
  </si>
  <si>
    <t>社会福祉法人　やまとみらい福祉会</t>
    <rPh sb="13" eb="15">
      <t>フクシ</t>
    </rPh>
    <rPh sb="15" eb="16">
      <t>カイ</t>
    </rPh>
    <phoneticPr fontId="6"/>
  </si>
  <si>
    <t>アートチャイルドケア仙台泉中央</t>
    <rPh sb="10" eb="12">
      <t>センダイ</t>
    </rPh>
    <rPh sb="12" eb="13">
      <t>イズミ</t>
    </rPh>
    <rPh sb="13" eb="15">
      <t>チュウオウ</t>
    </rPh>
    <phoneticPr fontId="66"/>
  </si>
  <si>
    <t>アートチャイルドケア　株式会社</t>
    <rPh sb="11" eb="13">
      <t>カブシキ</t>
    </rPh>
    <rPh sb="13" eb="15">
      <t>カイシャ</t>
    </rPh>
    <phoneticPr fontId="6"/>
  </si>
  <si>
    <t>東京都品川区東品川1-3-10アートコーポレーション東京オフィス3F</t>
    <rPh sb="0" eb="3">
      <t>トウキョウト</t>
    </rPh>
    <rPh sb="3" eb="6">
      <t>シナガワク</t>
    </rPh>
    <rPh sb="6" eb="9">
      <t>ヒガシシナガワ</t>
    </rPh>
    <rPh sb="26" eb="28">
      <t>トウキョウ</t>
    </rPh>
    <phoneticPr fontId="6"/>
  </si>
  <si>
    <t>リコリコ保育園</t>
    <rPh sb="4" eb="7">
      <t>ホイクエン</t>
    </rPh>
    <phoneticPr fontId="66"/>
  </si>
  <si>
    <t>有限会社　ニシオ不動産</t>
    <rPh sb="8" eb="11">
      <t>フドウサン</t>
    </rPh>
    <phoneticPr fontId="6"/>
  </si>
  <si>
    <t>森のプーさん保育園</t>
    <phoneticPr fontId="66"/>
  </si>
  <si>
    <t>株式会社　森のプーさん保育園</t>
    <rPh sb="5" eb="6">
      <t>モリ</t>
    </rPh>
    <rPh sb="11" eb="14">
      <t>ホイクエン</t>
    </rPh>
    <phoneticPr fontId="3"/>
  </si>
  <si>
    <t>ハピネス保育園南光台東</t>
    <rPh sb="4" eb="7">
      <t>ホイクエン</t>
    </rPh>
    <rPh sb="7" eb="9">
      <t>ナンコウ</t>
    </rPh>
    <rPh sb="9" eb="10">
      <t>ダイ</t>
    </rPh>
    <rPh sb="10" eb="11">
      <t>ヒガシ</t>
    </rPh>
    <phoneticPr fontId="66"/>
  </si>
  <si>
    <t>株式会社　エルプレイス</t>
    <rPh sb="0" eb="4">
      <t>カブシキガイシャ</t>
    </rPh>
    <phoneticPr fontId="69"/>
  </si>
  <si>
    <t>宮城県石巻市南境字新待井73</t>
    <rPh sb="0" eb="3">
      <t>ミヤギケン</t>
    </rPh>
    <rPh sb="3" eb="6">
      <t>イシノマキシ</t>
    </rPh>
    <rPh sb="6" eb="7">
      <t>ミナミ</t>
    </rPh>
    <rPh sb="7" eb="8">
      <t>サカイ</t>
    </rPh>
    <rPh sb="8" eb="9">
      <t>アザ</t>
    </rPh>
    <rPh sb="9" eb="10">
      <t>シン</t>
    </rPh>
    <rPh sb="10" eb="11">
      <t>マ</t>
    </rPh>
    <rPh sb="11" eb="12">
      <t>イ</t>
    </rPh>
    <phoneticPr fontId="66"/>
  </si>
  <si>
    <t>ピーターパン北中山</t>
    <rPh sb="6" eb="7">
      <t>キタ</t>
    </rPh>
    <rPh sb="7" eb="9">
      <t>ナカヤマ</t>
    </rPh>
    <phoneticPr fontId="66"/>
  </si>
  <si>
    <t>泉中央さんさん保育室</t>
    <rPh sb="0" eb="3">
      <t>イズミチュウオウ</t>
    </rPh>
    <rPh sb="7" eb="10">
      <t>ホイクシツ</t>
    </rPh>
    <phoneticPr fontId="66"/>
  </si>
  <si>
    <t>学校法人　庄司学園</t>
    <rPh sb="0" eb="2">
      <t>ガッコウ</t>
    </rPh>
    <rPh sb="2" eb="4">
      <t>ホウジン</t>
    </rPh>
    <rPh sb="5" eb="7">
      <t>ショウジ</t>
    </rPh>
    <rPh sb="7" eb="9">
      <t>ガクエン</t>
    </rPh>
    <phoneticPr fontId="69"/>
  </si>
  <si>
    <t>仙台市泉区将監13-1-1</t>
    <rPh sb="0" eb="3">
      <t>センダイシ</t>
    </rPh>
    <rPh sb="3" eb="5">
      <t>イズミク</t>
    </rPh>
    <rPh sb="5" eb="7">
      <t>ショウゲン</t>
    </rPh>
    <phoneticPr fontId="66"/>
  </si>
  <si>
    <t>みなみの光保育園</t>
    <rPh sb="4" eb="5">
      <t>ヒカリ</t>
    </rPh>
    <rPh sb="5" eb="8">
      <t>ホイクエン</t>
    </rPh>
    <phoneticPr fontId="66"/>
  </si>
  <si>
    <t>合同会社　ゆめぽけっと</t>
    <phoneticPr fontId="66"/>
  </si>
  <si>
    <t>仙台市泉区南光台3丁目17-22</t>
    <phoneticPr fontId="6"/>
  </si>
  <si>
    <t>ミッキー小規模保育園</t>
    <rPh sb="4" eb="7">
      <t>ショウキボ</t>
    </rPh>
    <rPh sb="7" eb="10">
      <t>ホイクエン</t>
    </rPh>
    <phoneticPr fontId="66"/>
  </si>
  <si>
    <t>株式会社　ウェルフェア</t>
    <rPh sb="0" eb="4">
      <t>カブシキガイシャ</t>
    </rPh>
    <phoneticPr fontId="69"/>
  </si>
  <si>
    <t>仙台市青葉区昭和町3-15-529</t>
    <rPh sb="0" eb="3">
      <t>センダイシ</t>
    </rPh>
    <rPh sb="3" eb="6">
      <t>アオバク</t>
    </rPh>
    <rPh sb="6" eb="8">
      <t>ショウワ</t>
    </rPh>
    <rPh sb="8" eb="9">
      <t>マチ</t>
    </rPh>
    <phoneticPr fontId="66"/>
  </si>
  <si>
    <t>おひさま保育園　</t>
    <phoneticPr fontId="66"/>
  </si>
  <si>
    <t>株式会社　スプラウト</t>
    <rPh sb="0" eb="2">
      <t>カブシキ</t>
    </rPh>
    <rPh sb="2" eb="4">
      <t>カイシャ</t>
    </rPh>
    <phoneticPr fontId="3"/>
  </si>
  <si>
    <t>仙台市青葉区落合2-6-8</t>
    <rPh sb="0" eb="3">
      <t>センダイシ</t>
    </rPh>
    <rPh sb="3" eb="6">
      <t>アオバク</t>
    </rPh>
    <rPh sb="6" eb="8">
      <t>オチアイ</t>
    </rPh>
    <phoneticPr fontId="3"/>
  </si>
  <si>
    <t>栗生ひよこ園</t>
    <phoneticPr fontId="66"/>
  </si>
  <si>
    <t>株式会社　ひよこ会</t>
    <rPh sb="8" eb="9">
      <t>カイ</t>
    </rPh>
    <phoneticPr fontId="69"/>
  </si>
  <si>
    <t>キッズガーデン・グランママ</t>
    <phoneticPr fontId="66"/>
  </si>
  <si>
    <t>一般社団法人　Ｐｌｕｍ</t>
    <phoneticPr fontId="66"/>
  </si>
  <si>
    <t>仙台市青葉区錦町1-12-1</t>
    <rPh sb="0" eb="3">
      <t>センダイシ</t>
    </rPh>
    <rPh sb="3" eb="6">
      <t>アオバク</t>
    </rPh>
    <rPh sb="6" eb="8">
      <t>ニシキチョウ</t>
    </rPh>
    <phoneticPr fontId="6"/>
  </si>
  <si>
    <t>株式会社　ひよこ保育園</t>
    <rPh sb="8" eb="10">
      <t>ホイク</t>
    </rPh>
    <rPh sb="10" eb="11">
      <t>エン</t>
    </rPh>
    <phoneticPr fontId="6"/>
  </si>
  <si>
    <t>仙台市青葉区大町2-7-20-102</t>
    <rPh sb="0" eb="3">
      <t>センダイシ</t>
    </rPh>
    <rPh sb="3" eb="6">
      <t>アオバク</t>
    </rPh>
    <rPh sb="6" eb="8">
      <t>オオマチ</t>
    </rPh>
    <phoneticPr fontId="6"/>
  </si>
  <si>
    <t>まんまる保育園</t>
    <rPh sb="4" eb="7">
      <t>ホイクエン</t>
    </rPh>
    <phoneticPr fontId="66"/>
  </si>
  <si>
    <t>一般社団法人　アンサンブル</t>
    <rPh sb="0" eb="2">
      <t>イッパン</t>
    </rPh>
    <rPh sb="2" eb="4">
      <t>シャダン</t>
    </rPh>
    <rPh sb="4" eb="6">
      <t>ホウジン</t>
    </rPh>
    <phoneticPr fontId="6"/>
  </si>
  <si>
    <t>保育園ソレイユ</t>
    <phoneticPr fontId="66"/>
  </si>
  <si>
    <t>一般社団法人　アンファンソレイユ</t>
    <rPh sb="0" eb="2">
      <t>イッパン</t>
    </rPh>
    <rPh sb="2" eb="4">
      <t>シャダン</t>
    </rPh>
    <rPh sb="4" eb="6">
      <t>ホウジン</t>
    </rPh>
    <phoneticPr fontId="3"/>
  </si>
  <si>
    <t>にこにこハウス</t>
    <phoneticPr fontId="66"/>
  </si>
  <si>
    <t>株式会社　にこにこハウス</t>
    <rPh sb="0" eb="2">
      <t>カブシキ</t>
    </rPh>
    <rPh sb="2" eb="4">
      <t>カイシャ</t>
    </rPh>
    <phoneticPr fontId="6"/>
  </si>
  <si>
    <t>苦竹ナーサリー</t>
    <rPh sb="0" eb="2">
      <t>ニガタケ</t>
    </rPh>
    <phoneticPr fontId="66"/>
  </si>
  <si>
    <t>ぽっかぽか彩(いろどり）保育園</t>
    <rPh sb="5" eb="6">
      <t>アヤ</t>
    </rPh>
    <rPh sb="12" eb="15">
      <t>ホイクエン</t>
    </rPh>
    <phoneticPr fontId="66"/>
  </si>
  <si>
    <t>一般社団法人　ぽっかぽか</t>
    <phoneticPr fontId="66"/>
  </si>
  <si>
    <t>宮城野区幸町2丁目16-13</t>
    <phoneticPr fontId="66"/>
  </si>
  <si>
    <t>アスイク保育園　薬師堂前</t>
    <rPh sb="4" eb="7">
      <t>ホイクエン</t>
    </rPh>
    <rPh sb="8" eb="11">
      <t>ヤクシドウ</t>
    </rPh>
    <rPh sb="11" eb="12">
      <t>マエ</t>
    </rPh>
    <phoneticPr fontId="66"/>
  </si>
  <si>
    <t>特定非営利活動法人　アスイク</t>
    <phoneticPr fontId="69"/>
  </si>
  <si>
    <t>仙台市宮城野区榴岡4-5-2</t>
    <rPh sb="0" eb="3">
      <t>センダイシ</t>
    </rPh>
    <rPh sb="3" eb="7">
      <t>ミヤギノク</t>
    </rPh>
    <rPh sb="7" eb="9">
      <t>ツツジガオカ</t>
    </rPh>
    <phoneticPr fontId="66"/>
  </si>
  <si>
    <t>太白だんだん保育園</t>
    <phoneticPr fontId="66"/>
  </si>
  <si>
    <t>東京都豊島区東池袋1-44-3　池袋ISPタマビル</t>
    <phoneticPr fontId="66"/>
  </si>
  <si>
    <t>フレーベル保育園</t>
    <phoneticPr fontId="66"/>
  </si>
  <si>
    <t>株式会社　フレンズビジョン</t>
    <phoneticPr fontId="3"/>
  </si>
  <si>
    <t>株式会社　いずみ保育園</t>
    <rPh sb="8" eb="11">
      <t>ホイクエン</t>
    </rPh>
    <phoneticPr fontId="3"/>
  </si>
  <si>
    <t>仙台市泉区泉中央3-28-11</t>
    <rPh sb="0" eb="3">
      <t>センダイシ</t>
    </rPh>
    <rPh sb="3" eb="5">
      <t>イズミク</t>
    </rPh>
    <rPh sb="5" eb="6">
      <t>イズミ</t>
    </rPh>
    <rPh sb="6" eb="8">
      <t>チュウオウ</t>
    </rPh>
    <phoneticPr fontId="6"/>
  </si>
  <si>
    <t>一般社団法人　小羊園</t>
    <rPh sb="0" eb="2">
      <t>イッパン</t>
    </rPh>
    <rPh sb="2" eb="4">
      <t>シャダン</t>
    </rPh>
    <rPh sb="4" eb="6">
      <t>ホウジン</t>
    </rPh>
    <rPh sb="7" eb="8">
      <t>ショウ</t>
    </rPh>
    <rPh sb="8" eb="9">
      <t>ヒツジ</t>
    </rPh>
    <rPh sb="9" eb="10">
      <t>エン</t>
    </rPh>
    <phoneticPr fontId="6"/>
  </si>
  <si>
    <t>泉ヶ丘保育園</t>
    <rPh sb="0" eb="3">
      <t>イズミガオカ</t>
    </rPh>
    <rPh sb="3" eb="6">
      <t>ホイクエン</t>
    </rPh>
    <phoneticPr fontId="66"/>
  </si>
  <si>
    <t>社会福祉法人　三矢会</t>
    <rPh sb="0" eb="2">
      <t>シャカイ</t>
    </rPh>
    <rPh sb="2" eb="4">
      <t>フクシ</t>
    </rPh>
    <rPh sb="4" eb="6">
      <t>ホウジン</t>
    </rPh>
    <rPh sb="7" eb="9">
      <t>ミツヤ</t>
    </rPh>
    <rPh sb="9" eb="10">
      <t>カイ</t>
    </rPh>
    <phoneticPr fontId="6"/>
  </si>
  <si>
    <t>パパママ保育園</t>
    <rPh sb="4" eb="7">
      <t>ホイクエン</t>
    </rPh>
    <phoneticPr fontId="66"/>
  </si>
  <si>
    <t>合同会社　パパママ保育園</t>
    <rPh sb="0" eb="2">
      <t>ゴウドウ</t>
    </rPh>
    <rPh sb="2" eb="4">
      <t>ガイシャ</t>
    </rPh>
    <rPh sb="9" eb="12">
      <t>ホイクエン</t>
    </rPh>
    <phoneticPr fontId="69"/>
  </si>
  <si>
    <t>事業所内‐小規模A型</t>
    <phoneticPr fontId="66"/>
  </si>
  <si>
    <t>ビックママランド北目町</t>
    <rPh sb="8" eb="9">
      <t>キタ</t>
    </rPh>
    <rPh sb="9" eb="10">
      <t>メ</t>
    </rPh>
    <rPh sb="10" eb="11">
      <t>マチ</t>
    </rPh>
    <phoneticPr fontId="66"/>
  </si>
  <si>
    <t>株式会社　ビック・ママ</t>
    <rPh sb="0" eb="2">
      <t>カブシキ</t>
    </rPh>
    <rPh sb="2" eb="4">
      <t>カイシャ</t>
    </rPh>
    <phoneticPr fontId="6"/>
  </si>
  <si>
    <t>仙台市若林区東八番丁183BM本社ビル２階</t>
    <rPh sb="0" eb="3">
      <t>センダイシ</t>
    </rPh>
    <rPh sb="3" eb="6">
      <t>ワカバヤシク</t>
    </rPh>
    <rPh sb="6" eb="7">
      <t>ヒガシ</t>
    </rPh>
    <rPh sb="15" eb="17">
      <t>ホンシャ</t>
    </rPh>
    <rPh sb="20" eb="21">
      <t>カイ</t>
    </rPh>
    <phoneticPr fontId="66"/>
  </si>
  <si>
    <t>ワタキュー保育園北四番丁園</t>
    <rPh sb="5" eb="8">
      <t>ホイクエン</t>
    </rPh>
    <rPh sb="8" eb="12">
      <t>キタヨバンチョウ</t>
    </rPh>
    <rPh sb="12" eb="13">
      <t>エン</t>
    </rPh>
    <phoneticPr fontId="10"/>
  </si>
  <si>
    <t>ワタキューセイモア　株式会社</t>
    <rPh sb="10" eb="12">
      <t>カブシキ</t>
    </rPh>
    <rPh sb="12" eb="14">
      <t>カイシャ</t>
    </rPh>
    <phoneticPr fontId="6"/>
  </si>
  <si>
    <t>京都府綴喜郡井出町大字多賀小字茶臼塚12-2</t>
    <rPh sb="0" eb="2">
      <t>キョウト</t>
    </rPh>
    <rPh sb="2" eb="3">
      <t>フ</t>
    </rPh>
    <rPh sb="3" eb="6">
      <t>ツヅキグン</t>
    </rPh>
    <rPh sb="6" eb="9">
      <t>イデマチ</t>
    </rPh>
    <rPh sb="9" eb="11">
      <t>オオアザ</t>
    </rPh>
    <rPh sb="11" eb="13">
      <t>タガ</t>
    </rPh>
    <rPh sb="13" eb="14">
      <t>ショウ</t>
    </rPh>
    <rPh sb="14" eb="15">
      <t>アザ</t>
    </rPh>
    <rPh sb="15" eb="16">
      <t>チャ</t>
    </rPh>
    <rPh sb="16" eb="17">
      <t>ウス</t>
    </rPh>
    <rPh sb="17" eb="18">
      <t>ツカ</t>
    </rPh>
    <phoneticPr fontId="66"/>
  </si>
  <si>
    <t>ビックママランド支倉園</t>
    <rPh sb="8" eb="10">
      <t>ハセクラ</t>
    </rPh>
    <rPh sb="10" eb="11">
      <t>エン</t>
    </rPh>
    <phoneticPr fontId="10"/>
  </si>
  <si>
    <t>わくわくモリモリ保育所</t>
    <rPh sb="8" eb="10">
      <t>ホイク</t>
    </rPh>
    <rPh sb="10" eb="11">
      <t>ショ</t>
    </rPh>
    <phoneticPr fontId="66"/>
  </si>
  <si>
    <t>医療法人社団　裕歯会</t>
    <rPh sb="0" eb="2">
      <t>イリョウ</t>
    </rPh>
    <rPh sb="2" eb="4">
      <t>ホウジン</t>
    </rPh>
    <rPh sb="4" eb="6">
      <t>シャダン</t>
    </rPh>
    <rPh sb="7" eb="8">
      <t>ユウ</t>
    </rPh>
    <rPh sb="8" eb="9">
      <t>ハ</t>
    </rPh>
    <rPh sb="9" eb="10">
      <t>カイ</t>
    </rPh>
    <phoneticPr fontId="6"/>
  </si>
  <si>
    <t>仙台市青葉区五橋1－6－2</t>
    <rPh sb="0" eb="3">
      <t>センダイシ</t>
    </rPh>
    <rPh sb="3" eb="6">
      <t>アオバク</t>
    </rPh>
    <rPh sb="6" eb="8">
      <t>イツツバシ</t>
    </rPh>
    <phoneticPr fontId="66"/>
  </si>
  <si>
    <t>豊和すまいる保育園 仙台青葉校</t>
    <rPh sb="0" eb="1">
      <t>ユタカ</t>
    </rPh>
    <rPh sb="1" eb="2">
      <t>ワ</t>
    </rPh>
    <rPh sb="6" eb="9">
      <t>ホイクエン</t>
    </rPh>
    <rPh sb="10" eb="12">
      <t>センダイ</t>
    </rPh>
    <rPh sb="12" eb="14">
      <t>アオバ</t>
    </rPh>
    <rPh sb="14" eb="15">
      <t>コウ</t>
    </rPh>
    <phoneticPr fontId="66"/>
  </si>
  <si>
    <t>株式会社　豊和</t>
    <rPh sb="0" eb="4">
      <t>カブシキガイシャ</t>
    </rPh>
    <rPh sb="5" eb="7">
      <t>ホウワ</t>
    </rPh>
    <phoneticPr fontId="66"/>
  </si>
  <si>
    <t>東京都新宿区新宿五丁目18-14新宿北西ビル6F</t>
    <rPh sb="16" eb="18">
      <t>シンジュク</t>
    </rPh>
    <rPh sb="18" eb="19">
      <t>キタ</t>
    </rPh>
    <rPh sb="19" eb="20">
      <t>ニシ</t>
    </rPh>
    <phoneticPr fontId="66"/>
  </si>
  <si>
    <t>事業所内‐小規模A型</t>
    <phoneticPr fontId="66"/>
  </si>
  <si>
    <t>あすと長町保育所</t>
    <rPh sb="3" eb="5">
      <t>ナガマチ</t>
    </rPh>
    <rPh sb="5" eb="7">
      <t>ホイク</t>
    </rPh>
    <rPh sb="7" eb="8">
      <t>ショ</t>
    </rPh>
    <phoneticPr fontId="10"/>
  </si>
  <si>
    <t>医療法人　徳真会</t>
    <rPh sb="0" eb="2">
      <t>イリョウ</t>
    </rPh>
    <rPh sb="2" eb="4">
      <t>ホウジン</t>
    </rPh>
    <rPh sb="5" eb="6">
      <t>トク</t>
    </rPh>
    <rPh sb="6" eb="7">
      <t>マコト</t>
    </rPh>
    <rPh sb="7" eb="8">
      <t>カイ</t>
    </rPh>
    <phoneticPr fontId="6"/>
  </si>
  <si>
    <t>仙台市泉区南光台東2-11-26</t>
    <rPh sb="0" eb="3">
      <t>センダイシ</t>
    </rPh>
    <rPh sb="3" eb="5">
      <t>イズミク</t>
    </rPh>
    <rPh sb="5" eb="7">
      <t>ナンコウ</t>
    </rPh>
    <rPh sb="7" eb="8">
      <t>ダイ</t>
    </rPh>
    <rPh sb="8" eb="9">
      <t>ヒガシ</t>
    </rPh>
    <phoneticPr fontId="66"/>
  </si>
  <si>
    <t>りっきーぱーくあすと長町</t>
    <rPh sb="10" eb="12">
      <t>ナガマチ</t>
    </rPh>
    <phoneticPr fontId="66"/>
  </si>
  <si>
    <t>株式会社　ミツイ</t>
    <rPh sb="0" eb="2">
      <t>カブシキ</t>
    </rPh>
    <rPh sb="2" eb="4">
      <t>カイシャ</t>
    </rPh>
    <phoneticPr fontId="66"/>
  </si>
  <si>
    <t>仙台市太白区太子堂1-32</t>
    <phoneticPr fontId="66"/>
  </si>
  <si>
    <t>事業所内‐小規模A型</t>
  </si>
  <si>
    <t>もりのひろば保育園</t>
    <rPh sb="6" eb="9">
      <t>ホイクエン</t>
    </rPh>
    <phoneticPr fontId="10"/>
  </si>
  <si>
    <t>有限会社　ＡＫＩ</t>
    <rPh sb="0" eb="2">
      <t>ユウゲン</t>
    </rPh>
    <rPh sb="2" eb="4">
      <t>カイシャ</t>
    </rPh>
    <phoneticPr fontId="6"/>
  </si>
  <si>
    <t>仙台市宮城野区幸町2-22-37</t>
    <rPh sb="7" eb="9">
      <t>サイワイチョウ</t>
    </rPh>
    <phoneticPr fontId="66"/>
  </si>
  <si>
    <t>事業所内‐小規模B型</t>
    <phoneticPr fontId="66"/>
  </si>
  <si>
    <t>ヤクルト二日町つばめ保育園</t>
    <rPh sb="4" eb="7">
      <t>フツカマチ</t>
    </rPh>
    <rPh sb="10" eb="13">
      <t>ホイクエン</t>
    </rPh>
    <phoneticPr fontId="66"/>
  </si>
  <si>
    <t>宮城中央ヤクルト販売　株式会社</t>
    <phoneticPr fontId="66"/>
  </si>
  <si>
    <t>宮城県名取市植松字宮島77</t>
    <rPh sb="0" eb="3">
      <t>ミヤギケン</t>
    </rPh>
    <rPh sb="3" eb="6">
      <t>ナトリシ</t>
    </rPh>
    <rPh sb="6" eb="8">
      <t>ウエマツ</t>
    </rPh>
    <rPh sb="8" eb="9">
      <t>アザ</t>
    </rPh>
    <rPh sb="9" eb="10">
      <t>ミヤ</t>
    </rPh>
    <rPh sb="10" eb="11">
      <t>シマ</t>
    </rPh>
    <phoneticPr fontId="66"/>
  </si>
  <si>
    <t>事業所内‐小規模B型</t>
    <phoneticPr fontId="66"/>
  </si>
  <si>
    <t>きらきら保育園</t>
    <rPh sb="4" eb="7">
      <t>ホイクエン</t>
    </rPh>
    <phoneticPr fontId="66"/>
  </si>
  <si>
    <t>有限会社　ひだまり介護</t>
    <rPh sb="0" eb="4">
      <t>ユウゲンガイシャ</t>
    </rPh>
    <rPh sb="9" eb="11">
      <t>カイゴ</t>
    </rPh>
    <phoneticPr fontId="66"/>
  </si>
  <si>
    <t>仙台市泉区住吉台東5-5-8</t>
    <rPh sb="0" eb="3">
      <t>センダイシ</t>
    </rPh>
    <rPh sb="3" eb="5">
      <t>イズミク</t>
    </rPh>
    <rPh sb="5" eb="7">
      <t>スミヨシ</t>
    </rPh>
    <rPh sb="7" eb="8">
      <t>ダイ</t>
    </rPh>
    <rPh sb="8" eb="9">
      <t>ヒガシ</t>
    </rPh>
    <phoneticPr fontId="66"/>
  </si>
  <si>
    <t>ヤクルトあやしつばめ保育園</t>
    <rPh sb="10" eb="13">
      <t>ホイクエン</t>
    </rPh>
    <phoneticPr fontId="66"/>
  </si>
  <si>
    <t>宮城中央ヤクルト販売　株式会社</t>
    <phoneticPr fontId="66"/>
  </si>
  <si>
    <t>事業所内‐保育所型</t>
    <phoneticPr fontId="66"/>
  </si>
  <si>
    <t>エスパルキッズ保育園</t>
    <rPh sb="7" eb="10">
      <t>ホイクエン</t>
    </rPh>
    <phoneticPr fontId="10"/>
  </si>
  <si>
    <t>仙台ターミナルビル　株式会社</t>
    <rPh sb="0" eb="2">
      <t>センダイ</t>
    </rPh>
    <rPh sb="10" eb="12">
      <t>カブシキ</t>
    </rPh>
    <rPh sb="12" eb="14">
      <t>カイシャ</t>
    </rPh>
    <phoneticPr fontId="6"/>
  </si>
  <si>
    <t>仙台市青葉区中央1-1-1</t>
    <rPh sb="0" eb="6">
      <t>センダイシアオバク</t>
    </rPh>
    <rPh sb="6" eb="8">
      <t>チュウオウ</t>
    </rPh>
    <phoneticPr fontId="66"/>
  </si>
  <si>
    <t>事業所内‐保育所型</t>
    <phoneticPr fontId="66"/>
  </si>
  <si>
    <t>コープこやぎの保育園</t>
    <rPh sb="7" eb="10">
      <t>ホイクエン</t>
    </rPh>
    <phoneticPr fontId="66"/>
  </si>
  <si>
    <t>社会福祉法人　こーぷ福祉会</t>
    <rPh sb="0" eb="2">
      <t>シャカイ</t>
    </rPh>
    <rPh sb="2" eb="4">
      <t>フクシ</t>
    </rPh>
    <rPh sb="4" eb="6">
      <t>ホウジン</t>
    </rPh>
    <rPh sb="10" eb="12">
      <t>フクシ</t>
    </rPh>
    <rPh sb="12" eb="13">
      <t>カイ</t>
    </rPh>
    <phoneticPr fontId="66"/>
  </si>
  <si>
    <t>仙台市青葉区桜ヶ丘2-20-1</t>
    <rPh sb="3" eb="6">
      <t>アオバク</t>
    </rPh>
    <rPh sb="6" eb="9">
      <t>サクラガオカ</t>
    </rPh>
    <phoneticPr fontId="66"/>
  </si>
  <si>
    <t>社会福祉法人　幸生会</t>
    <rPh sb="0" eb="2">
      <t>シャカイ</t>
    </rPh>
    <rPh sb="2" eb="4">
      <t>フクシ</t>
    </rPh>
    <rPh sb="4" eb="6">
      <t>ホウジン</t>
    </rPh>
    <rPh sb="7" eb="8">
      <t>コウ</t>
    </rPh>
    <rPh sb="8" eb="9">
      <t>セイ</t>
    </rPh>
    <rPh sb="9" eb="10">
      <t>カイ</t>
    </rPh>
    <phoneticPr fontId="66"/>
  </si>
  <si>
    <t>仙台市青葉区栗生1-25-1</t>
    <rPh sb="0" eb="3">
      <t>センダイシ</t>
    </rPh>
    <rPh sb="3" eb="6">
      <t>アオバク</t>
    </rPh>
    <rPh sb="6" eb="7">
      <t>クリ</t>
    </rPh>
    <rPh sb="7" eb="8">
      <t>ショウ</t>
    </rPh>
    <phoneticPr fontId="66"/>
  </si>
  <si>
    <t>キッズ・マークトゥエイン</t>
    <phoneticPr fontId="66"/>
  </si>
  <si>
    <t>医療法人　松田会</t>
    <rPh sb="0" eb="2">
      <t>イリョウ</t>
    </rPh>
    <rPh sb="2" eb="4">
      <t>ホウジン</t>
    </rPh>
    <rPh sb="5" eb="7">
      <t>マツダ</t>
    </rPh>
    <rPh sb="7" eb="8">
      <t>カイ</t>
    </rPh>
    <phoneticPr fontId="66"/>
  </si>
  <si>
    <t>仙台市泉区実沢字立田屋敷17-1</t>
    <rPh sb="5" eb="7">
      <t>サネザワ</t>
    </rPh>
    <rPh sb="7" eb="8">
      <t>アザ</t>
    </rPh>
    <rPh sb="8" eb="10">
      <t>タツタ</t>
    </rPh>
    <rPh sb="10" eb="12">
      <t>ヤシキ</t>
    </rPh>
    <phoneticPr fontId="6"/>
  </si>
  <si>
    <t>せせらぎ保育園</t>
    <rPh sb="4" eb="7">
      <t>ホイクエン</t>
    </rPh>
    <phoneticPr fontId="10"/>
  </si>
  <si>
    <t>社会福祉法人　陽光福祉会</t>
    <rPh sb="0" eb="2">
      <t>シャカイ</t>
    </rPh>
    <rPh sb="2" eb="4">
      <t>フクシ</t>
    </rPh>
    <rPh sb="4" eb="6">
      <t>ホウジン</t>
    </rPh>
    <rPh sb="7" eb="8">
      <t>ヨウ</t>
    </rPh>
    <rPh sb="8" eb="9">
      <t>ヒカリ</t>
    </rPh>
    <rPh sb="9" eb="11">
      <t>フクシ</t>
    </rPh>
    <rPh sb="11" eb="12">
      <t>カイ</t>
    </rPh>
    <phoneticPr fontId="66"/>
  </si>
  <si>
    <t>仙台市青葉区芋沢字横前1-1</t>
    <rPh sb="0" eb="3">
      <t>センダイシ</t>
    </rPh>
    <rPh sb="3" eb="6">
      <t>アオバク</t>
    </rPh>
    <rPh sb="6" eb="7">
      <t>イモ</t>
    </rPh>
    <rPh sb="7" eb="8">
      <t>ザワ</t>
    </rPh>
    <rPh sb="8" eb="9">
      <t>アザ</t>
    </rPh>
    <rPh sb="9" eb="10">
      <t>ヨコ</t>
    </rPh>
    <rPh sb="10" eb="11">
      <t>マエ</t>
    </rPh>
    <phoneticPr fontId="66"/>
  </si>
  <si>
    <t>令和 2年 4月 24日</t>
    <phoneticPr fontId="3"/>
  </si>
  <si>
    <t>）</t>
    <phoneticPr fontId="3"/>
  </si>
  <si>
    <t xml:space="preserve">       　       　　　　　　　　　　　　</t>
    <phoneticPr fontId="3"/>
  </si>
  <si>
    <t>代表取締役　▲▲▲▲</t>
    <rPh sb="0" eb="2">
      <t>ダイヒョウ</t>
    </rPh>
    <rPh sb="2" eb="5">
      <t>トリシマリヤク</t>
    </rPh>
    <phoneticPr fontId="3"/>
  </si>
  <si>
    <t>年度  仙台市家庭的保育事業等延長保育事業費補助金交付申請書</t>
    <rPh sb="10" eb="12">
      <t>ホイク</t>
    </rPh>
    <rPh sb="12" eb="14">
      <t>ジギョウ</t>
    </rPh>
    <rPh sb="14" eb="15">
      <t>トウ</t>
    </rPh>
    <rPh sb="15" eb="17">
      <t>エンチョウ</t>
    </rPh>
    <rPh sb="17" eb="19">
      <t>ホイク</t>
    </rPh>
    <rPh sb="19" eb="21">
      <t>ジギョウ</t>
    </rPh>
    <rPh sb="21" eb="22">
      <t>ヒ</t>
    </rPh>
    <rPh sb="22" eb="25">
      <t>ホジョキン</t>
    </rPh>
    <rPh sb="25" eb="27">
      <t>コウフ</t>
    </rPh>
    <rPh sb="27" eb="30">
      <t>シンセイショ</t>
    </rPh>
    <phoneticPr fontId="3"/>
  </si>
  <si>
    <t>・その他参考となる書類</t>
    <phoneticPr fontId="3"/>
  </si>
  <si>
    <t>＊＊＊＊＊＊</t>
    <phoneticPr fontId="3"/>
  </si>
  <si>
    <t>***-***-****</t>
    <phoneticPr fontId="3"/>
  </si>
  <si>
    <t>差引額　　　　　　　　　　　　　　　　（Ａ－Ｂ－Ｃ）</t>
    <phoneticPr fontId="3"/>
  </si>
  <si>
    <t>Ｃ</t>
    <phoneticPr fontId="3"/>
  </si>
  <si>
    <t>Ｄ</t>
    <phoneticPr fontId="3"/>
  </si>
  <si>
    <t>Ｅ</t>
    <phoneticPr fontId="3"/>
  </si>
  <si>
    <t>Ｆ</t>
    <phoneticPr fontId="3"/>
  </si>
  <si>
    <t>Ｈ</t>
    <phoneticPr fontId="3"/>
  </si>
  <si>
    <t>Ｉ</t>
    <phoneticPr fontId="3"/>
  </si>
  <si>
    <t xml:space="preserve"> 　　　　　　　円</t>
    <phoneticPr fontId="3"/>
  </si>
  <si>
    <t>（注）　１．「Ｆ」欄は，「Ｄ」欄と「Ｅ」欄を比較して少ない方の額を記入すること。　</t>
    <phoneticPr fontId="3"/>
  </si>
  <si>
    <t>　　　　２．「Ｇ」欄は，「Ｆ」欄の額を記入すること。その額に百円未満の端数がある場合には，これを切り捨てた額を記入すること。</t>
    <phoneticPr fontId="3"/>
  </si>
  <si>
    <t>様式第４号（別表２-①）</t>
    <phoneticPr fontId="3"/>
  </si>
  <si>
    <t>１．実施類型（承認時間）</t>
    <phoneticPr fontId="3"/>
  </si>
  <si>
    <t>該当あり</t>
  </si>
  <si>
    <t>＝</t>
    <phoneticPr fontId="3"/>
  </si>
  <si>
    <t>事業所内‐小規模A型</t>
    <phoneticPr fontId="3"/>
  </si>
  <si>
    <t>小規模保育事業Ａ型</t>
    <phoneticPr fontId="3"/>
  </si>
  <si>
    <t>事業所内‐小規模A型</t>
    <phoneticPr fontId="3"/>
  </si>
  <si>
    <t>様式第４号（別表２-②）</t>
    <phoneticPr fontId="3"/>
  </si>
  <si>
    <t>１．実施類型（承認時間）</t>
    <phoneticPr fontId="3"/>
  </si>
  <si>
    <t>No ※1</t>
    <phoneticPr fontId="3"/>
  </si>
  <si>
    <t>○○　○子</t>
    <rPh sb="4" eb="5">
      <t>コ</t>
    </rPh>
    <phoneticPr fontId="3"/>
  </si>
  <si>
    <t>非常勤</t>
  </si>
  <si>
    <t>△△　△美</t>
    <rPh sb="4" eb="5">
      <t>ミ</t>
    </rPh>
    <phoneticPr fontId="3"/>
  </si>
  <si>
    <t>平成31年4月1日～平成32年3月31日</t>
    <rPh sb="4" eb="5">
      <t>ネン</t>
    </rPh>
    <rPh sb="6" eb="7">
      <t>ガツ</t>
    </rPh>
    <rPh sb="8" eb="9">
      <t>ニチ</t>
    </rPh>
    <rPh sb="10" eb="12">
      <t>ヘイセイ</t>
    </rPh>
    <rPh sb="14" eb="15">
      <t>ネン</t>
    </rPh>
    <rPh sb="16" eb="17">
      <t>ガツ</t>
    </rPh>
    <rPh sb="19" eb="20">
      <t>ニチ</t>
    </rPh>
    <phoneticPr fontId="3"/>
  </si>
  <si>
    <t>◇◇　◇</t>
    <phoneticPr fontId="3"/>
  </si>
  <si>
    <t>調理員</t>
    <rPh sb="0" eb="3">
      <t>チョウリイン</t>
    </rPh>
    <phoneticPr fontId="3"/>
  </si>
  <si>
    <t>常勤職員は，ローテーションにより実施</t>
    <rPh sb="0" eb="2">
      <t>ジョウキン</t>
    </rPh>
    <rPh sb="2" eb="4">
      <t>ショクイン</t>
    </rPh>
    <rPh sb="16" eb="18">
      <t>ジッシ</t>
    </rPh>
    <phoneticPr fontId="3"/>
  </si>
  <si>
    <t>４．交付基準額</t>
    <phoneticPr fontId="3"/>
  </si>
  <si>
    <t>小規模保育事業Ａ型</t>
    <phoneticPr fontId="3"/>
  </si>
  <si>
    <t>小規模保育事業Ｂ型</t>
    <phoneticPr fontId="3"/>
  </si>
  <si>
    <t>年度　延長保育料減免分（震災減免以外）</t>
    <phoneticPr fontId="3"/>
  </si>
  <si>
    <t>1時間延長型</t>
    <phoneticPr fontId="3"/>
  </si>
  <si>
    <t>＋</t>
    <phoneticPr fontId="3"/>
  </si>
  <si>
    <t>＝</t>
    <phoneticPr fontId="3"/>
  </si>
  <si>
    <t>自己所有の家屋が
半焼･大規模半壊･半壊</t>
    <phoneticPr fontId="3"/>
  </si>
  <si>
    <t>賃貸借等の家屋が全焼･全壊･流失･
半焼･大規模半壊･半壊</t>
    <phoneticPr fontId="3"/>
  </si>
  <si>
    <t>賃貸借等の家屋が全焼･全壊･流失･
半焼･大規模半壊･半壊</t>
    <phoneticPr fontId="3"/>
  </si>
  <si>
    <t>自己所有の家屋が
半焼･大規模半壊･半壊</t>
    <phoneticPr fontId="3"/>
  </si>
  <si>
    <t>○○保育園</t>
  </si>
  <si>
    <t>仙台市青葉区1丁目▲-□</t>
  </si>
  <si>
    <t>株式会社　○○○</t>
  </si>
  <si>
    <t>年度　        延長保育事業に係る収支予算（見込）書</t>
    <rPh sb="11" eb="13">
      <t>エンチョウ</t>
    </rPh>
    <rPh sb="13" eb="15">
      <t>ホイク</t>
    </rPh>
    <rPh sb="22" eb="24">
      <t>ヨサン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</si>
</sst>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_);[Red]\(#,##0\)"/>
    <numFmt numFmtId="178" formatCode="#,###&quot;円&quot;"/>
    <numFmt numFmtId="179" formatCode="\A\ #,###"/>
    <numFmt numFmtId="180" formatCode="\B\ #,###"/>
    <numFmt numFmtId="181" formatCode="#,###"/>
    <numFmt numFmtId="182" formatCode="#,##0_);[Red]\(#,##0\)&quot;人&quot;"/>
    <numFmt numFmtId="183" formatCode="#,##0_);[Red]\(#,##0\)&quot;円&quot;"/>
    <numFmt numFmtId="184" formatCode="#,##0_ ;[Red]\-#,##0\ "/>
  </numFmts>
  <fonts count="75">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明朝"/>
      <family val="1"/>
      <charset val="128"/>
    </font>
    <font>
      <sz val="12"/>
      <name val="ＭＳ Ｐゴシック"/>
      <family val="3"/>
      <charset val="128"/>
    </font>
    <font>
      <u/>
      <sz val="11"/>
      <color indexed="12"/>
      <name val="ＭＳ Ｐゴシック"/>
      <family val="3"/>
      <charset val="128"/>
    </font>
    <font>
      <sz val="14"/>
      <name val="ＭＳ Ｐゴシック"/>
      <family val="3"/>
      <charset val="128"/>
    </font>
    <font>
      <sz val="14"/>
      <name val="ＭＳ 明朝"/>
      <family val="1"/>
      <charset val="128"/>
    </font>
    <font>
      <sz val="11"/>
      <name val="ＭＳ 明朝"/>
      <family val="1"/>
      <charset val="128"/>
    </font>
    <font>
      <sz val="11"/>
      <color indexed="8"/>
      <name val="ＭＳ Ｐゴシック"/>
      <family val="3"/>
      <charset val="128"/>
    </font>
    <font>
      <sz val="22"/>
      <name val="HGｺﾞｼｯｸM"/>
      <family val="3"/>
      <charset val="128"/>
    </font>
    <font>
      <sz val="11"/>
      <color theme="1"/>
      <name val="ＭＳ Ｐゴシック"/>
      <family val="3"/>
      <charset val="128"/>
      <scheme val="minor"/>
    </font>
    <font>
      <b/>
      <sz val="14"/>
      <name val="HGSｺﾞｼｯｸM"/>
      <family val="3"/>
      <charset val="128"/>
    </font>
    <font>
      <sz val="11"/>
      <name val="HGSｺﾞｼｯｸM"/>
      <family val="3"/>
      <charset val="128"/>
    </font>
    <font>
      <sz val="16"/>
      <name val="HGSｺﾞｼｯｸM"/>
      <family val="3"/>
      <charset val="128"/>
    </font>
    <font>
      <sz val="18"/>
      <color indexed="81"/>
      <name val="MS P ゴシック"/>
      <family val="3"/>
      <charset val="128"/>
    </font>
    <font>
      <sz val="12"/>
      <name val="HGSｺﾞｼｯｸM"/>
      <family val="3"/>
      <charset val="128"/>
    </font>
    <font>
      <b/>
      <sz val="16"/>
      <name val="HGSｺﾞｼｯｸM"/>
      <family val="3"/>
      <charset val="128"/>
    </font>
    <font>
      <sz val="14"/>
      <name val="HGSｺﾞｼｯｸM"/>
      <family val="3"/>
      <charset val="128"/>
    </font>
    <font>
      <sz val="12"/>
      <color indexed="30"/>
      <name val="HGSｺﾞｼｯｸM"/>
      <family val="3"/>
      <charset val="128"/>
    </font>
    <font>
      <sz val="12"/>
      <color theme="1"/>
      <name val="HGSｺﾞｼｯｸM"/>
      <family val="3"/>
      <charset val="128"/>
    </font>
    <font>
      <sz val="14"/>
      <color theme="1"/>
      <name val="HGSｺﾞｼｯｸM"/>
      <family val="3"/>
      <charset val="128"/>
    </font>
    <font>
      <sz val="18"/>
      <name val="HGｺﾞｼｯｸM"/>
      <family val="3"/>
      <charset val="128"/>
    </font>
    <font>
      <sz val="12"/>
      <name val="HGｺﾞｼｯｸM"/>
      <family val="3"/>
      <charset val="128"/>
    </font>
    <font>
      <b/>
      <sz val="16"/>
      <name val="HGｺﾞｼｯｸM"/>
      <family val="3"/>
      <charset val="128"/>
    </font>
    <font>
      <sz val="16"/>
      <name val="HGｺﾞｼｯｸM"/>
      <family val="3"/>
      <charset val="128"/>
    </font>
    <font>
      <sz val="18"/>
      <color theme="1"/>
      <name val="HGｺﾞｼｯｸM"/>
      <family val="3"/>
      <charset val="128"/>
    </font>
    <font>
      <sz val="14"/>
      <name val="HGｺﾞｼｯｸM"/>
      <family val="3"/>
      <charset val="128"/>
    </font>
    <font>
      <b/>
      <sz val="12"/>
      <name val="HGｺﾞｼｯｸM"/>
      <family val="3"/>
      <charset val="128"/>
    </font>
    <font>
      <sz val="11"/>
      <name val="HGｺﾞｼｯｸM"/>
      <family val="3"/>
      <charset val="128"/>
    </font>
    <font>
      <b/>
      <sz val="22"/>
      <name val="HGｺﾞｼｯｸM"/>
      <family val="3"/>
      <charset val="128"/>
    </font>
    <font>
      <sz val="26"/>
      <name val="HGｺﾞｼｯｸM"/>
      <family val="3"/>
      <charset val="128"/>
    </font>
    <font>
      <b/>
      <sz val="22"/>
      <color rgb="FFFF0000"/>
      <name val="HGｺﾞｼｯｸM"/>
      <family val="3"/>
      <charset val="128"/>
    </font>
    <font>
      <sz val="20"/>
      <name val="HGｺﾞｼｯｸM"/>
      <family val="3"/>
      <charset val="128"/>
    </font>
    <font>
      <sz val="12"/>
      <color theme="1"/>
      <name val="HGｺﾞｼｯｸM"/>
      <family val="3"/>
      <charset val="128"/>
    </font>
    <font>
      <sz val="20"/>
      <color theme="1"/>
      <name val="HGｺﾞｼｯｸM"/>
      <family val="3"/>
      <charset val="128"/>
    </font>
    <font>
      <sz val="24"/>
      <name val="HGｺﾞｼｯｸM"/>
      <family val="3"/>
      <charset val="128"/>
    </font>
    <font>
      <sz val="20"/>
      <name val="HGSｺﾞｼｯｸM"/>
      <family val="3"/>
      <charset val="128"/>
    </font>
    <font>
      <b/>
      <sz val="24"/>
      <name val="HGSｺﾞｼｯｸM"/>
      <family val="3"/>
      <charset val="128"/>
    </font>
    <font>
      <sz val="24"/>
      <name val="HGSｺﾞｼｯｸM"/>
      <family val="3"/>
      <charset val="128"/>
    </font>
    <font>
      <sz val="26"/>
      <name val="HGSｺﾞｼｯｸM"/>
      <family val="3"/>
      <charset val="128"/>
    </font>
    <font>
      <sz val="22"/>
      <name val="HGSｺﾞｼｯｸM"/>
      <family val="3"/>
      <charset val="128"/>
    </font>
    <font>
      <sz val="18"/>
      <name val="HGSｺﾞｼｯｸM"/>
      <family val="3"/>
      <charset val="128"/>
    </font>
    <font>
      <sz val="18"/>
      <color theme="1"/>
      <name val="HGSｺﾞｼｯｸM"/>
      <family val="3"/>
      <charset val="128"/>
    </font>
    <font>
      <b/>
      <u/>
      <sz val="24"/>
      <name val="HGSｺﾞｼｯｸM"/>
      <family val="3"/>
      <charset val="128"/>
    </font>
    <font>
      <b/>
      <u/>
      <sz val="16"/>
      <name val="HGSｺﾞｼｯｸM"/>
      <family val="3"/>
      <charset val="128"/>
    </font>
    <font>
      <sz val="13"/>
      <name val="HGSｺﾞｼｯｸM"/>
      <family val="3"/>
      <charset val="128"/>
    </font>
    <font>
      <b/>
      <sz val="26"/>
      <name val="HGｺﾞｼｯｸM"/>
      <family val="3"/>
      <charset val="128"/>
    </font>
    <font>
      <b/>
      <sz val="26"/>
      <name val="HGSｺﾞｼｯｸM"/>
      <family val="3"/>
      <charset val="128"/>
    </font>
    <font>
      <sz val="11"/>
      <color rgb="FF000000"/>
      <name val="HGSｺﾞｼｯｸM"/>
      <family val="3"/>
      <charset val="128"/>
    </font>
    <font>
      <sz val="10"/>
      <color rgb="FF000000"/>
      <name val="HGSｺﾞｼｯｸM"/>
      <family val="3"/>
      <charset val="128"/>
    </font>
    <font>
      <sz val="10.5"/>
      <color rgb="FF000000"/>
      <name val="HGSｺﾞｼｯｸM"/>
      <family val="3"/>
      <charset val="128"/>
    </font>
    <font>
      <sz val="12"/>
      <color theme="1"/>
      <name val="游ゴシック"/>
      <family val="3"/>
      <charset val="128"/>
    </font>
    <font>
      <sz val="18"/>
      <name val="ＭＳ 明朝"/>
      <family val="1"/>
      <charset val="128"/>
    </font>
    <font>
      <b/>
      <sz val="16"/>
      <color rgb="FFFF0000"/>
      <name val="HGSｺﾞｼｯｸM"/>
      <family val="3"/>
      <charset val="128"/>
    </font>
    <font>
      <sz val="9"/>
      <name val="HGｺﾞｼｯｸM"/>
      <family val="3"/>
      <charset val="128"/>
    </font>
    <font>
      <b/>
      <sz val="9"/>
      <name val="HGｺﾞｼｯｸM"/>
      <family val="3"/>
      <charset val="128"/>
    </font>
    <font>
      <b/>
      <sz val="9"/>
      <color rgb="FFFF0000"/>
      <name val="HGｺﾞｼｯｸM"/>
      <family val="3"/>
      <charset val="128"/>
    </font>
    <font>
      <sz val="9"/>
      <color theme="1"/>
      <name val="HGｺﾞｼｯｸM"/>
      <family val="3"/>
      <charset val="128"/>
    </font>
    <font>
      <sz val="10"/>
      <name val="HGｺﾞｼｯｸM"/>
      <family val="3"/>
      <charset val="128"/>
    </font>
    <font>
      <sz val="10"/>
      <color theme="1"/>
      <name val="HGｺﾞｼｯｸM"/>
      <family val="3"/>
      <charset val="128"/>
    </font>
    <font>
      <b/>
      <sz val="12"/>
      <color rgb="FFFF0000"/>
      <name val="HGｺﾞｼｯｸM"/>
      <family val="3"/>
      <charset val="128"/>
    </font>
    <font>
      <sz val="12"/>
      <color rgb="FF0070C0"/>
      <name val="HGｺﾞｼｯｸM"/>
      <family val="3"/>
      <charset val="128"/>
    </font>
    <font>
      <b/>
      <sz val="12"/>
      <name val="ＭＳ Ｐゴシック"/>
      <family val="3"/>
      <charset val="128"/>
    </font>
    <font>
      <u/>
      <sz val="12"/>
      <name val="HGSｺﾞｼｯｸM"/>
      <family val="3"/>
      <charset val="128"/>
    </font>
    <font>
      <sz val="6"/>
      <name val="ＭＳ Ｐゴシック"/>
      <family val="2"/>
      <charset val="128"/>
      <scheme val="minor"/>
    </font>
    <font>
      <sz val="12"/>
      <color indexed="8"/>
      <name val="游ゴシック"/>
      <family val="3"/>
      <charset val="128"/>
    </font>
    <font>
      <sz val="12"/>
      <name val="游ゴシック"/>
      <family val="3"/>
      <charset val="128"/>
    </font>
    <font>
      <sz val="6"/>
      <name val="ＭＳ Ｐゴシック"/>
      <family val="3"/>
      <charset val="128"/>
      <scheme val="minor"/>
    </font>
    <font>
      <b/>
      <sz val="18"/>
      <color indexed="81"/>
      <name val="MS P ゴシック"/>
      <family val="3"/>
      <charset val="128"/>
    </font>
    <font>
      <b/>
      <sz val="16"/>
      <color indexed="81"/>
      <name val="MS P ゴシック"/>
      <family val="3"/>
      <charset val="128"/>
    </font>
    <font>
      <b/>
      <sz val="16"/>
      <color indexed="81"/>
      <name val="ＭＳ Ｐゴシック"/>
      <family val="3"/>
      <charset val="128"/>
    </font>
    <font>
      <b/>
      <sz val="11"/>
      <color indexed="81"/>
      <name val="ＭＳ Ｐゴシック"/>
      <family val="3"/>
      <charset val="128"/>
    </font>
    <font>
      <sz val="12"/>
      <color indexed="81"/>
      <name val="游ゴシック"/>
      <family val="3"/>
      <charset val="128"/>
    </font>
  </fonts>
  <fills count="16">
    <fill>
      <patternFill patternType="none"/>
    </fill>
    <fill>
      <patternFill patternType="gray125"/>
    </fill>
    <fill>
      <patternFill patternType="solid">
        <fgColor indexed="41"/>
        <bgColor indexed="64"/>
      </patternFill>
    </fill>
    <fill>
      <patternFill patternType="solid">
        <fgColor indexed="44"/>
        <bgColor indexed="64"/>
      </patternFill>
    </fill>
    <fill>
      <patternFill patternType="solid">
        <fgColor theme="0"/>
        <bgColor indexed="64"/>
      </patternFill>
    </fill>
    <fill>
      <patternFill patternType="solid">
        <fgColor theme="8" tint="0.39997558519241921"/>
        <bgColor indexed="64"/>
      </patternFill>
    </fill>
    <fill>
      <patternFill patternType="solid">
        <fgColor rgb="FFFFFF66"/>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A6A6A6"/>
        <bgColor indexed="64"/>
      </patternFill>
    </fill>
    <fill>
      <patternFill patternType="solid">
        <fgColor theme="0" tint="-0.249977111117893"/>
        <bgColor indexed="64"/>
      </patternFill>
    </fill>
    <fill>
      <patternFill patternType="solid">
        <fgColor theme="0" tint="-0.249977111117893"/>
        <bgColor indexed="0"/>
      </patternFill>
    </fill>
    <fill>
      <patternFill patternType="solid">
        <fgColor theme="9" tint="0.59999389629810485"/>
        <bgColor indexed="64"/>
      </patternFill>
    </fill>
    <fill>
      <patternFill patternType="solid">
        <fgColor theme="8" tint="0.59999389629810485"/>
        <bgColor indexed="64"/>
      </patternFill>
    </fill>
  </fills>
  <borders count="167">
    <border>
      <left/>
      <right/>
      <top/>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style="thin">
        <color indexed="64"/>
      </right>
      <top/>
      <bottom/>
      <diagonal/>
    </border>
    <border>
      <left/>
      <right style="medium">
        <color indexed="64"/>
      </right>
      <top/>
      <bottom/>
      <diagonal/>
    </border>
    <border>
      <left style="thin">
        <color indexed="8"/>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style="thin">
        <color indexed="64"/>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style="thin">
        <color indexed="8"/>
      </left>
      <right style="thin">
        <color indexed="8"/>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double">
        <color indexed="64"/>
      </top>
      <bottom style="hair">
        <color indexed="64"/>
      </bottom>
      <diagonal/>
    </border>
    <border>
      <left style="thin">
        <color indexed="8"/>
      </left>
      <right/>
      <top style="double">
        <color indexed="64"/>
      </top>
      <bottom style="hair">
        <color indexed="64"/>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hair">
        <color indexed="64"/>
      </bottom>
      <diagonal/>
    </border>
    <border>
      <left style="thin">
        <color indexed="8"/>
      </left>
      <right style="thin">
        <color indexed="8"/>
      </right>
      <top style="hair">
        <color indexed="64"/>
      </top>
      <bottom style="medium">
        <color indexed="64"/>
      </bottom>
      <diagonal/>
    </border>
    <border>
      <left style="thin">
        <color indexed="8"/>
      </left>
      <right/>
      <top/>
      <bottom style="medium">
        <color indexed="64"/>
      </bottom>
      <diagonal/>
    </border>
    <border>
      <left/>
      <right style="medium">
        <color indexed="64"/>
      </right>
      <top style="double">
        <color indexed="64"/>
      </top>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right style="medium">
        <color indexed="64"/>
      </right>
      <top style="hair">
        <color indexed="64"/>
      </top>
      <bottom style="thin">
        <color indexed="64"/>
      </bottom>
      <diagonal/>
    </border>
    <border>
      <left style="thin">
        <color indexed="8"/>
      </left>
      <right style="thin">
        <color indexed="8"/>
      </right>
      <top/>
      <bottom style="hair">
        <color indexed="64"/>
      </bottom>
      <diagonal/>
    </border>
    <border>
      <left/>
      <right style="thin">
        <color indexed="8"/>
      </right>
      <top/>
      <bottom/>
      <diagonal/>
    </border>
    <border>
      <left style="thin">
        <color indexed="8"/>
      </left>
      <right style="thin">
        <color indexed="8"/>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style="thin">
        <color indexed="8"/>
      </left>
      <right style="thin">
        <color indexed="8"/>
      </right>
      <top style="thin">
        <color indexed="8"/>
      </top>
      <bottom style="thin">
        <color indexed="64"/>
      </bottom>
      <diagonal/>
    </border>
    <border>
      <left/>
      <right style="medium">
        <color indexed="64"/>
      </right>
      <top/>
      <bottom style="thin">
        <color indexed="64"/>
      </bottom>
      <diagonal/>
    </border>
    <border>
      <left style="thin">
        <color indexed="8"/>
      </left>
      <right style="thin">
        <color indexed="8"/>
      </right>
      <top style="thin">
        <color indexed="8"/>
      </top>
      <bottom style="double">
        <color indexed="64"/>
      </bottom>
      <diagonal/>
    </border>
    <border>
      <left/>
      <right style="medium">
        <color indexed="64"/>
      </right>
      <top style="thin">
        <color indexed="64"/>
      </top>
      <bottom/>
      <diagonal/>
    </border>
    <border>
      <left style="medium">
        <color indexed="64"/>
      </left>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right style="thin">
        <color indexed="8"/>
      </right>
      <top style="medium">
        <color indexed="64"/>
      </top>
      <bottom/>
      <diagonal/>
    </border>
    <border>
      <left style="medium">
        <color indexed="64"/>
      </left>
      <right style="thin">
        <color indexed="8"/>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8"/>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64"/>
      </left>
      <right/>
      <top style="thin">
        <color indexed="64"/>
      </top>
      <bottom/>
      <diagonal/>
    </border>
    <border>
      <left style="medium">
        <color indexed="64"/>
      </left>
      <right style="thin">
        <color indexed="64"/>
      </right>
      <top style="thin">
        <color indexed="8"/>
      </top>
      <bottom/>
      <diagonal/>
    </border>
    <border>
      <left style="thin">
        <color indexed="8"/>
      </left>
      <right/>
      <top style="medium">
        <color indexed="64"/>
      </top>
      <bottom/>
      <diagonal/>
    </border>
    <border>
      <left/>
      <right style="medium">
        <color indexed="64"/>
      </right>
      <top/>
      <bottom style="thin">
        <color indexed="8"/>
      </bottom>
      <diagonal/>
    </border>
    <border>
      <left style="thin">
        <color indexed="64"/>
      </left>
      <right/>
      <top/>
      <bottom style="thin">
        <color indexed="64"/>
      </bottom>
      <diagonal/>
    </border>
    <border>
      <left style="thin">
        <color indexed="64"/>
      </left>
      <right/>
      <top/>
      <bottom/>
      <diagonal/>
    </border>
    <border>
      <left style="thin">
        <color indexed="8"/>
      </left>
      <right/>
      <top style="thin">
        <color indexed="8"/>
      </top>
      <bottom/>
      <diagonal/>
    </border>
    <border>
      <left/>
      <right style="medium">
        <color indexed="64"/>
      </right>
      <top style="thin">
        <color indexed="8"/>
      </top>
      <bottom/>
      <diagonal/>
    </border>
    <border>
      <left/>
      <right/>
      <top/>
      <bottom style="medium">
        <color indexed="64"/>
      </bottom>
      <diagonal/>
    </border>
    <border>
      <left style="thin">
        <color indexed="8"/>
      </left>
      <right/>
      <top/>
      <bottom/>
      <diagonal/>
    </border>
    <border>
      <left/>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thin">
        <color indexed="64"/>
      </top>
      <bottom/>
      <diagonal/>
    </border>
    <border>
      <left/>
      <right/>
      <top style="double">
        <color indexed="64"/>
      </top>
      <bottom style="hair">
        <color indexed="64"/>
      </bottom>
      <diagonal/>
    </border>
    <border>
      <left/>
      <right/>
      <top style="hair">
        <color indexed="64"/>
      </top>
      <bottom style="thin">
        <color indexed="64"/>
      </bottom>
      <diagonal/>
    </border>
    <border>
      <left/>
      <right/>
      <top/>
      <bottom style="hair">
        <color indexed="64"/>
      </bottom>
      <diagonal/>
    </border>
    <border>
      <left/>
      <right/>
      <top style="hair">
        <color indexed="64"/>
      </top>
      <bottom style="medium">
        <color indexed="64"/>
      </bottom>
      <diagonal/>
    </border>
    <border>
      <left/>
      <right style="medium">
        <color indexed="64"/>
      </right>
      <top style="double">
        <color indexed="64"/>
      </top>
      <bottom style="hair">
        <color indexed="8"/>
      </bottom>
      <diagonal/>
    </border>
    <border>
      <left/>
      <right style="thin">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8"/>
      </right>
      <top style="double">
        <color indexed="64"/>
      </top>
      <bottom style="hair">
        <color indexed="64"/>
      </bottom>
      <diagonal/>
    </border>
    <border>
      <left style="thin">
        <color indexed="8"/>
      </left>
      <right style="thin">
        <color indexed="64"/>
      </right>
      <top style="double">
        <color indexed="64"/>
      </top>
      <bottom style="hair">
        <color indexed="64"/>
      </bottom>
      <diagonal/>
    </border>
    <border>
      <left style="thin">
        <color indexed="64"/>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hair">
        <color indexed="64"/>
      </bottom>
      <diagonal/>
    </border>
    <border>
      <left style="thin">
        <color indexed="64"/>
      </left>
      <right style="thin">
        <color indexed="8"/>
      </right>
      <top style="hair">
        <color indexed="64"/>
      </top>
      <bottom style="medium">
        <color indexed="64"/>
      </bottom>
      <diagonal/>
    </border>
    <border>
      <left style="thin">
        <color indexed="64"/>
      </left>
      <right/>
      <top/>
      <bottom style="double">
        <color indexed="64"/>
      </bottom>
      <diagonal/>
    </border>
    <border>
      <left style="thin">
        <color indexed="8"/>
      </left>
      <right/>
      <top style="hair">
        <color indexed="64"/>
      </top>
      <bottom style="thin">
        <color indexed="64"/>
      </bottom>
      <diagonal/>
    </border>
    <border>
      <left style="thin">
        <color indexed="8"/>
      </left>
      <right/>
      <top/>
      <bottom style="hair">
        <color indexed="64"/>
      </bottom>
      <diagonal/>
    </border>
    <border>
      <left style="thin">
        <color indexed="64"/>
      </left>
      <right style="thin">
        <color indexed="8"/>
      </right>
      <top/>
      <bottom style="thin">
        <color indexed="64"/>
      </bottom>
      <diagonal/>
    </border>
    <border>
      <left style="thin">
        <color indexed="8"/>
      </left>
      <right style="thin">
        <color indexed="64"/>
      </right>
      <top/>
      <bottom style="thin">
        <color indexed="64"/>
      </bottom>
      <diagonal/>
    </border>
    <border>
      <left style="thin">
        <color indexed="64"/>
      </left>
      <right style="thin">
        <color indexed="8"/>
      </right>
      <top/>
      <bottom style="hair">
        <color indexed="64"/>
      </bottom>
      <diagonal/>
    </border>
    <border>
      <left style="thin">
        <color indexed="8"/>
      </left>
      <right style="thin">
        <color indexed="64"/>
      </right>
      <top/>
      <bottom style="hair">
        <color indexed="64"/>
      </bottom>
      <diagonal/>
    </border>
    <border>
      <left style="thin">
        <color indexed="64"/>
      </left>
      <right style="thin">
        <color indexed="8"/>
      </right>
      <top/>
      <bottom/>
      <diagonal/>
    </border>
    <border>
      <left style="thin">
        <color indexed="64"/>
      </left>
      <right style="thin">
        <color indexed="8"/>
      </right>
      <top style="thin">
        <color indexed="64"/>
      </top>
      <bottom style="hair">
        <color indexed="64"/>
      </bottom>
      <diagonal/>
    </border>
    <border>
      <left style="thin">
        <color indexed="64"/>
      </left>
      <right style="thin">
        <color indexed="8"/>
      </right>
      <top style="hair">
        <color indexed="64"/>
      </top>
      <bottom style="double">
        <color indexed="64"/>
      </bottom>
      <diagonal/>
    </border>
    <border>
      <left style="thin">
        <color indexed="8"/>
      </left>
      <right style="thin">
        <color indexed="8"/>
      </right>
      <top/>
      <bottom style="double">
        <color indexed="64"/>
      </bottom>
      <diagonal/>
    </border>
    <border>
      <left style="thin">
        <color indexed="8"/>
      </left>
      <right style="thin">
        <color indexed="64"/>
      </right>
      <top/>
      <bottom style="double">
        <color indexed="64"/>
      </bottom>
      <diagonal/>
    </border>
    <border>
      <left style="thin">
        <color indexed="64"/>
      </left>
      <right style="medium">
        <color indexed="64"/>
      </right>
      <top style="double">
        <color indexed="64"/>
      </top>
      <bottom style="hair">
        <color indexed="64"/>
      </bottom>
      <diagonal/>
    </border>
    <border>
      <left style="thin">
        <color indexed="64"/>
      </left>
      <right style="medium">
        <color indexed="64"/>
      </right>
      <top style="hair">
        <color indexed="64"/>
      </top>
      <bottom style="medium">
        <color indexed="64"/>
      </bottom>
      <diagonal/>
    </border>
    <border>
      <left/>
      <right style="thin">
        <color indexed="8"/>
      </right>
      <top style="double">
        <color indexed="64"/>
      </top>
      <bottom/>
      <diagonal/>
    </border>
    <border>
      <left/>
      <right style="thin">
        <color indexed="8"/>
      </right>
      <top style="thin">
        <color indexed="64"/>
      </top>
      <bottom/>
      <diagonal/>
    </border>
    <border>
      <left style="thin">
        <color indexed="64"/>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style="double">
        <color indexed="64"/>
      </bottom>
      <diagonal/>
    </border>
    <border>
      <left style="thin">
        <color indexed="8"/>
      </left>
      <right style="thin">
        <color indexed="64"/>
      </right>
      <top style="thin">
        <color indexed="8"/>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8"/>
      </left>
      <right style="thin">
        <color indexed="8"/>
      </right>
      <top style="thin">
        <color indexed="64"/>
      </top>
      <bottom style="hair">
        <color indexed="8"/>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indexed="64"/>
      </top>
      <bottom style="thick">
        <color indexed="64"/>
      </bottom>
      <diagonal/>
    </border>
  </borders>
  <cellStyleXfs count="7">
    <xf numFmtId="0" fontId="0" fillId="0" borderId="0">
      <alignment vertical="center"/>
    </xf>
    <xf numFmtId="38" fontId="2" fillId="0" borderId="0" applyFont="0" applyFill="0" applyBorder="0" applyAlignment="0" applyProtection="0">
      <alignment vertical="center"/>
    </xf>
    <xf numFmtId="0" fontId="12" fillId="0" borderId="0">
      <alignment vertical="center"/>
    </xf>
    <xf numFmtId="0" fontId="10" fillId="0" borderId="0"/>
    <xf numFmtId="0" fontId="10" fillId="0" borderId="0"/>
    <xf numFmtId="0" fontId="2" fillId="0" borderId="0"/>
    <xf numFmtId="0" fontId="1" fillId="0" borderId="0">
      <alignment vertical="center"/>
    </xf>
  </cellStyleXfs>
  <cellXfs count="743">
    <xf numFmtId="0" fontId="0" fillId="0" borderId="0" xfId="0">
      <alignment vertical="center"/>
    </xf>
    <xf numFmtId="0" fontId="4" fillId="0" borderId="0" xfId="0" applyFont="1" applyAlignment="1" applyProtection="1">
      <alignment horizontal="center" vertical="center"/>
    </xf>
    <xf numFmtId="0" fontId="4" fillId="0" borderId="0" xfId="0" applyFont="1" applyAlignment="1" applyProtection="1">
      <alignment horizontal="right" vertical="center"/>
    </xf>
    <xf numFmtId="0" fontId="14" fillId="0" borderId="0" xfId="0" applyFont="1">
      <alignment vertical="center"/>
    </xf>
    <xf numFmtId="0" fontId="23" fillId="0" borderId="0" xfId="0" applyFont="1" applyAlignment="1">
      <alignment horizontal="left" vertical="center"/>
    </xf>
    <xf numFmtId="0" fontId="24" fillId="0" borderId="0" xfId="0" applyFont="1">
      <alignment vertical="center"/>
    </xf>
    <xf numFmtId="0" fontId="24" fillId="0" borderId="0" xfId="0" applyFont="1" applyAlignment="1">
      <alignment horizontal="center" vertical="center"/>
    </xf>
    <xf numFmtId="0" fontId="24" fillId="4" borderId="0" xfId="0" applyFont="1" applyFill="1" applyBorder="1" applyAlignment="1">
      <alignment vertical="center"/>
    </xf>
    <xf numFmtId="0" fontId="26" fillId="0" borderId="0" xfId="0" applyFont="1">
      <alignment vertical="center"/>
    </xf>
    <xf numFmtId="0" fontId="11" fillId="0" borderId="0" xfId="0" applyFont="1" applyAlignment="1">
      <alignment horizontal="right" vertical="center"/>
    </xf>
    <xf numFmtId="0" fontId="11" fillId="0" borderId="0" xfId="0" applyNumberFormat="1" applyFont="1" applyAlignment="1">
      <alignment horizontal="center" vertical="center"/>
    </xf>
    <xf numFmtId="0" fontId="11" fillId="0" borderId="0" xfId="0" applyFont="1" applyAlignment="1">
      <alignment horizontal="left" vertical="center"/>
    </xf>
    <xf numFmtId="0" fontId="26" fillId="0" borderId="0" xfId="0" applyFont="1" applyAlignment="1">
      <alignment horizontal="center" vertical="center"/>
    </xf>
    <xf numFmtId="0" fontId="26" fillId="0" borderId="0" xfId="0" applyFont="1" applyBorder="1" applyAlignment="1">
      <alignment horizontal="center" vertical="center" wrapText="1"/>
    </xf>
    <xf numFmtId="0" fontId="24" fillId="0" borderId="0" xfId="0" applyFont="1" applyBorder="1" applyAlignment="1">
      <alignment horizontal="center" vertical="center" wrapText="1"/>
    </xf>
    <xf numFmtId="0" fontId="23" fillId="0" borderId="33" xfId="0" applyFont="1" applyBorder="1" applyAlignment="1">
      <alignment horizontal="center" vertical="center"/>
    </xf>
    <xf numFmtId="0" fontId="24" fillId="0" borderId="0" xfId="0" applyFont="1" applyAlignment="1">
      <alignment horizontal="justify" vertical="center"/>
    </xf>
    <xf numFmtId="0" fontId="24" fillId="0" borderId="0" xfId="0" applyFont="1" applyAlignment="1">
      <alignment vertical="center"/>
    </xf>
    <xf numFmtId="0" fontId="28" fillId="5" borderId="18" xfId="0" applyFont="1" applyFill="1" applyBorder="1" applyAlignment="1">
      <alignment horizontal="right" vertical="center" wrapText="1"/>
    </xf>
    <xf numFmtId="0" fontId="28" fillId="5" borderId="19" xfId="0" applyFont="1" applyFill="1" applyBorder="1" applyAlignment="1">
      <alignment horizontal="right" vertical="center" wrapText="1"/>
    </xf>
    <xf numFmtId="0" fontId="28" fillId="5" borderId="20" xfId="0" applyFont="1" applyFill="1" applyBorder="1" applyAlignment="1">
      <alignment horizontal="right" vertical="center" wrapText="1"/>
    </xf>
    <xf numFmtId="0" fontId="28" fillId="5" borderId="26" xfId="0" applyFont="1" applyFill="1" applyBorder="1" applyAlignment="1">
      <alignment horizontal="right" vertical="center" wrapText="1"/>
    </xf>
    <xf numFmtId="0" fontId="24" fillId="0" borderId="4" xfId="0" applyFont="1" applyBorder="1" applyAlignment="1">
      <alignment horizontal="right" vertical="top" wrapText="1"/>
    </xf>
    <xf numFmtId="0" fontId="24" fillId="0" borderId="5" xfId="0" applyFont="1" applyBorder="1" applyAlignment="1">
      <alignment horizontal="right" vertical="top" wrapText="1"/>
    </xf>
    <xf numFmtId="0" fontId="24" fillId="0" borderId="27" xfId="0" applyFont="1" applyBorder="1" applyAlignment="1">
      <alignment horizontal="right" vertical="top" wrapText="1"/>
    </xf>
    <xf numFmtId="0" fontId="24" fillId="0" borderId="28" xfId="0" applyFont="1" applyBorder="1" applyAlignment="1">
      <alignment horizontal="right" vertical="top" wrapText="1"/>
    </xf>
    <xf numFmtId="0" fontId="24" fillId="0" borderId="0" xfId="0" applyFont="1" applyAlignment="1">
      <alignment horizontal="right" vertical="top"/>
    </xf>
    <xf numFmtId="176" fontId="26" fillId="4" borderId="22" xfId="0" applyNumberFormat="1" applyFont="1" applyFill="1" applyBorder="1" applyAlignment="1">
      <alignment horizontal="right" vertical="center" wrapText="1"/>
    </xf>
    <xf numFmtId="176" fontId="26" fillId="0" borderId="25" xfId="0" applyNumberFormat="1" applyFont="1" applyFill="1" applyBorder="1" applyAlignment="1">
      <alignment horizontal="right" vertical="center" wrapText="1"/>
    </xf>
    <xf numFmtId="176" fontId="26" fillId="4" borderId="23" xfId="0" applyNumberFormat="1" applyFont="1" applyFill="1" applyBorder="1" applyAlignment="1">
      <alignment horizontal="right" vertical="center" wrapText="1"/>
    </xf>
    <xf numFmtId="176" fontId="26" fillId="4" borderId="24" xfId="0" applyNumberFormat="1" applyFont="1" applyFill="1" applyBorder="1" applyAlignment="1">
      <alignment horizontal="right" vertical="center" wrapText="1"/>
    </xf>
    <xf numFmtId="176" fontId="26" fillId="4" borderId="29" xfId="0" applyNumberFormat="1" applyFont="1" applyFill="1" applyBorder="1" applyAlignment="1">
      <alignment horizontal="right" vertical="center" wrapText="1"/>
    </xf>
    <xf numFmtId="176" fontId="29" fillId="0" borderId="0" xfId="0" applyNumberFormat="1" applyFont="1" applyAlignment="1">
      <alignment horizontal="right" vertical="center"/>
    </xf>
    <xf numFmtId="0" fontId="24" fillId="4" borderId="4" xfId="0" applyFont="1" applyFill="1" applyBorder="1" applyAlignment="1">
      <alignment horizontal="right" vertical="top" wrapText="1"/>
    </xf>
    <xf numFmtId="0" fontId="24" fillId="0" borderId="5" xfId="0" applyFont="1" applyFill="1" applyBorder="1" applyAlignment="1">
      <alignment horizontal="right" vertical="top" wrapText="1"/>
    </xf>
    <xf numFmtId="0" fontId="24" fillId="4" borderId="5" xfId="0" applyFont="1" applyFill="1" applyBorder="1" applyAlignment="1">
      <alignment horizontal="right" vertical="top" wrapText="1"/>
    </xf>
    <xf numFmtId="0" fontId="24" fillId="4" borderId="28" xfId="0" applyFont="1" applyFill="1" applyBorder="1" applyAlignment="1">
      <alignment horizontal="right" vertical="top" wrapText="1"/>
    </xf>
    <xf numFmtId="0" fontId="24" fillId="4" borderId="8" xfId="0" applyFont="1" applyFill="1" applyBorder="1" applyAlignment="1">
      <alignment horizontal="right" vertical="top" wrapText="1"/>
    </xf>
    <xf numFmtId="0" fontId="24" fillId="0" borderId="6" xfId="0" applyFont="1" applyBorder="1" applyAlignment="1">
      <alignment horizontal="right" vertical="top" wrapText="1"/>
    </xf>
    <xf numFmtId="176" fontId="25" fillId="4" borderId="22" xfId="0" applyNumberFormat="1" applyFont="1" applyFill="1" applyBorder="1" applyAlignment="1">
      <alignment horizontal="right" vertical="center" wrapText="1"/>
    </xf>
    <xf numFmtId="176" fontId="25" fillId="4" borderId="25" xfId="0" applyNumberFormat="1" applyFont="1" applyFill="1" applyBorder="1" applyAlignment="1">
      <alignment horizontal="right" vertical="center" wrapText="1"/>
    </xf>
    <xf numFmtId="176" fontId="25" fillId="4" borderId="20" xfId="0" applyNumberFormat="1" applyFont="1" applyFill="1" applyBorder="1" applyAlignment="1">
      <alignment horizontal="right" vertical="center" wrapText="1"/>
    </xf>
    <xf numFmtId="176" fontId="25" fillId="4" borderId="29" xfId="0" applyNumberFormat="1" applyFont="1" applyFill="1" applyBorder="1" applyAlignment="1">
      <alignment horizontal="right" vertical="center" wrapText="1"/>
    </xf>
    <xf numFmtId="176" fontId="24" fillId="0" borderId="0" xfId="0" applyNumberFormat="1" applyFont="1" applyBorder="1" applyAlignment="1">
      <alignment horizontal="right" vertical="top" wrapText="1"/>
    </xf>
    <xf numFmtId="176" fontId="24" fillId="0" borderId="0" xfId="0" applyNumberFormat="1" applyFont="1" applyAlignment="1">
      <alignment horizontal="right" vertical="center"/>
    </xf>
    <xf numFmtId="0" fontId="26" fillId="0" borderId="0" xfId="0" applyFont="1" applyAlignment="1">
      <alignment vertical="center"/>
    </xf>
    <xf numFmtId="0" fontId="30" fillId="0" borderId="0" xfId="0" applyFont="1">
      <alignment vertical="center"/>
    </xf>
    <xf numFmtId="179" fontId="30" fillId="0" borderId="0" xfId="0" applyNumberFormat="1" applyFont="1">
      <alignment vertical="center"/>
    </xf>
    <xf numFmtId="0" fontId="30" fillId="0" borderId="0" xfId="0" applyFont="1" applyBorder="1">
      <alignment vertical="center"/>
    </xf>
    <xf numFmtId="0" fontId="28" fillId="5" borderId="34" xfId="0" applyFont="1" applyFill="1" applyBorder="1" applyAlignment="1">
      <alignment horizontal="center" vertical="center" wrapText="1"/>
    </xf>
    <xf numFmtId="0" fontId="28" fillId="5" borderId="35" xfId="0" applyFont="1" applyFill="1" applyBorder="1" applyAlignment="1">
      <alignment horizontal="center" vertical="center" wrapText="1"/>
    </xf>
    <xf numFmtId="0" fontId="32" fillId="0" borderId="0" xfId="0" applyFont="1" applyAlignment="1" applyProtection="1">
      <alignment horizontal="right" vertical="center"/>
    </xf>
    <xf numFmtId="0" fontId="32" fillId="0" borderId="0" xfId="0" applyFont="1" applyAlignment="1" applyProtection="1">
      <alignment horizontal="center" vertical="center" shrinkToFit="1"/>
    </xf>
    <xf numFmtId="0" fontId="32" fillId="0" borderId="0" xfId="0" applyFont="1" applyAlignment="1" applyProtection="1">
      <alignment horizontal="left" vertical="center"/>
    </xf>
    <xf numFmtId="0" fontId="32" fillId="0" borderId="0" xfId="0" applyFont="1" applyAlignment="1" applyProtection="1">
      <alignment horizontal="center" vertical="center"/>
    </xf>
    <xf numFmtId="0" fontId="32" fillId="0" borderId="0" xfId="0" applyFont="1" applyProtection="1">
      <alignment vertical="center"/>
    </xf>
    <xf numFmtId="0" fontId="32" fillId="0" borderId="0" xfId="0" applyFont="1" applyBorder="1" applyAlignment="1" applyProtection="1">
      <alignment horizontal="center" vertical="center" wrapText="1"/>
    </xf>
    <xf numFmtId="0" fontId="32" fillId="0" borderId="0" xfId="0" applyFont="1" applyAlignment="1" applyProtection="1">
      <alignment vertical="center"/>
    </xf>
    <xf numFmtId="0" fontId="33" fillId="0" borderId="0" xfId="0" applyFont="1" applyFill="1" applyProtection="1">
      <alignment vertical="center"/>
    </xf>
    <xf numFmtId="0" fontId="26" fillId="0" borderId="0" xfId="0" applyFont="1" applyProtection="1">
      <alignment vertical="center"/>
    </xf>
    <xf numFmtId="0" fontId="34" fillId="0" borderId="0" xfId="0" applyFont="1" applyProtection="1">
      <alignment vertical="center"/>
    </xf>
    <xf numFmtId="0" fontId="26" fillId="0" borderId="0" xfId="0" applyFont="1" applyAlignment="1" applyProtection="1">
      <alignment horizontal="center" vertical="center"/>
    </xf>
    <xf numFmtId="0" fontId="26" fillId="0" borderId="0" xfId="0" applyFont="1" applyBorder="1" applyAlignment="1" applyProtection="1">
      <alignment horizontal="center" vertical="center" wrapText="1"/>
    </xf>
    <xf numFmtId="0" fontId="23" fillId="0" borderId="33" xfId="0" applyFont="1" applyBorder="1" applyAlignment="1" applyProtection="1">
      <alignment horizontal="center" vertical="center" shrinkToFit="1"/>
    </xf>
    <xf numFmtId="0" fontId="11" fillId="0" borderId="0" xfId="0" applyFont="1" applyProtection="1">
      <alignment vertical="center"/>
    </xf>
    <xf numFmtId="0" fontId="30" fillId="0" borderId="0" xfId="0" applyFont="1" applyFill="1" applyProtection="1">
      <alignment vertical="center"/>
    </xf>
    <xf numFmtId="0" fontId="23" fillId="0" borderId="0" xfId="0" applyFont="1" applyProtection="1">
      <alignment vertical="center"/>
    </xf>
    <xf numFmtId="0" fontId="23" fillId="0" borderId="0" xfId="0" applyFont="1" applyBorder="1" applyAlignment="1" applyProtection="1">
      <alignment horizontal="center" vertical="center"/>
    </xf>
    <xf numFmtId="0" fontId="24" fillId="0" borderId="0" xfId="0" applyFont="1" applyFill="1" applyBorder="1" applyAlignment="1" applyProtection="1">
      <alignment vertical="center" wrapText="1"/>
    </xf>
    <xf numFmtId="0" fontId="24" fillId="0" borderId="0" xfId="0" applyFont="1" applyFill="1" applyProtection="1">
      <alignment vertical="center"/>
    </xf>
    <xf numFmtId="0" fontId="24" fillId="0" borderId="0" xfId="0" applyFont="1" applyFill="1" applyBorder="1" applyProtection="1">
      <alignment vertical="center"/>
    </xf>
    <xf numFmtId="0" fontId="24" fillId="0" borderId="0" xfId="0" applyFont="1" applyFill="1" applyBorder="1" applyAlignment="1" applyProtection="1">
      <alignment wrapText="1"/>
    </xf>
    <xf numFmtId="0" fontId="52" fillId="0" borderId="90" xfId="0" applyFont="1" applyBorder="1" applyAlignment="1">
      <alignment horizontal="center" vertical="center" wrapText="1"/>
    </xf>
    <xf numFmtId="0" fontId="52" fillId="0" borderId="90" xfId="0" applyFont="1" applyBorder="1" applyAlignment="1">
      <alignment horizontal="right" vertical="center" wrapText="1"/>
    </xf>
    <xf numFmtId="0" fontId="52" fillId="11" borderId="90" xfId="0" applyFont="1" applyFill="1" applyBorder="1" applyAlignment="1">
      <alignment horizontal="center" vertical="center" wrapText="1"/>
    </xf>
    <xf numFmtId="0" fontId="52" fillId="11" borderId="90" xfId="0" applyFont="1" applyFill="1" applyBorder="1" applyAlignment="1">
      <alignment horizontal="right" vertical="center" wrapText="1"/>
    </xf>
    <xf numFmtId="0" fontId="14" fillId="0" borderId="0" xfId="0" applyFont="1" applyAlignment="1">
      <alignment horizontal="justify" vertical="center"/>
    </xf>
    <xf numFmtId="0" fontId="14" fillId="0" borderId="21" xfId="0" applyFont="1" applyBorder="1" applyAlignment="1">
      <alignment horizontal="center" vertical="center" wrapText="1"/>
    </xf>
    <xf numFmtId="0" fontId="13" fillId="0" borderId="0" xfId="0" applyFont="1">
      <alignment vertical="center"/>
    </xf>
    <xf numFmtId="0" fontId="50" fillId="0" borderId="0" xfId="0" applyFont="1" applyAlignment="1">
      <alignment horizontal="justify" vertical="center"/>
    </xf>
    <xf numFmtId="0" fontId="51" fillId="0" borderId="90" xfId="0" applyFont="1" applyBorder="1" applyAlignment="1">
      <alignment horizontal="center" vertical="center" wrapText="1"/>
    </xf>
    <xf numFmtId="0" fontId="26" fillId="0" borderId="0" xfId="0" applyFont="1" applyAlignment="1">
      <alignment horizontal="left" vertical="center"/>
    </xf>
    <xf numFmtId="0" fontId="24" fillId="0" borderId="0" xfId="0" applyFont="1" applyAlignment="1">
      <alignment horizontal="left" vertical="center"/>
    </xf>
    <xf numFmtId="0" fontId="5" fillId="0" borderId="0" xfId="5" applyFont="1" applyAlignment="1" applyProtection="1">
      <alignment horizontal="center" vertical="center"/>
    </xf>
    <xf numFmtId="0" fontId="0" fillId="0" borderId="0" xfId="5" applyFont="1" applyProtection="1"/>
    <xf numFmtId="0" fontId="0" fillId="0" borderId="0" xfId="0" applyProtection="1">
      <alignment vertical="center"/>
    </xf>
    <xf numFmtId="0" fontId="4" fillId="0" borderId="0" xfId="0" applyFont="1" applyAlignment="1" applyProtection="1">
      <alignment horizontal="justify" vertical="center"/>
    </xf>
    <xf numFmtId="0" fontId="4" fillId="0" borderId="0" xfId="5" applyFont="1" applyAlignment="1" applyProtection="1">
      <alignment vertical="center"/>
    </xf>
    <xf numFmtId="58" fontId="4" fillId="0" borderId="0" xfId="0" applyNumberFormat="1" applyFont="1" applyAlignment="1" applyProtection="1">
      <alignment horizontal="right" vertical="center"/>
    </xf>
    <xf numFmtId="0" fontId="4" fillId="0" borderId="0" xfId="0" applyFont="1" applyAlignment="1" applyProtection="1">
      <alignment horizontal="left" vertical="center"/>
    </xf>
    <xf numFmtId="0" fontId="4" fillId="0" borderId="0" xfId="5" applyFont="1" applyAlignment="1" applyProtection="1">
      <alignment horizontal="right" vertical="center"/>
    </xf>
    <xf numFmtId="0" fontId="0" fillId="0" borderId="0" xfId="5" applyFont="1" applyAlignment="1" applyProtection="1">
      <alignment vertical="center"/>
    </xf>
    <xf numFmtId="0" fontId="8" fillId="0" borderId="0" xfId="0" applyFont="1" applyAlignment="1" applyProtection="1">
      <alignment horizontal="right" vertical="center"/>
    </xf>
    <xf numFmtId="0" fontId="7" fillId="0" borderId="0" xfId="0" applyNumberFormat="1" applyFont="1" applyAlignment="1" applyProtection="1">
      <alignment horizontal="center" vertical="center"/>
    </xf>
    <xf numFmtId="0" fontId="8" fillId="0" borderId="0" xfId="0" applyFont="1" applyAlignment="1" applyProtection="1">
      <alignment horizontal="left" vertical="center"/>
    </xf>
    <xf numFmtId="0" fontId="8" fillId="0" borderId="0" xfId="5" applyFont="1" applyAlignment="1" applyProtection="1">
      <alignment vertical="center"/>
    </xf>
    <xf numFmtId="0" fontId="9" fillId="0" borderId="0" xfId="5" applyFont="1" applyProtection="1"/>
    <xf numFmtId="20" fontId="4" fillId="0" borderId="0" xfId="0" applyNumberFormat="1" applyFont="1" applyAlignment="1" applyProtection="1">
      <alignment horizontal="left" vertical="center"/>
    </xf>
    <xf numFmtId="0" fontId="4" fillId="0" borderId="0" xfId="0" applyFont="1" applyAlignment="1" applyProtection="1">
      <alignment vertical="center"/>
    </xf>
    <xf numFmtId="49" fontId="4" fillId="0" borderId="0" xfId="0" applyNumberFormat="1" applyFont="1" applyAlignment="1" applyProtection="1">
      <alignment horizontal="justify" vertical="center"/>
    </xf>
    <xf numFmtId="0" fontId="4" fillId="0" borderId="100" xfId="5" applyFont="1" applyBorder="1" applyAlignment="1" applyProtection="1">
      <alignment horizontal="right" vertical="center"/>
    </xf>
    <xf numFmtId="0" fontId="4" fillId="0" borderId="100" xfId="5" applyFont="1" applyBorder="1" applyAlignment="1" applyProtection="1">
      <alignment vertical="center"/>
    </xf>
    <xf numFmtId="0" fontId="4" fillId="0" borderId="0" xfId="0" applyFont="1" applyAlignment="1" applyProtection="1">
      <alignment horizontal="right" vertical="center" shrinkToFit="1"/>
    </xf>
    <xf numFmtId="0" fontId="4" fillId="0" borderId="0" xfId="5" applyFont="1" applyAlignment="1" applyProtection="1">
      <alignment horizontal="center" vertical="center"/>
    </xf>
    <xf numFmtId="0" fontId="26" fillId="0" borderId="0" xfId="0" applyFont="1" applyAlignment="1">
      <alignment horizontal="right" vertical="center"/>
    </xf>
    <xf numFmtId="0" fontId="56" fillId="0" borderId="0" xfId="0" applyFont="1" applyProtection="1">
      <alignment vertical="center"/>
    </xf>
    <xf numFmtId="0" fontId="56" fillId="0" borderId="0" xfId="0" applyFont="1" applyAlignment="1" applyProtection="1">
      <alignment horizontal="left" vertical="center"/>
    </xf>
    <xf numFmtId="0" fontId="56" fillId="0" borderId="0" xfId="0" applyFont="1" applyAlignment="1" applyProtection="1">
      <alignment horizontal="center" vertical="center"/>
    </xf>
    <xf numFmtId="0" fontId="58" fillId="0" borderId="0" xfId="0" applyFont="1" applyFill="1" applyProtection="1">
      <alignment vertical="center"/>
    </xf>
    <xf numFmtId="0" fontId="56" fillId="0" borderId="0" xfId="0" applyFont="1" applyAlignment="1" applyProtection="1">
      <alignment horizontal="right" vertical="center"/>
    </xf>
    <xf numFmtId="0" fontId="56" fillId="0" borderId="0" xfId="0" applyFont="1" applyAlignment="1" applyProtection="1">
      <alignment horizontal="center" vertical="center" shrinkToFit="1"/>
    </xf>
    <xf numFmtId="0" fontId="56" fillId="0" borderId="0" xfId="0" applyFont="1" applyBorder="1" applyAlignment="1" applyProtection="1">
      <alignment horizontal="center" vertical="center" wrapText="1"/>
    </xf>
    <xf numFmtId="0" fontId="56" fillId="0" borderId="0" xfId="0" applyFont="1" applyAlignment="1" applyProtection="1">
      <alignment vertical="center"/>
    </xf>
    <xf numFmtId="0" fontId="56" fillId="0" borderId="33" xfId="0" applyFont="1" applyBorder="1" applyAlignment="1" applyProtection="1">
      <alignment horizontal="center" vertical="center" shrinkToFit="1"/>
    </xf>
    <xf numFmtId="0" fontId="56" fillId="0" borderId="0" xfId="0" applyFont="1" applyBorder="1" applyProtection="1">
      <alignment vertical="center"/>
    </xf>
    <xf numFmtId="0" fontId="56" fillId="0" borderId="0" xfId="0" applyFont="1" applyFill="1" applyProtection="1">
      <alignment vertical="center"/>
    </xf>
    <xf numFmtId="0" fontId="59" fillId="0" borderId="0" xfId="0" applyFont="1" applyFill="1" applyProtection="1">
      <alignment vertical="center"/>
    </xf>
    <xf numFmtId="0" fontId="59" fillId="0" borderId="0" xfId="0" applyFont="1" applyProtection="1">
      <alignment vertical="center"/>
    </xf>
    <xf numFmtId="0" fontId="59" fillId="0" borderId="0" xfId="0" applyFont="1" applyBorder="1" applyAlignment="1" applyProtection="1">
      <alignment horizontal="left" vertical="center"/>
    </xf>
    <xf numFmtId="0" fontId="59" fillId="0" borderId="0" xfId="0" applyFont="1" applyBorder="1" applyAlignment="1" applyProtection="1">
      <alignment horizontal="center" vertical="center"/>
    </xf>
    <xf numFmtId="0" fontId="56" fillId="0" borderId="0" xfId="0" applyFont="1" applyBorder="1" applyAlignment="1" applyProtection="1">
      <alignment horizontal="center" vertical="center"/>
    </xf>
    <xf numFmtId="0" fontId="59" fillId="0" borderId="0" xfId="0" applyFont="1" applyAlignment="1" applyProtection="1">
      <alignment vertical="top"/>
    </xf>
    <xf numFmtId="0" fontId="59" fillId="0" borderId="0" xfId="0" applyFont="1" applyAlignment="1" applyProtection="1">
      <alignment horizontal="left" vertical="top"/>
    </xf>
    <xf numFmtId="38" fontId="59" fillId="0" borderId="0" xfId="1" applyFont="1" applyFill="1" applyBorder="1" applyAlignment="1" applyProtection="1">
      <alignment horizontal="center" vertical="center"/>
    </xf>
    <xf numFmtId="0" fontId="56" fillId="0" borderId="0" xfId="0" applyFont="1" applyFill="1" applyBorder="1" applyProtection="1">
      <alignment vertical="center"/>
    </xf>
    <xf numFmtId="0" fontId="59" fillId="0" borderId="0" xfId="0" applyFont="1" applyFill="1" applyBorder="1" applyProtection="1">
      <alignment vertical="center"/>
    </xf>
    <xf numFmtId="0" fontId="56" fillId="0" borderId="0" xfId="0" applyFont="1" applyAlignment="1" applyProtection="1">
      <alignment wrapText="1"/>
    </xf>
    <xf numFmtId="0" fontId="59" fillId="0" borderId="0" xfId="0" applyFont="1" applyFill="1" applyAlignment="1" applyProtection="1">
      <alignment horizontal="center" vertical="center"/>
    </xf>
    <xf numFmtId="177" fontId="59" fillId="0" borderId="0" xfId="0" applyNumberFormat="1" applyFont="1" applyFill="1" applyBorder="1" applyAlignment="1" applyProtection="1">
      <alignment horizontal="right" vertical="center" wrapText="1"/>
    </xf>
    <xf numFmtId="177" fontId="59" fillId="4" borderId="0" xfId="0" applyNumberFormat="1" applyFont="1" applyFill="1" applyBorder="1" applyAlignment="1" applyProtection="1">
      <alignment horizontal="center" vertical="center" wrapText="1"/>
    </xf>
    <xf numFmtId="178" fontId="56" fillId="0" borderId="0" xfId="0" applyNumberFormat="1" applyFont="1" applyFill="1" applyBorder="1" applyAlignment="1" applyProtection="1">
      <alignment horizontal="center" vertical="center" wrapText="1"/>
    </xf>
    <xf numFmtId="0" fontId="56" fillId="0" borderId="0" xfId="0" applyFont="1" applyFill="1" applyAlignment="1" applyProtection="1">
      <alignment horizontal="center" vertical="center"/>
    </xf>
    <xf numFmtId="0" fontId="56" fillId="0" borderId="0" xfId="0" applyFont="1" applyFill="1" applyAlignment="1" applyProtection="1">
      <alignment horizontal="left" vertical="center"/>
    </xf>
    <xf numFmtId="0" fontId="56" fillId="0" borderId="0" xfId="0" applyFont="1" applyFill="1" applyBorder="1" applyAlignment="1" applyProtection="1">
      <alignment horizontal="center" vertical="center"/>
    </xf>
    <xf numFmtId="0" fontId="56" fillId="0" borderId="0" xfId="0" applyFont="1" applyFill="1" applyAlignment="1" applyProtection="1">
      <alignment vertical="center"/>
    </xf>
    <xf numFmtId="178" fontId="57" fillId="0" borderId="0" xfId="0" applyNumberFormat="1" applyFont="1" applyFill="1" applyBorder="1" applyAlignment="1" applyProtection="1">
      <alignment horizontal="center" vertical="center"/>
    </xf>
    <xf numFmtId="178" fontId="56" fillId="0" borderId="0" xfId="0" applyNumberFormat="1" applyFont="1" applyFill="1" applyProtection="1">
      <alignment vertical="center"/>
    </xf>
    <xf numFmtId="178" fontId="56" fillId="0" borderId="0" xfId="0" applyNumberFormat="1" applyFont="1" applyFill="1" applyAlignment="1" applyProtection="1">
      <alignment horizontal="center" vertical="center"/>
    </xf>
    <xf numFmtId="178" fontId="56" fillId="0" borderId="0" xfId="0" applyNumberFormat="1" applyFont="1" applyAlignment="1" applyProtection="1">
      <alignment horizontal="center" vertical="center"/>
    </xf>
    <xf numFmtId="178" fontId="56" fillId="0" borderId="0" xfId="0" applyNumberFormat="1" applyFont="1" applyProtection="1">
      <alignment vertical="center"/>
    </xf>
    <xf numFmtId="0" fontId="24" fillId="0" borderId="0" xfId="0" applyFo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horizontal="center" vertical="center"/>
    </xf>
    <xf numFmtId="0" fontId="24" fillId="0" borderId="0" xfId="0" applyFont="1" applyAlignment="1" applyProtection="1">
      <alignment vertical="center"/>
    </xf>
    <xf numFmtId="0" fontId="24" fillId="0" borderId="0" xfId="0" applyFont="1" applyAlignment="1" applyProtection="1">
      <alignment horizontal="right" vertical="center"/>
    </xf>
    <xf numFmtId="0" fontId="28" fillId="0" borderId="0" xfId="0" applyFont="1" applyAlignment="1" applyProtection="1">
      <alignment horizontal="right" vertical="center"/>
    </xf>
    <xf numFmtId="0" fontId="28" fillId="0" borderId="0" xfId="0" applyNumberFormat="1" applyFont="1" applyAlignment="1" applyProtection="1">
      <alignment horizontal="center" vertical="center"/>
    </xf>
    <xf numFmtId="0" fontId="28" fillId="0" borderId="0" xfId="0" applyFont="1" applyAlignment="1" applyProtection="1">
      <alignment horizontal="left" vertical="center"/>
    </xf>
    <xf numFmtId="0" fontId="28" fillId="0" borderId="0" xfId="0" applyFont="1" applyAlignment="1" applyProtection="1">
      <alignment horizontal="center" vertical="center"/>
    </xf>
    <xf numFmtId="0" fontId="28" fillId="0" borderId="0" xfId="0" applyFont="1" applyProtection="1">
      <alignment vertical="center"/>
    </xf>
    <xf numFmtId="0" fontId="28" fillId="0" borderId="0" xfId="0" applyFont="1" applyBorder="1" applyAlignment="1" applyProtection="1">
      <alignment horizontal="center" vertical="center" wrapText="1"/>
    </xf>
    <xf numFmtId="0" fontId="28" fillId="0" borderId="0" xfId="0" applyFont="1" applyAlignment="1" applyProtection="1">
      <alignment vertical="center"/>
    </xf>
    <xf numFmtId="0" fontId="24" fillId="0" borderId="0" xfId="0" applyFont="1" applyBorder="1" applyAlignment="1" applyProtection="1">
      <alignment horizontal="center" vertical="center" wrapText="1"/>
    </xf>
    <xf numFmtId="0" fontId="60" fillId="0" borderId="33" xfId="0" applyFont="1" applyBorder="1" applyAlignment="1" applyProtection="1">
      <alignment horizontal="center" vertical="center" shrinkToFit="1"/>
    </xf>
    <xf numFmtId="0" fontId="24" fillId="0" borderId="0" xfId="0" applyFont="1" applyBorder="1" applyProtection="1">
      <alignment vertical="center"/>
    </xf>
    <xf numFmtId="0" fontId="24" fillId="0" borderId="0" xfId="0" applyFont="1" applyFill="1" applyBorder="1" applyAlignment="1" applyProtection="1">
      <alignment horizontal="left" vertical="center"/>
    </xf>
    <xf numFmtId="0" fontId="62" fillId="0" borderId="0" xfId="0" applyFont="1" applyFill="1" applyProtection="1">
      <alignment vertical="center"/>
    </xf>
    <xf numFmtId="0" fontId="24" fillId="0" borderId="0" xfId="0" applyFont="1" applyBorder="1" applyAlignment="1" applyProtection="1">
      <alignment vertical="center"/>
    </xf>
    <xf numFmtId="0" fontId="24" fillId="0" borderId="0" xfId="0" applyFont="1" applyBorder="1" applyAlignment="1" applyProtection="1">
      <alignment horizontal="left" vertical="center"/>
    </xf>
    <xf numFmtId="0" fontId="24" fillId="0" borderId="1" xfId="0" applyFont="1" applyBorder="1" applyAlignment="1" applyProtection="1">
      <alignment horizontal="center" vertical="center"/>
    </xf>
    <xf numFmtId="0" fontId="35" fillId="0" borderId="41" xfId="0" applyFont="1" applyFill="1" applyBorder="1" applyAlignment="1" applyProtection="1">
      <alignment horizontal="center" vertical="center"/>
    </xf>
    <xf numFmtId="0" fontId="35" fillId="0" borderId="42" xfId="0" applyFont="1" applyFill="1" applyBorder="1" applyAlignment="1" applyProtection="1">
      <alignment horizontal="center" vertical="center"/>
    </xf>
    <xf numFmtId="0" fontId="35" fillId="0" borderId="43" xfId="0" applyFont="1" applyFill="1" applyBorder="1" applyAlignment="1" applyProtection="1">
      <alignment horizontal="center" vertical="center"/>
    </xf>
    <xf numFmtId="0" fontId="24" fillId="0" borderId="0" xfId="0" applyFont="1" applyBorder="1" applyAlignment="1" applyProtection="1">
      <alignment horizontal="center" vertical="center"/>
    </xf>
    <xf numFmtId="0" fontId="24" fillId="0" borderId="0" xfId="0" applyFont="1" applyFill="1" applyAlignment="1" applyProtection="1">
      <alignment horizontal="left"/>
    </xf>
    <xf numFmtId="0" fontId="24" fillId="0" borderId="0" xfId="0" applyFont="1" applyFill="1" applyAlignment="1" applyProtection="1">
      <alignment horizontal="left" vertical="center"/>
    </xf>
    <xf numFmtId="177" fontId="24" fillId="0" borderId="0" xfId="0" applyNumberFormat="1" applyFont="1" applyFill="1" applyBorder="1" applyAlignment="1" applyProtection="1">
      <alignment horizontal="center" vertical="center" wrapText="1"/>
    </xf>
    <xf numFmtId="0" fontId="24" fillId="0" borderId="0" xfId="0" applyFont="1" applyFill="1" applyAlignment="1" applyProtection="1">
      <alignment horizontal="center" vertical="center"/>
    </xf>
    <xf numFmtId="178" fontId="24" fillId="0" borderId="0" xfId="0" applyNumberFormat="1" applyFont="1" applyFill="1" applyAlignment="1" applyProtection="1">
      <alignment horizontal="center" vertical="center"/>
    </xf>
    <xf numFmtId="178" fontId="24" fillId="0" borderId="0" xfId="0" applyNumberFormat="1" applyFont="1" applyFill="1" applyProtection="1">
      <alignment vertical="center"/>
    </xf>
    <xf numFmtId="178" fontId="24" fillId="0" borderId="0" xfId="0" applyNumberFormat="1" applyFont="1" applyProtection="1">
      <alignment vertical="center"/>
    </xf>
    <xf numFmtId="0" fontId="24" fillId="0" borderId="0" xfId="0" applyFont="1" applyFill="1" applyAlignment="1" applyProtection="1">
      <alignment vertical="center" shrinkToFit="1"/>
    </xf>
    <xf numFmtId="0" fontId="24" fillId="0" borderId="0" xfId="0" applyFont="1" applyAlignment="1" applyProtection="1">
      <alignment vertical="center" shrinkToFit="1"/>
    </xf>
    <xf numFmtId="0" fontId="24" fillId="0" borderId="0" xfId="0" applyFont="1" applyFill="1" applyAlignment="1" applyProtection="1">
      <alignment vertical="center"/>
    </xf>
    <xf numFmtId="0" fontId="29" fillId="0" borderId="0" xfId="0" applyFont="1" applyFill="1" applyProtection="1">
      <alignment vertical="center"/>
    </xf>
    <xf numFmtId="0" fontId="17" fillId="0" borderId="0" xfId="0" applyFont="1" applyFill="1" applyAlignment="1" applyProtection="1">
      <alignment vertical="center"/>
    </xf>
    <xf numFmtId="0" fontId="17" fillId="0" borderId="0" xfId="0" applyFont="1" applyFill="1" applyAlignment="1" applyProtection="1">
      <alignment horizontal="left" vertical="center"/>
    </xf>
    <xf numFmtId="0" fontId="64" fillId="0" borderId="0" xfId="0" applyFont="1" applyFill="1" applyProtection="1">
      <alignment vertical="center"/>
    </xf>
    <xf numFmtId="0" fontId="17" fillId="0" borderId="0" xfId="0" applyFont="1" applyFill="1" applyAlignment="1" applyProtection="1">
      <alignment vertical="top" wrapText="1"/>
    </xf>
    <xf numFmtId="0" fontId="17" fillId="0" borderId="0" xfId="0" applyFont="1" applyFill="1" applyAlignment="1" applyProtection="1">
      <alignment vertical="center" wrapText="1"/>
    </xf>
    <xf numFmtId="0" fontId="17" fillId="0" borderId="0" xfId="0" applyFont="1" applyAlignment="1" applyProtection="1">
      <alignment horizontal="left" vertical="center"/>
    </xf>
    <xf numFmtId="0" fontId="17" fillId="0" borderId="0" xfId="0" applyFont="1" applyFill="1" applyBorder="1" applyAlignment="1" applyProtection="1">
      <alignment vertical="center" wrapText="1"/>
    </xf>
    <xf numFmtId="0" fontId="5" fillId="0" borderId="0" xfId="0" applyFont="1" applyFill="1" applyProtection="1">
      <alignment vertical="center"/>
    </xf>
    <xf numFmtId="178" fontId="24" fillId="0" borderId="0" xfId="0" applyNumberFormat="1" applyFont="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center" vertical="center"/>
    </xf>
    <xf numFmtId="0" fontId="31" fillId="4" borderId="0" xfId="5" applyFont="1" applyFill="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right" vertical="center"/>
    </xf>
    <xf numFmtId="0" fontId="32" fillId="0" borderId="0" xfId="0" applyNumberFormat="1" applyFont="1" applyAlignment="1" applyProtection="1">
      <alignment horizontal="center" vertical="center"/>
    </xf>
    <xf numFmtId="0" fontId="11" fillId="0" borderId="0" xfId="0" applyFont="1" applyBorder="1" applyProtection="1">
      <alignment vertical="center"/>
    </xf>
    <xf numFmtId="0" fontId="11" fillId="0" borderId="0" xfId="0" applyFont="1" applyFill="1" applyBorder="1" applyAlignment="1" applyProtection="1">
      <alignment horizontal="left" vertical="center"/>
    </xf>
    <xf numFmtId="0" fontId="30" fillId="0" borderId="0" xfId="0" applyFont="1" applyFill="1" applyAlignment="1" applyProtection="1">
      <alignment horizontal="center" vertical="center"/>
    </xf>
    <xf numFmtId="0" fontId="30" fillId="0" borderId="0" xfId="0" applyFont="1" applyFill="1" applyAlignment="1" applyProtection="1">
      <alignment vertical="center"/>
    </xf>
    <xf numFmtId="0" fontId="34" fillId="0" borderId="0" xfId="0" applyFont="1" applyFill="1" applyProtection="1">
      <alignment vertical="center"/>
    </xf>
    <xf numFmtId="0" fontId="34" fillId="0" borderId="0" xfId="0" applyFont="1" applyFill="1" applyBorder="1" applyProtection="1">
      <alignment vertical="center"/>
    </xf>
    <xf numFmtId="0" fontId="23" fillId="0" borderId="0" xfId="0" applyFont="1" applyFill="1" applyAlignment="1" applyProtection="1">
      <alignment vertical="top"/>
    </xf>
    <xf numFmtId="0" fontId="28" fillId="0" borderId="0" xfId="0" applyFont="1" applyFill="1" applyProtection="1">
      <alignment vertical="center"/>
    </xf>
    <xf numFmtId="0" fontId="30" fillId="0" borderId="0" xfId="0" applyFont="1" applyAlignment="1" applyProtection="1">
      <alignment horizontal="center" vertical="center"/>
    </xf>
    <xf numFmtId="0" fontId="30" fillId="0" borderId="0" xfId="0" applyFont="1" applyAlignment="1" applyProtection="1">
      <alignment vertical="center"/>
    </xf>
    <xf numFmtId="0" fontId="30" fillId="0" borderId="0" xfId="0" applyFont="1" applyProtection="1">
      <alignment vertical="center"/>
    </xf>
    <xf numFmtId="0" fontId="14" fillId="0" borderId="0" xfId="0" applyFont="1" applyFill="1" applyProtection="1">
      <alignment vertical="center"/>
    </xf>
    <xf numFmtId="0" fontId="14" fillId="0" borderId="0" xfId="0" applyFont="1" applyFill="1" applyAlignment="1" applyProtection="1">
      <alignment horizontal="center" vertical="center"/>
    </xf>
    <xf numFmtId="0" fontId="39" fillId="4" borderId="0" xfId="5" applyFont="1" applyFill="1" applyBorder="1" applyAlignment="1" applyProtection="1">
      <alignment horizontal="center" vertical="center"/>
    </xf>
    <xf numFmtId="0" fontId="49" fillId="0" borderId="21" xfId="0" applyFont="1" applyFill="1" applyBorder="1" applyAlignment="1" applyProtection="1">
      <alignment horizontal="center" vertical="center"/>
    </xf>
    <xf numFmtId="0" fontId="14" fillId="0" borderId="0" xfId="0" applyFont="1" applyFill="1" applyAlignment="1" applyProtection="1">
      <alignment vertical="center"/>
    </xf>
    <xf numFmtId="0" fontId="19" fillId="0" borderId="0" xfId="0" applyFont="1" applyFill="1" applyProtection="1">
      <alignment vertical="center"/>
    </xf>
    <xf numFmtId="0" fontId="41" fillId="0" borderId="0" xfId="0" applyFont="1" applyFill="1" applyAlignment="1" applyProtection="1">
      <alignment horizontal="right" vertical="center" shrinkToFit="1"/>
    </xf>
    <xf numFmtId="0" fontId="41" fillId="0" borderId="0" xfId="0" applyFont="1" applyFill="1" applyAlignment="1" applyProtection="1">
      <alignment horizontal="center" vertical="center" shrinkToFit="1"/>
    </xf>
    <xf numFmtId="0" fontId="41" fillId="0" borderId="0" xfId="0" applyFont="1" applyFill="1" applyAlignment="1" applyProtection="1">
      <alignment vertical="center"/>
    </xf>
    <xf numFmtId="0" fontId="42" fillId="0" borderId="0" xfId="0" applyFont="1" applyAlignment="1" applyProtection="1">
      <alignment vertical="center"/>
    </xf>
    <xf numFmtId="0" fontId="19" fillId="0" borderId="0" xfId="0" applyFont="1" applyFill="1" applyAlignment="1" applyProtection="1">
      <alignment horizontal="center" vertical="center"/>
    </xf>
    <xf numFmtId="0" fontId="19" fillId="0" borderId="0" xfId="0" applyFont="1" applyFill="1" applyAlignment="1" applyProtection="1">
      <alignment vertical="center"/>
    </xf>
    <xf numFmtId="0" fontId="43" fillId="0" borderId="47" xfId="0" applyFont="1" applyBorder="1" applyAlignment="1" applyProtection="1">
      <alignment horizontal="center" vertical="center" shrinkToFit="1"/>
    </xf>
    <xf numFmtId="0" fontId="43" fillId="0" borderId="0" xfId="0" applyNumberFormat="1" applyFont="1" applyFill="1" applyBorder="1" applyAlignment="1" applyProtection="1">
      <alignment vertical="center" shrinkToFit="1"/>
    </xf>
    <xf numFmtId="0" fontId="43" fillId="9" borderId="0" xfId="0" applyNumberFormat="1" applyFont="1" applyFill="1" applyBorder="1" applyAlignment="1" applyProtection="1">
      <alignment vertical="center" shrinkToFit="1"/>
    </xf>
    <xf numFmtId="0" fontId="44" fillId="0" borderId="0" xfId="0" applyNumberFormat="1" applyFont="1" applyFill="1" applyBorder="1" applyAlignment="1" applyProtection="1">
      <alignment vertical="center" shrinkToFit="1"/>
    </xf>
    <xf numFmtId="0" fontId="44" fillId="9" borderId="0" xfId="0" applyNumberFormat="1" applyFont="1" applyFill="1" applyBorder="1" applyAlignment="1" applyProtection="1">
      <alignment vertical="center" shrinkToFit="1"/>
    </xf>
    <xf numFmtId="0" fontId="42" fillId="0" borderId="0" xfId="0" applyFont="1" applyAlignment="1" applyProtection="1">
      <alignment horizontal="left" vertical="center"/>
    </xf>
    <xf numFmtId="0" fontId="42" fillId="0" borderId="0" xfId="0" applyFont="1" applyAlignment="1" applyProtection="1">
      <alignment horizontal="center" vertical="center"/>
    </xf>
    <xf numFmtId="0" fontId="38" fillId="0" borderId="0" xfId="0" applyFont="1" applyFill="1" applyBorder="1" applyAlignment="1" applyProtection="1">
      <alignment horizontal="center" vertical="center" wrapText="1"/>
    </xf>
    <xf numFmtId="0" fontId="15" fillId="0" borderId="9" xfId="0" applyFont="1" applyFill="1" applyBorder="1" applyAlignment="1" applyProtection="1">
      <alignment horizontal="center" vertical="center" wrapText="1"/>
    </xf>
    <xf numFmtId="0" fontId="15" fillId="0" borderId="10" xfId="0" applyFont="1" applyBorder="1" applyAlignment="1" applyProtection="1">
      <alignment horizontal="center" vertical="center" wrapText="1"/>
    </xf>
    <xf numFmtId="0" fontId="15" fillId="0" borderId="9" xfId="0" applyFont="1" applyBorder="1" applyAlignment="1" applyProtection="1">
      <alignment horizontal="center" vertical="center" wrapText="1"/>
    </xf>
    <xf numFmtId="0" fontId="15" fillId="0" borderId="11" xfId="0" applyFont="1" applyBorder="1" applyAlignment="1" applyProtection="1">
      <alignment horizontal="right" vertical="top" wrapText="1"/>
    </xf>
    <xf numFmtId="0" fontId="46" fillId="0" borderId="120" xfId="0" applyFont="1" applyFill="1" applyBorder="1" applyAlignment="1" applyProtection="1">
      <alignment horizontal="center" vertical="center" wrapText="1"/>
    </xf>
    <xf numFmtId="177" fontId="38" fillId="6" borderId="127" xfId="0" applyNumberFormat="1" applyFont="1" applyFill="1" applyBorder="1" applyAlignment="1" applyProtection="1">
      <alignment horizontal="right" vertical="center" shrinkToFit="1"/>
    </xf>
    <xf numFmtId="177" fontId="38" fillId="6" borderId="49" xfId="0" applyNumberFormat="1" applyFont="1" applyFill="1" applyBorder="1" applyAlignment="1" applyProtection="1">
      <alignment horizontal="right" vertical="center" shrinkToFit="1"/>
    </xf>
    <xf numFmtId="177" fontId="38" fillId="6" borderId="128" xfId="0" applyNumberFormat="1" applyFont="1" applyFill="1" applyBorder="1" applyAlignment="1" applyProtection="1">
      <alignment horizontal="right" vertical="center" shrinkToFit="1"/>
    </xf>
    <xf numFmtId="177" fontId="38" fillId="0" borderId="124" xfId="0" applyNumberFormat="1" applyFont="1" applyFill="1" applyBorder="1" applyAlignment="1" applyProtection="1">
      <alignment vertical="center" shrinkToFit="1"/>
    </xf>
    <xf numFmtId="0" fontId="47" fillId="0" borderId="0" xfId="0" applyFont="1" applyFill="1" applyProtection="1">
      <alignment vertical="center"/>
    </xf>
    <xf numFmtId="0" fontId="15" fillId="0" borderId="121" xfId="0" applyFont="1" applyFill="1" applyBorder="1" applyAlignment="1" applyProtection="1">
      <alignment horizontal="center" vertical="center" wrapText="1"/>
    </xf>
    <xf numFmtId="177" fontId="38" fillId="0" borderId="129" xfId="0" applyNumberFormat="1" applyFont="1" applyFill="1" applyBorder="1" applyAlignment="1" applyProtection="1">
      <alignment horizontal="right" vertical="center" shrinkToFit="1"/>
    </xf>
    <xf numFmtId="177" fontId="38" fillId="0" borderId="19" xfId="0" applyNumberFormat="1" applyFont="1" applyFill="1" applyBorder="1" applyAlignment="1" applyProtection="1">
      <alignment horizontal="right" vertical="center" shrinkToFit="1"/>
    </xf>
    <xf numFmtId="177" fontId="38" fillId="0" borderId="130" xfId="0" applyNumberFormat="1" applyFont="1" applyFill="1" applyBorder="1" applyAlignment="1" applyProtection="1">
      <alignment horizontal="right" vertical="center" shrinkToFit="1"/>
    </xf>
    <xf numFmtId="177" fontId="38" fillId="0" borderId="7" xfId="0" applyNumberFormat="1" applyFont="1" applyFill="1" applyBorder="1" applyAlignment="1" applyProtection="1">
      <alignment vertical="center" shrinkToFit="1"/>
    </xf>
    <xf numFmtId="0" fontId="47" fillId="0" borderId="0" xfId="0" applyFont="1" applyFill="1" applyAlignment="1" applyProtection="1">
      <alignment horizontal="center" vertical="center"/>
    </xf>
    <xf numFmtId="0" fontId="47" fillId="0" borderId="0" xfId="0" applyFont="1" applyFill="1" applyAlignment="1" applyProtection="1">
      <alignment vertical="center"/>
    </xf>
    <xf numFmtId="0" fontId="46" fillId="0" borderId="122" xfId="0" applyFont="1" applyFill="1" applyBorder="1" applyAlignment="1" applyProtection="1">
      <alignment horizontal="center" vertical="center" wrapText="1"/>
    </xf>
    <xf numFmtId="177" fontId="38" fillId="0" borderId="131" xfId="0" applyNumberFormat="1" applyFont="1" applyFill="1" applyBorder="1" applyAlignment="1" applyProtection="1">
      <alignment horizontal="right" vertical="center" shrinkToFit="1"/>
    </xf>
    <xf numFmtId="177" fontId="38" fillId="0" borderId="52" xfId="0" applyNumberFormat="1" applyFont="1" applyFill="1" applyBorder="1" applyAlignment="1" applyProtection="1">
      <alignment horizontal="right" vertical="center" shrinkToFit="1"/>
    </xf>
    <xf numFmtId="177" fontId="38" fillId="0" borderId="53" xfId="0" applyNumberFormat="1" applyFont="1" applyFill="1" applyBorder="1" applyAlignment="1" applyProtection="1">
      <alignment horizontal="right" vertical="center" shrinkToFit="1"/>
    </xf>
    <xf numFmtId="177" fontId="38" fillId="0" borderId="132" xfId="0" applyNumberFormat="1" applyFont="1" applyFill="1" applyBorder="1" applyAlignment="1" applyProtection="1">
      <alignment horizontal="right" vertical="center" shrinkToFit="1"/>
    </xf>
    <xf numFmtId="181" fontId="38" fillId="0" borderId="63" xfId="0" applyNumberFormat="1" applyFont="1" applyFill="1" applyBorder="1" applyAlignment="1" applyProtection="1">
      <alignment vertical="center" shrinkToFit="1"/>
    </xf>
    <xf numFmtId="0" fontId="15" fillId="0" borderId="123" xfId="0" applyFont="1" applyFill="1" applyBorder="1" applyAlignment="1" applyProtection="1">
      <alignment horizontal="center" vertical="center" wrapText="1"/>
    </xf>
    <xf numFmtId="177" fontId="38" fillId="0" borderId="133" xfId="0" applyNumberFormat="1" applyFont="1" applyFill="1" applyBorder="1" applyAlignment="1" applyProtection="1">
      <alignment horizontal="right" vertical="center" shrinkToFit="1"/>
    </xf>
    <xf numFmtId="177" fontId="38" fillId="0" borderId="54" xfId="0" applyNumberFormat="1" applyFont="1" applyFill="1" applyBorder="1" applyAlignment="1" applyProtection="1">
      <alignment horizontal="right" vertical="center" shrinkToFit="1"/>
    </xf>
    <xf numFmtId="177" fontId="38" fillId="0" borderId="24" xfId="0" applyNumberFormat="1" applyFont="1" applyFill="1" applyBorder="1" applyAlignment="1" applyProtection="1">
      <alignment horizontal="right" vertical="center" shrinkToFit="1"/>
    </xf>
    <xf numFmtId="177" fontId="38" fillId="0" borderId="20" xfId="0" applyNumberFormat="1" applyFont="1" applyFill="1" applyBorder="1" applyAlignment="1" applyProtection="1">
      <alignment horizontal="right" vertical="center" shrinkToFit="1"/>
    </xf>
    <xf numFmtId="181" fontId="38" fillId="0" borderId="90" xfId="0" applyNumberFormat="1" applyFont="1" applyFill="1" applyBorder="1" applyAlignment="1" applyProtection="1">
      <alignment horizontal="right" vertical="center" shrinkToFit="1"/>
    </xf>
    <xf numFmtId="177" fontId="38" fillId="0" borderId="0" xfId="0" applyNumberFormat="1" applyFont="1" applyFill="1" applyBorder="1" applyAlignment="1" applyProtection="1">
      <alignment horizontal="center" vertical="center" wrapText="1"/>
    </xf>
    <xf numFmtId="181" fontId="38" fillId="4" borderId="0" xfId="0" applyNumberFormat="1" applyFont="1" applyFill="1" applyBorder="1" applyAlignment="1" applyProtection="1">
      <alignment horizontal="center" vertical="center" wrapText="1"/>
    </xf>
    <xf numFmtId="0" fontId="14" fillId="0" borderId="0" xfId="0" applyFont="1" applyFill="1" applyBorder="1" applyAlignment="1" applyProtection="1">
      <alignment horizontal="left" wrapText="1"/>
    </xf>
    <xf numFmtId="0" fontId="46" fillId="0" borderId="50" xfId="0" applyFont="1" applyFill="1" applyBorder="1" applyAlignment="1" applyProtection="1">
      <alignment horizontal="center" vertical="center" wrapText="1"/>
    </xf>
    <xf numFmtId="177" fontId="38" fillId="0" borderId="56" xfId="0" applyNumberFormat="1" applyFont="1" applyFill="1" applyBorder="1" applyAlignment="1" applyProtection="1">
      <alignment vertical="center" shrinkToFit="1"/>
    </xf>
    <xf numFmtId="0" fontId="15" fillId="0" borderId="135" xfId="0" applyFont="1" applyFill="1" applyBorder="1" applyAlignment="1" applyProtection="1">
      <alignment horizontal="center" vertical="center" wrapText="1"/>
    </xf>
    <xf numFmtId="177" fontId="38" fillId="0" borderId="137" xfId="0" applyNumberFormat="1" applyFont="1" applyFill="1" applyBorder="1" applyAlignment="1" applyProtection="1">
      <alignment horizontal="right" vertical="center" shrinkToFit="1"/>
    </xf>
    <xf numFmtId="177" fontId="38" fillId="0" borderId="58" xfId="0" applyNumberFormat="1" applyFont="1" applyFill="1" applyBorder="1" applyAlignment="1" applyProtection="1">
      <alignment horizontal="right" vertical="center" shrinkToFit="1"/>
    </xf>
    <xf numFmtId="177" fontId="38" fillId="0" borderId="138" xfId="0" applyNumberFormat="1" applyFont="1" applyFill="1" applyBorder="1" applyAlignment="1" applyProtection="1">
      <alignment horizontal="right" vertical="center" shrinkToFit="1"/>
    </xf>
    <xf numFmtId="177" fontId="38" fillId="0" borderId="59" xfId="0" applyNumberFormat="1" applyFont="1" applyFill="1" applyBorder="1" applyAlignment="1" applyProtection="1">
      <alignment vertical="center" shrinkToFit="1"/>
    </xf>
    <xf numFmtId="0" fontId="46" fillId="0" borderId="136" xfId="0" applyFont="1" applyFill="1" applyBorder="1" applyAlignment="1" applyProtection="1">
      <alignment horizontal="center" vertical="center" wrapText="1"/>
    </xf>
    <xf numFmtId="177" fontId="38" fillId="6" borderId="139" xfId="0" applyNumberFormat="1" applyFont="1" applyFill="1" applyBorder="1" applyAlignment="1" applyProtection="1">
      <alignment horizontal="right" vertical="center" shrinkToFit="1"/>
    </xf>
    <xf numFmtId="177" fontId="38" fillId="6" borderId="60" xfId="0" applyNumberFormat="1" applyFont="1" applyFill="1" applyBorder="1" applyAlignment="1" applyProtection="1">
      <alignment horizontal="right" vertical="center" shrinkToFit="1"/>
    </xf>
    <xf numFmtId="177" fontId="38" fillId="6" borderId="161" xfId="0" applyNumberFormat="1" applyFont="1" applyFill="1" applyBorder="1" applyAlignment="1" applyProtection="1">
      <alignment horizontal="right" vertical="center" shrinkToFit="1"/>
    </xf>
    <xf numFmtId="177" fontId="38" fillId="6" borderId="140" xfId="0" applyNumberFormat="1" applyFont="1" applyFill="1" applyBorder="1" applyAlignment="1" applyProtection="1">
      <alignment horizontal="right" vertical="center" shrinkToFit="1"/>
    </xf>
    <xf numFmtId="177" fontId="38" fillId="6" borderId="141" xfId="0" applyNumberFormat="1" applyFont="1" applyFill="1" applyBorder="1" applyAlignment="1" applyProtection="1">
      <alignment horizontal="right" vertical="center" shrinkToFit="1"/>
    </xf>
    <xf numFmtId="177" fontId="38" fillId="6" borderId="0" xfId="0" applyNumberFormat="1" applyFont="1" applyFill="1" applyBorder="1" applyAlignment="1" applyProtection="1">
      <alignment horizontal="right" vertical="center" shrinkToFit="1"/>
    </xf>
    <xf numFmtId="177" fontId="38" fillId="6" borderId="48" xfId="0" applyNumberFormat="1" applyFont="1" applyFill="1" applyBorder="1" applyAlignment="1" applyProtection="1">
      <alignment horizontal="right" vertical="center" shrinkToFit="1"/>
    </xf>
    <xf numFmtId="177" fontId="38" fillId="6" borderId="61" xfId="0" applyNumberFormat="1" applyFont="1" applyFill="1" applyBorder="1" applyAlignment="1" applyProtection="1">
      <alignment horizontal="right" vertical="center" shrinkToFit="1"/>
    </xf>
    <xf numFmtId="177" fontId="38" fillId="6" borderId="138" xfId="0" applyNumberFormat="1" applyFont="1" applyFill="1" applyBorder="1" applyAlignment="1" applyProtection="1">
      <alignment horizontal="right" vertical="center" shrinkToFit="1"/>
    </xf>
    <xf numFmtId="177" fontId="38" fillId="6" borderId="142" xfId="0" applyNumberFormat="1" applyFont="1" applyFill="1" applyBorder="1" applyAlignment="1" applyProtection="1">
      <alignment horizontal="right" vertical="center" shrinkToFit="1"/>
    </xf>
    <xf numFmtId="177" fontId="38" fillId="6" borderId="62" xfId="0" applyNumberFormat="1" applyFont="1" applyFill="1" applyBorder="1" applyAlignment="1" applyProtection="1">
      <alignment horizontal="right" vertical="center" shrinkToFit="1"/>
    </xf>
    <xf numFmtId="177" fontId="38" fillId="0" borderId="63" xfId="0" applyNumberFormat="1" applyFont="1" applyFill="1" applyBorder="1" applyAlignment="1" applyProtection="1">
      <alignment vertical="center" shrinkToFit="1"/>
    </xf>
    <xf numFmtId="0" fontId="15" fillId="0" borderId="101" xfId="0" applyFont="1" applyFill="1" applyBorder="1" applyAlignment="1" applyProtection="1">
      <alignment horizontal="center" vertical="center" wrapText="1"/>
    </xf>
    <xf numFmtId="177" fontId="38" fillId="6" borderId="143" xfId="0" applyNumberFormat="1" applyFont="1" applyFill="1" applyBorder="1" applyAlignment="1" applyProtection="1">
      <alignment horizontal="right" vertical="center" shrinkToFit="1"/>
    </xf>
    <xf numFmtId="177" fontId="38" fillId="6" borderId="144" xfId="0" applyNumberFormat="1" applyFont="1" applyFill="1" applyBorder="1" applyAlignment="1" applyProtection="1">
      <alignment horizontal="right" vertical="center" shrinkToFit="1"/>
    </xf>
    <xf numFmtId="177" fontId="38" fillId="6" borderId="145" xfId="0" applyNumberFormat="1" applyFont="1" applyFill="1" applyBorder="1" applyAlignment="1" applyProtection="1">
      <alignment horizontal="right" vertical="center" shrinkToFit="1"/>
    </xf>
    <xf numFmtId="177" fontId="38" fillId="0" borderId="64" xfId="0" applyNumberFormat="1" applyFont="1" applyFill="1" applyBorder="1" applyAlignment="1" applyProtection="1">
      <alignment vertical="center" shrinkToFit="1"/>
    </xf>
    <xf numFmtId="182" fontId="38" fillId="0" borderId="146" xfId="0" applyNumberFormat="1" applyFont="1" applyFill="1" applyBorder="1" applyAlignment="1" applyProtection="1">
      <alignment horizontal="right" vertical="center" shrinkToFit="1"/>
    </xf>
    <xf numFmtId="183" fontId="38" fillId="0" borderId="147" xfId="0" applyNumberFormat="1" applyFont="1" applyFill="1" applyBorder="1" applyAlignment="1" applyProtection="1">
      <alignment horizontal="right" vertical="center" shrinkToFit="1"/>
    </xf>
    <xf numFmtId="0" fontId="40" fillId="0" borderId="0" xfId="0" applyFont="1" applyFill="1" applyBorder="1" applyAlignment="1" applyProtection="1">
      <alignment horizontal="center" vertical="center" wrapText="1"/>
    </xf>
    <xf numFmtId="177" fontId="14"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center" vertical="center" wrapText="1"/>
    </xf>
    <xf numFmtId="177" fontId="15" fillId="0" borderId="0"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wrapText="1"/>
    </xf>
    <xf numFmtId="0" fontId="15" fillId="0" borderId="9" xfId="0" applyFont="1" applyFill="1" applyBorder="1" applyAlignment="1" applyProtection="1">
      <alignment horizontal="center" vertical="center"/>
    </xf>
    <xf numFmtId="0" fontId="15" fillId="0" borderId="0" xfId="0" applyFont="1" applyFill="1" applyBorder="1" applyAlignment="1" applyProtection="1">
      <alignment horizontal="right" vertical="top" wrapText="1"/>
    </xf>
    <xf numFmtId="0" fontId="15" fillId="6" borderId="150" xfId="0" applyFont="1" applyFill="1" applyBorder="1" applyAlignment="1" applyProtection="1">
      <alignment horizontal="center" vertical="center" shrinkToFit="1"/>
    </xf>
    <xf numFmtId="177" fontId="15" fillId="6" borderId="65" xfId="0" applyNumberFormat="1" applyFont="1" applyFill="1" applyBorder="1" applyAlignment="1" applyProtection="1">
      <alignment horizontal="center" vertical="center" shrinkToFit="1"/>
    </xf>
    <xf numFmtId="177" fontId="15" fillId="6" borderId="151" xfId="0" applyNumberFormat="1" applyFont="1" applyFill="1" applyBorder="1" applyAlignment="1" applyProtection="1">
      <alignment horizontal="center" vertical="center" shrinkToFit="1"/>
    </xf>
    <xf numFmtId="177" fontId="15" fillId="0" borderId="66" xfId="0" applyNumberFormat="1" applyFont="1" applyFill="1" applyBorder="1" applyAlignment="1" applyProtection="1">
      <alignment vertical="center" shrinkToFit="1"/>
    </xf>
    <xf numFmtId="177" fontId="15" fillId="0" borderId="0" xfId="0" applyNumberFormat="1" applyFont="1" applyFill="1" applyBorder="1" applyAlignment="1" applyProtection="1">
      <alignment vertical="center" wrapText="1"/>
    </xf>
    <xf numFmtId="0" fontId="15" fillId="6" borderId="141" xfId="0" applyFont="1" applyFill="1" applyBorder="1" applyAlignment="1" applyProtection="1">
      <alignment horizontal="center" vertical="center" shrinkToFit="1"/>
    </xf>
    <xf numFmtId="177" fontId="15" fillId="6" borderId="26" xfId="0" applyNumberFormat="1" applyFont="1" applyFill="1" applyBorder="1" applyAlignment="1" applyProtection="1">
      <alignment horizontal="center" vertical="center" shrinkToFit="1"/>
    </xf>
    <xf numFmtId="177" fontId="15" fillId="6" borderId="77" xfId="0" applyNumberFormat="1" applyFont="1" applyFill="1" applyBorder="1" applyAlignment="1" applyProtection="1">
      <alignment horizontal="center" vertical="center" shrinkToFit="1"/>
    </xf>
    <xf numFmtId="0" fontId="15" fillId="6" borderId="131" xfId="0" applyFont="1" applyFill="1" applyBorder="1" applyAlignment="1" applyProtection="1">
      <alignment horizontal="center" vertical="center" shrinkToFit="1"/>
    </xf>
    <xf numFmtId="177" fontId="15" fillId="6" borderId="52" xfId="0" applyNumberFormat="1" applyFont="1" applyFill="1" applyBorder="1" applyAlignment="1" applyProtection="1">
      <alignment horizontal="center" vertical="center" shrinkToFit="1"/>
    </xf>
    <xf numFmtId="177" fontId="15" fillId="6" borderId="152" xfId="0" applyNumberFormat="1" applyFont="1" applyFill="1" applyBorder="1" applyAlignment="1" applyProtection="1">
      <alignment horizontal="center" vertical="center" shrinkToFit="1"/>
    </xf>
    <xf numFmtId="177" fontId="15" fillId="0" borderId="16" xfId="0" applyNumberFormat="1" applyFont="1" applyFill="1" applyBorder="1" applyAlignment="1" applyProtection="1">
      <alignment vertical="center" shrinkToFit="1"/>
    </xf>
    <xf numFmtId="0" fontId="15" fillId="6" borderId="153" xfId="0" applyFont="1" applyFill="1" applyBorder="1" applyAlignment="1" applyProtection="1">
      <alignment horizontal="center" vertical="center" shrinkToFit="1"/>
    </xf>
    <xf numFmtId="0" fontId="15" fillId="6" borderId="67" xfId="0" applyFont="1" applyFill="1" applyBorder="1" applyAlignment="1" applyProtection="1">
      <alignment horizontal="center" vertical="center" shrinkToFit="1"/>
    </xf>
    <xf numFmtId="0" fontId="15" fillId="6" borderId="154" xfId="0" applyFont="1" applyFill="1" applyBorder="1" applyAlignment="1" applyProtection="1">
      <alignment horizontal="center" vertical="center" shrinkToFit="1"/>
    </xf>
    <xf numFmtId="177" fontId="15" fillId="0" borderId="68" xfId="0" applyNumberFormat="1" applyFont="1" applyFill="1" applyBorder="1" applyAlignment="1" applyProtection="1">
      <alignment vertical="center" shrinkToFit="1"/>
    </xf>
    <xf numFmtId="177" fontId="15" fillId="0" borderId="25" xfId="0" applyNumberFormat="1" applyFont="1" applyFill="1" applyBorder="1" applyAlignment="1" applyProtection="1">
      <alignment horizontal="center" vertical="center" shrinkToFit="1"/>
    </xf>
    <xf numFmtId="177" fontId="15" fillId="0" borderId="24" xfId="0" applyNumberFormat="1" applyFont="1" applyFill="1" applyBorder="1" applyAlignment="1" applyProtection="1">
      <alignment horizontal="center" vertical="center" shrinkToFit="1"/>
    </xf>
    <xf numFmtId="177" fontId="15" fillId="0" borderId="20" xfId="0" applyNumberFormat="1" applyFont="1" applyFill="1" applyBorder="1" applyAlignment="1" applyProtection="1">
      <alignment horizontal="center" vertical="center" shrinkToFit="1"/>
    </xf>
    <xf numFmtId="177" fontId="15" fillId="0" borderId="14" xfId="0" applyNumberFormat="1" applyFont="1" applyFill="1" applyBorder="1" applyAlignment="1" applyProtection="1">
      <alignment vertical="center" shrinkToFit="1"/>
    </xf>
    <xf numFmtId="177" fontId="15" fillId="0" borderId="0" xfId="0" applyNumberFormat="1" applyFont="1" applyFill="1" applyBorder="1" applyAlignment="1" applyProtection="1">
      <alignment horizontal="left" vertical="center" wrapText="1"/>
    </xf>
    <xf numFmtId="178" fontId="40" fillId="0" borderId="21" xfId="0" applyNumberFormat="1" applyFont="1" applyFill="1" applyBorder="1" applyAlignment="1" applyProtection="1">
      <alignment horizontal="right" vertical="center" shrinkToFit="1"/>
    </xf>
    <xf numFmtId="0" fontId="40" fillId="0" borderId="0" xfId="0" applyFont="1" applyFill="1" applyAlignment="1" applyProtection="1">
      <alignment horizontal="center" vertical="center"/>
    </xf>
    <xf numFmtId="178" fontId="40" fillId="0" borderId="21" xfId="0" applyNumberFormat="1" applyFont="1" applyFill="1" applyBorder="1" applyAlignment="1" applyProtection="1">
      <alignment vertical="center" shrinkToFit="1"/>
    </xf>
    <xf numFmtId="0" fontId="14" fillId="0" borderId="0" xfId="0" applyFont="1" applyProtection="1">
      <alignment vertical="center"/>
    </xf>
    <xf numFmtId="0" fontId="14" fillId="0" borderId="0" xfId="0" applyFont="1" applyAlignment="1" applyProtection="1">
      <alignment horizontal="center" vertical="center"/>
    </xf>
    <xf numFmtId="0" fontId="14" fillId="0" borderId="0" xfId="0" applyFont="1" applyAlignment="1" applyProtection="1">
      <alignment vertical="center"/>
    </xf>
    <xf numFmtId="0" fontId="53" fillId="12" borderId="9" xfId="0" applyFont="1" applyFill="1" applyBorder="1" applyAlignment="1">
      <alignment horizontal="center" vertical="center" shrinkToFit="1"/>
    </xf>
    <xf numFmtId="0" fontId="67" fillId="13" borderId="9" xfId="3" applyFont="1" applyFill="1" applyBorder="1" applyAlignment="1">
      <alignment horizontal="center" vertical="center" shrinkToFit="1"/>
    </xf>
    <xf numFmtId="0" fontId="24" fillId="0" borderId="0" xfId="0" applyFont="1" applyAlignment="1"/>
    <xf numFmtId="0" fontId="53" fillId="14" borderId="162" xfId="0" applyFont="1" applyFill="1" applyBorder="1" applyAlignment="1">
      <alignment horizontal="left" vertical="center" shrinkToFit="1"/>
    </xf>
    <xf numFmtId="0" fontId="67" fillId="14" borderId="162" xfId="3" applyFont="1" applyFill="1" applyBorder="1" applyAlignment="1">
      <alignment horizontal="left" vertical="center" shrinkToFit="1"/>
    </xf>
    <xf numFmtId="0" fontId="24" fillId="14" borderId="0" xfId="0" applyFont="1" applyFill="1" applyAlignment="1"/>
    <xf numFmtId="0" fontId="53" fillId="14" borderId="163" xfId="0" applyFont="1" applyFill="1" applyBorder="1" applyAlignment="1">
      <alignment horizontal="left" vertical="center" shrinkToFit="1"/>
    </xf>
    <xf numFmtId="0" fontId="67" fillId="14" borderId="163" xfId="3" applyFont="1" applyFill="1" applyBorder="1" applyAlignment="1">
      <alignment horizontal="left" vertical="center" shrinkToFit="1"/>
    </xf>
    <xf numFmtId="0" fontId="68" fillId="14" borderId="163" xfId="0" applyFont="1" applyFill="1" applyBorder="1" applyAlignment="1">
      <alignment horizontal="left" vertical="center" shrinkToFit="1"/>
    </xf>
    <xf numFmtId="0" fontId="67" fillId="14" borderId="163" xfId="4" applyFont="1" applyFill="1" applyBorder="1" applyAlignment="1">
      <alignment horizontal="left" vertical="center" shrinkToFit="1"/>
    </xf>
    <xf numFmtId="0" fontId="53" fillId="14" borderId="164" xfId="0" applyFont="1" applyFill="1" applyBorder="1" applyAlignment="1">
      <alignment horizontal="left" vertical="center" shrinkToFit="1"/>
    </xf>
    <xf numFmtId="0" fontId="67" fillId="14" borderId="164" xfId="3" applyFont="1" applyFill="1" applyBorder="1" applyAlignment="1">
      <alignment horizontal="left" vertical="center" shrinkToFit="1"/>
    </xf>
    <xf numFmtId="0" fontId="67" fillId="14" borderId="163" xfId="3" applyFont="1" applyFill="1" applyBorder="1" applyAlignment="1">
      <alignment vertical="center" shrinkToFit="1"/>
    </xf>
    <xf numFmtId="0" fontId="53" fillId="14" borderId="163" xfId="0" applyFont="1" applyFill="1" applyBorder="1" applyAlignment="1">
      <alignment vertical="center" shrinkToFit="1"/>
    </xf>
    <xf numFmtId="0" fontId="53" fillId="14" borderId="164" xfId="0" applyFont="1" applyFill="1" applyBorder="1" applyAlignment="1">
      <alignment vertical="center" shrinkToFit="1"/>
    </xf>
    <xf numFmtId="0" fontId="53" fillId="14" borderId="165" xfId="0" applyFont="1" applyFill="1" applyBorder="1" applyAlignment="1">
      <alignment horizontal="left" vertical="center" shrinkToFit="1"/>
    </xf>
    <xf numFmtId="0" fontId="67" fillId="14" borderId="165" xfId="3" applyFont="1" applyFill="1" applyBorder="1" applyAlignment="1">
      <alignment horizontal="left" vertical="center" shrinkToFit="1"/>
    </xf>
    <xf numFmtId="0" fontId="53" fillId="7" borderId="162" xfId="0" applyFont="1" applyFill="1" applyBorder="1" applyAlignment="1">
      <alignment horizontal="left" vertical="center" shrinkToFit="1"/>
    </xf>
    <xf numFmtId="0" fontId="67" fillId="7" borderId="162" xfId="3" applyFont="1" applyFill="1" applyBorder="1" applyAlignment="1">
      <alignment horizontal="left" vertical="center" shrinkToFit="1"/>
    </xf>
    <xf numFmtId="0" fontId="24" fillId="7" borderId="0" xfId="0" applyFont="1" applyFill="1" applyAlignment="1"/>
    <xf numFmtId="0" fontId="53" fillId="7" borderId="163" xfId="0" applyFont="1" applyFill="1" applyBorder="1" applyAlignment="1">
      <alignment horizontal="left" vertical="center" shrinkToFit="1"/>
    </xf>
    <xf numFmtId="0" fontId="67" fillId="7" borderId="163" xfId="3" applyFont="1" applyFill="1" applyBorder="1" applyAlignment="1">
      <alignment horizontal="left" vertical="center" shrinkToFit="1"/>
    </xf>
    <xf numFmtId="0" fontId="68" fillId="7" borderId="163" xfId="0" applyFont="1" applyFill="1" applyBorder="1" applyAlignment="1">
      <alignment horizontal="left" vertical="center" shrinkToFit="1"/>
    </xf>
    <xf numFmtId="0" fontId="53" fillId="7" borderId="163" xfId="0" applyFont="1" applyFill="1" applyBorder="1" applyAlignment="1">
      <alignment vertical="center" shrinkToFit="1"/>
    </xf>
    <xf numFmtId="0" fontId="53" fillId="7" borderId="166" xfId="0" applyFont="1" applyFill="1" applyBorder="1" applyAlignment="1">
      <alignment horizontal="left" vertical="center" shrinkToFit="1"/>
    </xf>
    <xf numFmtId="0" fontId="67" fillId="7" borderId="166" xfId="3" applyFont="1" applyFill="1" applyBorder="1" applyAlignment="1">
      <alignment horizontal="left" vertical="center" shrinkToFit="1"/>
    </xf>
    <xf numFmtId="0" fontId="67" fillId="15" borderId="162" xfId="3" applyFont="1" applyFill="1" applyBorder="1" applyAlignment="1">
      <alignment horizontal="left" vertical="center" shrinkToFit="1"/>
    </xf>
    <xf numFmtId="0" fontId="53" fillId="15" borderId="162" xfId="0" applyFont="1" applyFill="1" applyBorder="1" applyAlignment="1">
      <alignment horizontal="left" vertical="center" shrinkToFit="1"/>
    </xf>
    <xf numFmtId="0" fontId="67" fillId="15" borderId="163" xfId="3" applyFont="1" applyFill="1" applyBorder="1" applyAlignment="1">
      <alignment horizontal="left" vertical="center" shrinkToFit="1"/>
    </xf>
    <xf numFmtId="0" fontId="53" fillId="15" borderId="163" xfId="0" applyFont="1" applyFill="1" applyBorder="1" applyAlignment="1">
      <alignment horizontal="left" vertical="center" shrinkToFit="1"/>
    </xf>
    <xf numFmtId="0" fontId="53" fillId="15" borderId="163" xfId="6" applyFont="1" applyFill="1" applyBorder="1" applyAlignment="1">
      <alignment horizontal="left" vertical="center" shrinkToFit="1"/>
    </xf>
    <xf numFmtId="0" fontId="68" fillId="15" borderId="163" xfId="0" applyFont="1" applyFill="1" applyBorder="1" applyAlignment="1">
      <alignment horizontal="left" vertical="center" shrinkToFit="1"/>
    </xf>
    <xf numFmtId="0" fontId="53" fillId="15" borderId="163" xfId="0" applyFont="1" applyFill="1" applyBorder="1" applyAlignment="1">
      <alignment vertical="center" shrinkToFit="1"/>
    </xf>
    <xf numFmtId="0" fontId="67" fillId="15" borderId="164" xfId="3" applyFont="1" applyFill="1" applyBorder="1" applyAlignment="1">
      <alignment horizontal="left" vertical="center" shrinkToFit="1"/>
    </xf>
    <xf numFmtId="0" fontId="53" fillId="15" borderId="164" xfId="0" applyFont="1" applyFill="1" applyBorder="1" applyAlignment="1">
      <alignment horizontal="left" vertical="center" shrinkToFit="1"/>
    </xf>
    <xf numFmtId="0" fontId="53" fillId="0" borderId="0" xfId="0" applyFont="1" applyAlignment="1">
      <alignment horizontal="left" vertical="center" shrinkToFit="1"/>
    </xf>
    <xf numFmtId="0" fontId="9" fillId="0" borderId="0" xfId="0" applyFont="1" applyAlignment="1" applyProtection="1">
      <alignment horizontal="right" vertical="center"/>
    </xf>
    <xf numFmtId="0" fontId="17" fillId="0" borderId="0" xfId="5" applyFont="1" applyAlignment="1" applyProtection="1">
      <alignment horizontal="left" vertical="center"/>
    </xf>
    <xf numFmtId="0" fontId="17" fillId="0" borderId="0" xfId="5" applyFont="1" applyAlignment="1" applyProtection="1">
      <alignment horizontal="center" vertical="center"/>
    </xf>
    <xf numFmtId="0" fontId="18" fillId="4" borderId="0" xfId="5" applyFont="1" applyFill="1" applyBorder="1" applyAlignment="1" applyProtection="1">
      <alignment horizontal="center" vertical="center"/>
    </xf>
    <xf numFmtId="0" fontId="17" fillId="0" borderId="0" xfId="0" applyFont="1" applyAlignment="1" applyProtection="1">
      <alignment horizontal="justify" vertical="center"/>
    </xf>
    <xf numFmtId="0" fontId="17" fillId="0" borderId="0" xfId="5" applyFont="1" applyProtection="1"/>
    <xf numFmtId="0" fontId="19" fillId="0" borderId="0" xfId="5" applyFont="1" applyAlignment="1" applyProtection="1">
      <alignment horizontal="center" vertical="center"/>
    </xf>
    <xf numFmtId="0" fontId="19" fillId="0" borderId="0" xfId="5" applyFont="1" applyAlignment="1" applyProtection="1">
      <alignment horizontal="right" vertical="center"/>
    </xf>
    <xf numFmtId="0" fontId="19" fillId="0" borderId="0" xfId="5" applyNumberFormat="1" applyFont="1" applyAlignment="1" applyProtection="1">
      <alignment horizontal="center" vertical="center"/>
    </xf>
    <xf numFmtId="0" fontId="19" fillId="0" borderId="0" xfId="5" applyFont="1" applyProtection="1"/>
    <xf numFmtId="0" fontId="19" fillId="0" borderId="0" xfId="0" applyFont="1" applyAlignment="1" applyProtection="1">
      <alignment horizontal="right" vertical="center"/>
    </xf>
    <xf numFmtId="0" fontId="17" fillId="0" borderId="0" xfId="0" applyFont="1" applyAlignment="1" applyProtection="1">
      <alignment horizontal="right" vertical="center"/>
    </xf>
    <xf numFmtId="0" fontId="17" fillId="4" borderId="0" xfId="0" applyFont="1" applyFill="1" applyBorder="1" applyAlignment="1" applyProtection="1">
      <alignment horizontal="center" vertical="center"/>
    </xf>
    <xf numFmtId="0" fontId="17" fillId="0" borderId="33" xfId="0" applyFont="1" applyBorder="1" applyAlignment="1" applyProtection="1">
      <alignment horizontal="center" vertical="center"/>
    </xf>
    <xf numFmtId="0" fontId="55" fillId="0" borderId="0" xfId="0" applyFont="1" applyFill="1" applyProtection="1">
      <alignment vertical="center"/>
    </xf>
    <xf numFmtId="177" fontId="17" fillId="0" borderId="0" xfId="5" applyNumberFormat="1" applyFont="1" applyAlignment="1" applyProtection="1">
      <alignment horizontal="right"/>
    </xf>
    <xf numFmtId="0" fontId="17" fillId="0" borderId="6" xfId="5" applyFont="1" applyBorder="1" applyAlignment="1" applyProtection="1">
      <alignment vertical="center" wrapText="1"/>
    </xf>
    <xf numFmtId="0" fontId="17" fillId="0" borderId="7" xfId="5" applyFont="1" applyBorder="1" applyAlignment="1" applyProtection="1">
      <alignment vertical="center" wrapText="1"/>
    </xf>
    <xf numFmtId="0" fontId="17" fillId="0" borderId="7" xfId="5" applyFont="1" applyBorder="1" applyAlignment="1" applyProtection="1">
      <alignment horizontal="center" vertical="center"/>
    </xf>
    <xf numFmtId="0" fontId="17" fillId="0" borderId="2" xfId="5" applyFont="1" applyBorder="1" applyAlignment="1" applyProtection="1">
      <alignment vertical="center"/>
    </xf>
    <xf numFmtId="0" fontId="17" fillId="0" borderId="3" xfId="5" applyFont="1" applyBorder="1" applyAlignment="1" applyProtection="1">
      <alignment vertical="center"/>
    </xf>
    <xf numFmtId="184" fontId="19" fillId="0" borderId="17" xfId="5" applyNumberFormat="1" applyFont="1" applyFill="1" applyBorder="1" applyAlignment="1" applyProtection="1">
      <alignment vertical="center"/>
    </xf>
    <xf numFmtId="184" fontId="19" fillId="0" borderId="15" xfId="5" applyNumberFormat="1" applyFont="1" applyFill="1" applyBorder="1" applyAlignment="1" applyProtection="1">
      <alignment vertical="center"/>
    </xf>
    <xf numFmtId="184" fontId="19" fillId="0" borderId="15" xfId="5" applyNumberFormat="1" applyFont="1" applyFill="1" applyBorder="1" applyAlignment="1" applyProtection="1">
      <alignment horizontal="right" vertical="center"/>
    </xf>
    <xf numFmtId="0" fontId="21" fillId="0" borderId="36" xfId="5" applyFont="1" applyBorder="1" applyAlignment="1" applyProtection="1">
      <alignment vertical="center"/>
    </xf>
    <xf numFmtId="0" fontId="21" fillId="0" borderId="37" xfId="5" applyFont="1" applyBorder="1" applyAlignment="1" applyProtection="1">
      <alignment vertical="center"/>
    </xf>
    <xf numFmtId="184" fontId="22" fillId="6" borderId="33" xfId="5" applyNumberFormat="1" applyFont="1" applyFill="1" applyBorder="1" applyAlignment="1" applyProtection="1">
      <alignment vertical="center"/>
    </xf>
    <xf numFmtId="184" fontId="22" fillId="6" borderId="16" xfId="5" applyNumberFormat="1" applyFont="1" applyFill="1" applyBorder="1" applyAlignment="1" applyProtection="1">
      <alignment vertical="center"/>
    </xf>
    <xf numFmtId="184" fontId="19" fillId="0" borderId="16" xfId="5" applyNumberFormat="1" applyFont="1" applyFill="1" applyBorder="1" applyAlignment="1" applyProtection="1">
      <alignment horizontal="right" vertical="center"/>
    </xf>
    <xf numFmtId="0" fontId="21" fillId="6" borderId="36" xfId="5" applyFont="1" applyFill="1" applyBorder="1" applyAlignment="1" applyProtection="1">
      <alignment vertical="center"/>
    </xf>
    <xf numFmtId="0" fontId="21" fillId="6" borderId="37" xfId="5" applyFont="1" applyFill="1" applyBorder="1" applyAlignment="1" applyProtection="1">
      <alignment vertical="center"/>
    </xf>
    <xf numFmtId="0" fontId="17" fillId="0" borderId="0" xfId="0" applyFont="1" applyAlignment="1" applyProtection="1">
      <alignment horizontal="center" vertical="center"/>
    </xf>
    <xf numFmtId="0" fontId="21" fillId="6" borderId="38" xfId="5" applyFont="1" applyFill="1" applyBorder="1" applyAlignment="1" applyProtection="1">
      <alignment vertical="center"/>
    </xf>
    <xf numFmtId="184" fontId="22" fillId="6" borderId="9" xfId="5" applyNumberFormat="1" applyFont="1" applyFill="1" applyBorder="1" applyAlignment="1" applyProtection="1">
      <alignment vertical="center"/>
    </xf>
    <xf numFmtId="184" fontId="22" fillId="6" borderId="13" xfId="5" applyNumberFormat="1" applyFont="1" applyFill="1" applyBorder="1" applyAlignment="1" applyProtection="1">
      <alignment vertical="center"/>
    </xf>
    <xf numFmtId="184" fontId="19" fillId="0" borderId="13" xfId="5" applyNumberFormat="1" applyFont="1" applyFill="1" applyBorder="1" applyAlignment="1" applyProtection="1">
      <alignment horizontal="right" vertical="center"/>
    </xf>
    <xf numFmtId="177" fontId="17" fillId="0" borderId="0" xfId="0" applyNumberFormat="1" applyFont="1" applyAlignment="1" applyProtection="1">
      <alignment horizontal="center" vertical="center"/>
    </xf>
    <xf numFmtId="184" fontId="19" fillId="0" borderId="12" xfId="5" applyNumberFormat="1" applyFont="1" applyFill="1" applyBorder="1" applyAlignment="1" applyProtection="1">
      <alignment vertical="center"/>
    </xf>
    <xf numFmtId="184" fontId="19" fillId="0" borderId="14" xfId="5" applyNumberFormat="1" applyFont="1" applyFill="1" applyBorder="1" applyAlignment="1" applyProtection="1">
      <alignment vertical="center"/>
    </xf>
    <xf numFmtId="184" fontId="19" fillId="0" borderId="14" xfId="5" applyNumberFormat="1" applyFont="1" applyFill="1" applyBorder="1" applyAlignment="1" applyProtection="1">
      <alignment horizontal="right" vertical="center"/>
    </xf>
    <xf numFmtId="0" fontId="17" fillId="0" borderId="0" xfId="5" applyFont="1" applyFill="1" applyProtection="1"/>
    <xf numFmtId="0" fontId="17" fillId="0" borderId="0" xfId="5" applyFont="1" applyFill="1" applyAlignment="1" applyProtection="1">
      <alignment horizontal="center" vertical="center"/>
    </xf>
    <xf numFmtId="0" fontId="21" fillId="0" borderId="2" xfId="5" applyFont="1" applyBorder="1" applyAlignment="1" applyProtection="1">
      <alignment vertical="center"/>
    </xf>
    <xf numFmtId="0" fontId="21" fillId="0" borderId="3" xfId="5" applyFont="1" applyBorder="1" applyAlignment="1" applyProtection="1">
      <alignment vertical="center"/>
    </xf>
    <xf numFmtId="184" fontId="22" fillId="6" borderId="17" xfId="5" applyNumberFormat="1" applyFont="1" applyFill="1" applyBorder="1" applyAlignment="1" applyProtection="1">
      <alignment vertical="center"/>
    </xf>
    <xf numFmtId="184" fontId="22" fillId="6" borderId="15" xfId="5" applyNumberFormat="1" applyFont="1" applyFill="1" applyBorder="1" applyAlignment="1" applyProtection="1">
      <alignment vertical="center"/>
    </xf>
    <xf numFmtId="0" fontId="21" fillId="6" borderId="39" xfId="5" applyFont="1" applyFill="1" applyBorder="1" applyAlignment="1" applyProtection="1">
      <alignment vertical="center"/>
    </xf>
    <xf numFmtId="0" fontId="21" fillId="6" borderId="0" xfId="5" applyFont="1" applyFill="1" applyBorder="1" applyAlignment="1" applyProtection="1">
      <alignment vertical="center"/>
    </xf>
    <xf numFmtId="0" fontId="21" fillId="6" borderId="40" xfId="5" applyFont="1" applyFill="1" applyBorder="1" applyAlignment="1" applyProtection="1">
      <alignment vertical="center"/>
    </xf>
    <xf numFmtId="180" fontId="17" fillId="0" borderId="0" xfId="0" applyNumberFormat="1" applyFont="1" applyAlignment="1" applyProtection="1">
      <alignment horizontal="justify" vertical="center"/>
    </xf>
    <xf numFmtId="179" fontId="17" fillId="0" borderId="0" xfId="5" applyNumberFormat="1" applyFont="1" applyProtection="1"/>
    <xf numFmtId="180" fontId="17" fillId="0" borderId="0" xfId="5" applyNumberFormat="1" applyFont="1" applyProtection="1"/>
    <xf numFmtId="0" fontId="14" fillId="0" borderId="0" xfId="5" applyFont="1" applyProtection="1"/>
    <xf numFmtId="0" fontId="14" fillId="0" borderId="0" xfId="5" applyFont="1" applyFill="1" applyProtection="1"/>
    <xf numFmtId="0" fontId="14" fillId="0" borderId="0" xfId="5" applyFont="1" applyBorder="1" applyProtection="1"/>
    <xf numFmtId="0" fontId="63" fillId="6" borderId="37" xfId="0" applyFont="1" applyFill="1" applyBorder="1" applyAlignment="1" applyProtection="1">
      <alignment horizontal="center" vertical="center" shrinkToFit="1"/>
    </xf>
    <xf numFmtId="0" fontId="63" fillId="6" borderId="44" xfId="0" applyFont="1" applyFill="1" applyBorder="1" applyAlignment="1" applyProtection="1">
      <alignment vertical="center" shrinkToFit="1"/>
    </xf>
    <xf numFmtId="0" fontId="63" fillId="6" borderId="45" xfId="0" applyFont="1" applyFill="1" applyBorder="1" applyAlignment="1" applyProtection="1">
      <alignment vertical="center" shrinkToFit="1"/>
    </xf>
    <xf numFmtId="0" fontId="4" fillId="0" borderId="0" xfId="0" applyFont="1" applyAlignment="1" applyProtection="1">
      <alignment horizontal="left" vertical="center"/>
    </xf>
    <xf numFmtId="0" fontId="4" fillId="0" borderId="0" xfId="0" applyFont="1" applyAlignment="1" applyProtection="1">
      <alignment horizontal="justify" vertical="center"/>
    </xf>
    <xf numFmtId="0" fontId="4" fillId="10" borderId="0" xfId="0" applyFont="1" applyFill="1" applyAlignment="1" applyProtection="1">
      <alignment horizontal="center" vertical="center" shrinkToFit="1"/>
    </xf>
    <xf numFmtId="0" fontId="4" fillId="0" borderId="0" xfId="0" applyFont="1" applyFill="1" applyAlignment="1" applyProtection="1">
      <alignment horizontal="center" vertical="center" shrinkToFit="1"/>
    </xf>
    <xf numFmtId="20" fontId="4" fillId="0" borderId="0" xfId="0" applyNumberFormat="1" applyFont="1" applyAlignment="1" applyProtection="1">
      <alignment horizontal="left" vertical="center"/>
    </xf>
    <xf numFmtId="0" fontId="4" fillId="0" borderId="0" xfId="0" applyFont="1" applyAlignment="1" applyProtection="1">
      <alignment horizontal="left" vertical="center" shrinkToFit="1"/>
    </xf>
    <xf numFmtId="38" fontId="54" fillId="0" borderId="100" xfId="1" applyFont="1" applyBorder="1" applyAlignment="1" applyProtection="1">
      <alignment horizontal="center" vertical="center"/>
    </xf>
    <xf numFmtId="0" fontId="4" fillId="10" borderId="0" xfId="0" applyFont="1" applyFill="1" applyAlignment="1" applyProtection="1">
      <alignment horizontal="left" vertical="center" shrinkToFit="1"/>
    </xf>
    <xf numFmtId="0" fontId="4" fillId="0" borderId="0" xfId="5" applyNumberFormat="1" applyFont="1" applyAlignment="1" applyProtection="1">
      <alignment horizontal="center" vertical="center" shrinkToFit="1"/>
    </xf>
    <xf numFmtId="0" fontId="4" fillId="0" borderId="0" xfId="5" applyFont="1" applyAlignment="1" applyProtection="1">
      <alignment horizontal="center" vertical="center"/>
    </xf>
    <xf numFmtId="58" fontId="4" fillId="10" borderId="0" xfId="0" applyNumberFormat="1" applyFont="1" applyFill="1" applyAlignment="1" applyProtection="1">
      <alignment horizontal="right" vertical="center"/>
    </xf>
    <xf numFmtId="0" fontId="17" fillId="0" borderId="74" xfId="5" applyFont="1" applyBorder="1" applyAlignment="1" applyProtection="1">
      <alignment horizontal="center" vertical="center"/>
    </xf>
    <xf numFmtId="0" fontId="17" fillId="0" borderId="75" xfId="5" applyFont="1" applyBorder="1" applyProtection="1"/>
    <xf numFmtId="0" fontId="17" fillId="0" borderId="69" xfId="5" applyFont="1" applyBorder="1" applyAlignment="1" applyProtection="1">
      <alignment horizontal="center" vertical="center"/>
    </xf>
    <xf numFmtId="0" fontId="17" fillId="0" borderId="31" xfId="5" applyFont="1" applyBorder="1" applyAlignment="1" applyProtection="1">
      <alignment horizontal="center" vertical="center"/>
    </xf>
    <xf numFmtId="0" fontId="17" fillId="0" borderId="70" xfId="5" applyFont="1" applyBorder="1" applyAlignment="1" applyProtection="1">
      <alignment horizontal="center" vertical="center"/>
    </xf>
    <xf numFmtId="0" fontId="17" fillId="0" borderId="10" xfId="5" applyFont="1" applyBorder="1" applyAlignment="1" applyProtection="1">
      <alignment horizontal="center" vertical="center"/>
    </xf>
    <xf numFmtId="0" fontId="17" fillId="0" borderId="71" xfId="5" applyFont="1" applyFill="1" applyBorder="1" applyAlignment="1" applyProtection="1">
      <alignment horizontal="center" vertical="center"/>
    </xf>
    <xf numFmtId="0" fontId="17" fillId="0" borderId="72" xfId="5" applyFont="1" applyFill="1" applyBorder="1" applyAlignment="1" applyProtection="1">
      <alignment horizontal="center" vertical="center"/>
    </xf>
    <xf numFmtId="0" fontId="17" fillId="0" borderId="73" xfId="5" applyFont="1" applyFill="1" applyBorder="1" applyAlignment="1" applyProtection="1">
      <alignment horizontal="center" vertical="center"/>
    </xf>
    <xf numFmtId="0" fontId="19" fillId="0" borderId="0" xfId="5" applyFont="1" applyAlignment="1" applyProtection="1">
      <alignment horizontal="left" vertical="center"/>
    </xf>
    <xf numFmtId="0" fontId="17" fillId="4" borderId="0" xfId="0" applyFont="1" applyFill="1" applyBorder="1" applyAlignment="1" applyProtection="1">
      <alignment horizontal="center" vertical="center"/>
    </xf>
    <xf numFmtId="0" fontId="17" fillId="9" borderId="47" xfId="0" applyNumberFormat="1" applyFont="1" applyFill="1" applyBorder="1" applyAlignment="1" applyProtection="1">
      <alignment horizontal="center" vertical="center" shrinkToFit="1"/>
    </xf>
    <xf numFmtId="0" fontId="17" fillId="9" borderId="37" xfId="0" applyNumberFormat="1" applyFont="1" applyFill="1" applyBorder="1" applyAlignment="1" applyProtection="1">
      <alignment horizontal="center" vertical="center" shrinkToFit="1"/>
    </xf>
    <xf numFmtId="0" fontId="17" fillId="9" borderId="76" xfId="0" applyNumberFormat="1" applyFont="1" applyFill="1" applyBorder="1" applyAlignment="1" applyProtection="1">
      <alignment horizontal="center" vertical="center" shrinkToFit="1"/>
    </xf>
    <xf numFmtId="0" fontId="20" fillId="4" borderId="0" xfId="0" applyFont="1" applyFill="1" applyBorder="1" applyAlignment="1" applyProtection="1">
      <alignment horizontal="center" vertical="center"/>
    </xf>
    <xf numFmtId="0" fontId="21" fillId="9" borderId="47" xfId="0" applyNumberFormat="1" applyFont="1" applyFill="1" applyBorder="1" applyAlignment="1" applyProtection="1">
      <alignment horizontal="center" vertical="center" shrinkToFit="1"/>
    </xf>
    <xf numFmtId="0" fontId="21" fillId="9" borderId="37" xfId="0" applyNumberFormat="1" applyFont="1" applyFill="1" applyBorder="1" applyAlignment="1" applyProtection="1">
      <alignment horizontal="center" vertical="center" shrinkToFit="1"/>
    </xf>
    <xf numFmtId="0" fontId="21" fillId="9" borderId="76" xfId="0" applyNumberFormat="1" applyFont="1" applyFill="1" applyBorder="1" applyAlignment="1" applyProtection="1">
      <alignment horizontal="center" vertical="center" shrinkToFit="1"/>
    </xf>
    <xf numFmtId="0" fontId="17" fillId="0" borderId="71" xfId="5" applyFont="1" applyBorder="1" applyAlignment="1" applyProtection="1">
      <alignment horizontal="center" vertical="center"/>
    </xf>
    <xf numFmtId="0" fontId="17" fillId="0" borderId="72" xfId="5" applyFont="1" applyBorder="1" applyAlignment="1" applyProtection="1">
      <alignment horizontal="center" vertical="center"/>
    </xf>
    <xf numFmtId="0" fontId="17" fillId="0" borderId="73" xfId="5" applyFont="1" applyBorder="1" applyAlignment="1" applyProtection="1">
      <alignment horizontal="center" vertical="center"/>
    </xf>
    <xf numFmtId="0" fontId="26" fillId="0" borderId="0" xfId="0" applyFont="1" applyAlignment="1">
      <alignment horizontal="left" vertical="center"/>
    </xf>
    <xf numFmtId="0" fontId="24" fillId="0" borderId="0" xfId="0" applyFont="1" applyAlignment="1">
      <alignment horizontal="left" vertical="center"/>
    </xf>
    <xf numFmtId="0" fontId="28" fillId="5" borderId="28" xfId="0" applyFont="1" applyFill="1" applyBorder="1" applyAlignment="1">
      <alignment horizontal="center" vertical="center" wrapText="1"/>
    </xf>
    <xf numFmtId="0" fontId="28" fillId="5" borderId="6" xfId="0" applyFont="1" applyFill="1" applyBorder="1" applyAlignment="1">
      <alignment horizontal="center" vertical="center" wrapText="1"/>
    </xf>
    <xf numFmtId="0" fontId="26" fillId="0" borderId="0" xfId="0" applyFont="1" applyBorder="1" applyAlignment="1">
      <alignment horizontal="center" vertical="center" wrapText="1" shrinkToFit="1"/>
    </xf>
    <xf numFmtId="0" fontId="26" fillId="0" borderId="7" xfId="0" applyFont="1" applyBorder="1" applyAlignment="1">
      <alignment horizontal="center" vertical="center" wrapText="1" shrinkToFit="1"/>
    </xf>
    <xf numFmtId="0" fontId="25" fillId="4" borderId="0" xfId="5" applyFont="1" applyFill="1" applyBorder="1" applyAlignment="1">
      <alignment horizontal="center" vertical="center"/>
    </xf>
    <xf numFmtId="0" fontId="23" fillId="9" borderId="47" xfId="0" applyNumberFormat="1" applyFont="1" applyFill="1" applyBorder="1" applyAlignment="1">
      <alignment horizontal="center" vertical="center" shrinkToFit="1"/>
    </xf>
    <xf numFmtId="0" fontId="23" fillId="9" borderId="37" xfId="0" applyNumberFormat="1" applyFont="1" applyFill="1" applyBorder="1" applyAlignment="1">
      <alignment horizontal="center" vertical="center" shrinkToFit="1"/>
    </xf>
    <xf numFmtId="0" fontId="23" fillId="9" borderId="76" xfId="0" applyNumberFormat="1" applyFont="1" applyFill="1" applyBorder="1" applyAlignment="1">
      <alignment horizontal="center" vertical="center" shrinkToFit="1"/>
    </xf>
    <xf numFmtId="0" fontId="27" fillId="9" borderId="47" xfId="0" applyNumberFormat="1" applyFont="1" applyFill="1" applyBorder="1" applyAlignment="1">
      <alignment horizontal="center" vertical="center" shrinkToFit="1"/>
    </xf>
    <xf numFmtId="0" fontId="27" fillId="9" borderId="37" xfId="0" applyNumberFormat="1" applyFont="1" applyFill="1" applyBorder="1" applyAlignment="1">
      <alignment horizontal="center" vertical="center" shrinkToFit="1"/>
    </xf>
    <xf numFmtId="0" fontId="27" fillId="9" borderId="76" xfId="0" applyNumberFormat="1" applyFont="1" applyFill="1" applyBorder="1" applyAlignment="1">
      <alignment horizontal="center" vertical="center" shrinkToFit="1"/>
    </xf>
    <xf numFmtId="0" fontId="28" fillId="5" borderId="69" xfId="0" applyFont="1" applyFill="1" applyBorder="1" applyAlignment="1">
      <alignment horizontal="center" vertical="center" wrapText="1"/>
    </xf>
    <xf numFmtId="0" fontId="28" fillId="5" borderId="27" xfId="0" applyFont="1" applyFill="1" applyBorder="1" applyAlignment="1">
      <alignment horizontal="center" vertical="center" wrapText="1"/>
    </xf>
    <xf numFmtId="0" fontId="28" fillId="5" borderId="78" xfId="0" applyFont="1" applyFill="1" applyBorder="1" applyAlignment="1">
      <alignment horizontal="center" vertical="center" wrapText="1"/>
    </xf>
    <xf numFmtId="0" fontId="28" fillId="5" borderId="5" xfId="0" applyFont="1" applyFill="1" applyBorder="1" applyAlignment="1">
      <alignment horizontal="center" vertical="center" wrapText="1"/>
    </xf>
    <xf numFmtId="0" fontId="28" fillId="5" borderId="26" xfId="0" applyFont="1" applyFill="1" applyBorder="1" applyAlignment="1">
      <alignment horizontal="center" vertical="center" wrapText="1"/>
    </xf>
    <xf numFmtId="0" fontId="24" fillId="5" borderId="5" xfId="0" applyFont="1" applyFill="1" applyBorder="1" applyAlignment="1">
      <alignment horizontal="center" vertical="center" wrapText="1"/>
    </xf>
    <xf numFmtId="0" fontId="24" fillId="5" borderId="26" xfId="0" applyFont="1" applyFill="1" applyBorder="1" applyAlignment="1">
      <alignment horizontal="center" vertical="center" wrapText="1"/>
    </xf>
    <xf numFmtId="0" fontId="24" fillId="5" borderId="8" xfId="0" applyFont="1" applyFill="1" applyBorder="1" applyAlignment="1">
      <alignment horizontal="center" vertical="center" wrapText="1"/>
    </xf>
    <xf numFmtId="0" fontId="24" fillId="5" borderId="77" xfId="0" applyFont="1" applyFill="1" applyBorder="1" applyAlignment="1">
      <alignment horizontal="center" vertical="center" wrapText="1"/>
    </xf>
    <xf numFmtId="0" fontId="28" fillId="5" borderId="28" xfId="0" applyFont="1" applyFill="1" applyBorder="1" applyAlignment="1">
      <alignment horizontal="center" vertical="center"/>
    </xf>
    <xf numFmtId="0" fontId="28" fillId="5" borderId="6" xfId="0" applyFont="1" applyFill="1" applyBorder="1" applyAlignment="1">
      <alignment horizontal="center" vertical="center"/>
    </xf>
    <xf numFmtId="0" fontId="56" fillId="0" borderId="47" xfId="2" applyFont="1" applyBorder="1" applyAlignment="1" applyProtection="1">
      <alignment horizontal="center" vertical="center"/>
    </xf>
    <xf numFmtId="0" fontId="56" fillId="0" borderId="76" xfId="2" applyFont="1" applyBorder="1" applyAlignment="1" applyProtection="1">
      <alignment horizontal="center" vertical="center"/>
    </xf>
    <xf numFmtId="178" fontId="56" fillId="0" borderId="47" xfId="0" applyNumberFormat="1" applyFont="1" applyBorder="1" applyAlignment="1" applyProtection="1">
      <alignment horizontal="center" vertical="center"/>
    </xf>
    <xf numFmtId="178" fontId="56" fillId="0" borderId="76" xfId="0" applyNumberFormat="1" applyFont="1" applyBorder="1" applyAlignment="1" applyProtection="1">
      <alignment horizontal="center" vertical="center"/>
    </xf>
    <xf numFmtId="0" fontId="56" fillId="8" borderId="47" xfId="2" applyFont="1" applyFill="1" applyBorder="1" applyAlignment="1" applyProtection="1">
      <alignment horizontal="center" vertical="center"/>
    </xf>
    <xf numFmtId="0" fontId="56" fillId="8" borderId="76" xfId="2" applyFont="1" applyFill="1" applyBorder="1" applyAlignment="1" applyProtection="1">
      <alignment horizontal="center" vertical="center"/>
    </xf>
    <xf numFmtId="0" fontId="56" fillId="0" borderId="47" xfId="0" applyFont="1" applyBorder="1" applyAlignment="1" applyProtection="1">
      <alignment horizontal="center" vertical="center"/>
    </xf>
    <xf numFmtId="0" fontId="56" fillId="0" borderId="76" xfId="0" applyFont="1" applyBorder="1" applyAlignment="1" applyProtection="1">
      <alignment horizontal="center" vertical="center"/>
    </xf>
    <xf numFmtId="0" fontId="56" fillId="0" borderId="0" xfId="0" applyFont="1" applyFill="1" applyAlignment="1" applyProtection="1">
      <alignment vertical="center" wrapText="1"/>
    </xf>
    <xf numFmtId="178" fontId="59" fillId="0" borderId="39" xfId="0" applyNumberFormat="1" applyFont="1" applyFill="1" applyBorder="1" applyAlignment="1" applyProtection="1">
      <alignment horizontal="right" vertical="center" shrinkToFit="1"/>
    </xf>
    <xf numFmtId="178" fontId="59" fillId="0" borderId="68" xfId="0" applyNumberFormat="1" applyFont="1" applyFill="1" applyBorder="1" applyAlignment="1" applyProtection="1">
      <alignment horizontal="right" vertical="center" shrinkToFit="1"/>
    </xf>
    <xf numFmtId="178" fontId="59" fillId="0" borderId="22" xfId="0" applyNumberFormat="1" applyFont="1" applyFill="1" applyBorder="1" applyAlignment="1" applyProtection="1">
      <alignment horizontal="right" vertical="center" shrinkToFit="1"/>
    </xf>
    <xf numFmtId="178" fontId="59" fillId="0" borderId="90" xfId="0" applyNumberFormat="1" applyFont="1" applyFill="1" applyBorder="1" applyAlignment="1" applyProtection="1">
      <alignment horizontal="right" vertical="center" shrinkToFit="1"/>
    </xf>
    <xf numFmtId="0" fontId="59" fillId="0" borderId="85" xfId="0" applyFont="1" applyFill="1" applyBorder="1" applyAlignment="1" applyProtection="1"/>
    <xf numFmtId="0" fontId="59" fillId="0" borderId="79" xfId="0" applyFont="1" applyFill="1" applyBorder="1" applyAlignment="1" applyProtection="1">
      <alignment horizontal="center" vertical="center" shrinkToFit="1"/>
    </xf>
    <xf numFmtId="0" fontId="59" fillId="0" borderId="18" xfId="0" applyFont="1" applyFill="1" applyBorder="1" applyAlignment="1" applyProtection="1">
      <alignment horizontal="center" vertical="center" shrinkToFit="1"/>
    </xf>
    <xf numFmtId="177" fontId="59" fillId="6" borderId="98" xfId="0" applyNumberFormat="1" applyFont="1" applyFill="1" applyBorder="1" applyAlignment="1" applyProtection="1">
      <alignment horizontal="center" vertical="center" shrinkToFit="1"/>
    </xf>
    <xf numFmtId="177" fontId="59" fillId="6" borderId="99" xfId="0" applyNumberFormat="1" applyFont="1" applyFill="1" applyBorder="1" applyAlignment="1" applyProtection="1">
      <alignment horizontal="center" vertical="center" shrinkToFit="1"/>
    </xf>
    <xf numFmtId="177" fontId="59" fillId="6" borderId="51" xfId="0" applyNumberFormat="1" applyFont="1" applyFill="1" applyBorder="1" applyAlignment="1" applyProtection="1">
      <alignment horizontal="center" vertical="center" shrinkToFit="1"/>
    </xf>
    <xf numFmtId="177" fontId="59" fillId="6" borderId="95" xfId="0" applyNumberFormat="1" applyFont="1" applyFill="1" applyBorder="1" applyAlignment="1" applyProtection="1">
      <alignment horizontal="center" vertical="center" shrinkToFit="1"/>
    </xf>
    <xf numFmtId="0" fontId="59" fillId="0" borderId="93" xfId="0" applyFont="1" applyFill="1" applyBorder="1" applyAlignment="1" applyProtection="1">
      <alignment horizontal="center" vertical="center" shrinkToFit="1"/>
    </xf>
    <xf numFmtId="0" fontId="59" fillId="0" borderId="84" xfId="0" applyFont="1" applyFill="1" applyBorder="1" applyAlignment="1" applyProtection="1">
      <alignment horizontal="center" vertical="center" shrinkToFit="1"/>
    </xf>
    <xf numFmtId="178" fontId="59" fillId="0" borderId="92" xfId="1" applyNumberFormat="1" applyFont="1" applyFill="1" applyBorder="1" applyAlignment="1" applyProtection="1">
      <alignment horizontal="center" vertical="center" shrinkToFit="1"/>
    </xf>
    <xf numFmtId="178" fontId="59" fillId="0" borderId="68" xfId="1" applyNumberFormat="1" applyFont="1" applyFill="1" applyBorder="1" applyAlignment="1" applyProtection="1">
      <alignment horizontal="center" vertical="center" shrinkToFit="1"/>
    </xf>
    <xf numFmtId="178" fontId="59" fillId="0" borderId="96" xfId="1" applyNumberFormat="1" applyFont="1" applyFill="1" applyBorder="1" applyAlignment="1" applyProtection="1">
      <alignment horizontal="center" vertical="center" shrinkToFit="1"/>
    </xf>
    <xf numFmtId="178" fontId="59" fillId="0" borderId="66" xfId="1" applyNumberFormat="1" applyFont="1" applyFill="1" applyBorder="1" applyAlignment="1" applyProtection="1">
      <alignment horizontal="center" vertical="center" shrinkToFit="1"/>
    </xf>
    <xf numFmtId="178" fontId="59" fillId="0" borderId="39" xfId="1" applyNumberFormat="1" applyFont="1" applyFill="1" applyBorder="1" applyAlignment="1" applyProtection="1">
      <alignment horizontal="right" vertical="center" shrinkToFit="1"/>
    </xf>
    <xf numFmtId="178" fontId="59" fillId="0" borderId="68" xfId="1" applyNumberFormat="1" applyFont="1" applyFill="1" applyBorder="1" applyAlignment="1" applyProtection="1">
      <alignment horizontal="right" vertical="center" shrinkToFit="1"/>
    </xf>
    <xf numFmtId="178" fontId="59" fillId="0" borderId="40" xfId="1" applyNumberFormat="1" applyFont="1" applyFill="1" applyBorder="1" applyAlignment="1" applyProtection="1">
      <alignment horizontal="right" vertical="center" shrinkToFit="1"/>
    </xf>
    <xf numFmtId="178" fontId="59" fillId="0" borderId="66" xfId="1" applyNumberFormat="1" applyFont="1" applyFill="1" applyBorder="1" applyAlignment="1" applyProtection="1">
      <alignment horizontal="right" vertical="center" shrinkToFit="1"/>
    </xf>
    <xf numFmtId="0" fontId="59" fillId="0" borderId="91" xfId="0" applyFont="1" applyFill="1" applyBorder="1" applyAlignment="1" applyProtection="1">
      <alignment horizontal="center" vertical="center" shrinkToFit="1"/>
    </xf>
    <xf numFmtId="177" fontId="59" fillId="6" borderId="55" xfId="0" applyNumberFormat="1" applyFont="1" applyFill="1" applyBorder="1" applyAlignment="1" applyProtection="1">
      <alignment horizontal="center" vertical="center" shrinkToFit="1"/>
    </xf>
    <xf numFmtId="177" fontId="59" fillId="6" borderId="90" xfId="0" applyNumberFormat="1" applyFont="1" applyFill="1" applyBorder="1" applyAlignment="1" applyProtection="1">
      <alignment horizontal="center" vertical="center" shrinkToFit="1"/>
    </xf>
    <xf numFmtId="0" fontId="59" fillId="0" borderId="87" xfId="0" applyFont="1" applyFill="1" applyBorder="1" applyAlignment="1" applyProtection="1">
      <alignment horizontal="center" vertical="center" shrinkToFit="1"/>
    </xf>
    <xf numFmtId="178" fontId="59" fillId="0" borderId="89" xfId="1" applyNumberFormat="1" applyFont="1" applyFill="1" applyBorder="1" applyAlignment="1" applyProtection="1">
      <alignment horizontal="center" vertical="center" shrinkToFit="1"/>
    </xf>
    <xf numFmtId="178" fontId="59" fillId="0" borderId="90" xfId="1" applyNumberFormat="1" applyFont="1" applyFill="1" applyBorder="1" applyAlignment="1" applyProtection="1">
      <alignment horizontal="center" vertical="center" shrinkToFit="1"/>
    </xf>
    <xf numFmtId="0" fontId="59" fillId="0" borderId="69" xfId="0" applyFont="1" applyBorder="1" applyAlignment="1" applyProtection="1">
      <alignment horizontal="center" vertical="center" wrapText="1"/>
    </xf>
    <xf numFmtId="0" fontId="59" fillId="0" borderId="82" xfId="0" applyFont="1" applyBorder="1" applyAlignment="1" applyProtection="1">
      <alignment horizontal="center" vertical="center" wrapText="1"/>
    </xf>
    <xf numFmtId="0" fontId="59" fillId="0" borderId="40" xfId="0" applyFont="1" applyBorder="1" applyAlignment="1" applyProtection="1">
      <alignment horizontal="center" vertical="center" wrapText="1"/>
    </xf>
    <xf numFmtId="0" fontId="59" fillId="0" borderId="66" xfId="0" applyFont="1" applyBorder="1" applyAlignment="1" applyProtection="1">
      <alignment horizontal="center" vertical="center" wrapText="1"/>
    </xf>
    <xf numFmtId="0" fontId="56" fillId="0" borderId="0" xfId="0" applyFont="1" applyAlignment="1" applyProtection="1">
      <alignment wrapText="1"/>
    </xf>
    <xf numFmtId="0" fontId="59" fillId="0" borderId="4" xfId="0" applyFont="1" applyFill="1" applyBorder="1" applyAlignment="1" applyProtection="1">
      <alignment horizontal="center" vertical="center" shrinkToFit="1"/>
    </xf>
    <xf numFmtId="177" fontId="59" fillId="6" borderId="94" xfId="0" applyNumberFormat="1" applyFont="1" applyFill="1" applyBorder="1" applyAlignment="1" applyProtection="1">
      <alignment horizontal="center" vertical="center" shrinkToFit="1"/>
    </xf>
    <xf numFmtId="177" fontId="59" fillId="6" borderId="82" xfId="0" applyNumberFormat="1" applyFont="1" applyFill="1" applyBorder="1" applyAlignment="1" applyProtection="1">
      <alignment horizontal="center" vertical="center" shrinkToFit="1"/>
    </xf>
    <xf numFmtId="177" fontId="59" fillId="0" borderId="39" xfId="0" applyNumberFormat="1" applyFont="1" applyFill="1" applyBorder="1" applyAlignment="1" applyProtection="1">
      <alignment horizontal="center" vertical="center" shrinkToFit="1"/>
    </xf>
    <xf numFmtId="177" fontId="59" fillId="0" borderId="68" xfId="0" applyNumberFormat="1" applyFont="1" applyFill="1" applyBorder="1" applyAlignment="1" applyProtection="1">
      <alignment horizontal="center" vertical="center" shrinkToFit="1"/>
    </xf>
    <xf numFmtId="177" fontId="59" fillId="0" borderId="22" xfId="0" applyNumberFormat="1" applyFont="1" applyFill="1" applyBorder="1" applyAlignment="1" applyProtection="1">
      <alignment horizontal="center" vertical="center" shrinkToFit="1"/>
    </xf>
    <xf numFmtId="177" fontId="59" fillId="0" borderId="90" xfId="0" applyNumberFormat="1" applyFont="1" applyFill="1" applyBorder="1" applyAlignment="1" applyProtection="1">
      <alignment horizontal="center" vertical="center" shrinkToFit="1"/>
    </xf>
    <xf numFmtId="177" fontId="59" fillId="6" borderId="42" xfId="0" applyNumberFormat="1" applyFont="1" applyFill="1" applyBorder="1" applyAlignment="1" applyProtection="1">
      <alignment horizontal="center" vertical="center" shrinkToFit="1"/>
    </xf>
    <xf numFmtId="177" fontId="59" fillId="6" borderId="80" xfId="0" applyNumberFormat="1" applyFont="1" applyFill="1" applyBorder="1" applyAlignment="1" applyProtection="1">
      <alignment horizontal="center" vertical="center" shrinkToFit="1"/>
    </xf>
    <xf numFmtId="177" fontId="59" fillId="6" borderId="43" xfId="0" applyNumberFormat="1" applyFont="1" applyFill="1" applyBorder="1" applyAlignment="1" applyProtection="1">
      <alignment horizontal="center" vertical="center" shrinkToFit="1"/>
    </xf>
    <xf numFmtId="177" fontId="59" fillId="6" borderId="81" xfId="0" applyNumberFormat="1" applyFont="1" applyFill="1" applyBorder="1" applyAlignment="1" applyProtection="1">
      <alignment horizontal="center" vertical="center" shrinkToFit="1"/>
    </xf>
    <xf numFmtId="0" fontId="59" fillId="0" borderId="7" xfId="0" applyFont="1" applyFill="1" applyBorder="1" applyAlignment="1" applyProtection="1">
      <alignment horizontal="center" vertical="center"/>
    </xf>
    <xf numFmtId="0" fontId="59" fillId="0" borderId="83" xfId="0" applyFont="1" applyFill="1" applyBorder="1" applyAlignment="1" applyProtection="1">
      <alignment horizontal="center" vertical="center" shrinkToFit="1"/>
    </xf>
    <xf numFmtId="178" fontId="59" fillId="0" borderId="97" xfId="1" applyNumberFormat="1" applyFont="1" applyFill="1" applyBorder="1" applyAlignment="1" applyProtection="1">
      <alignment horizontal="center" vertical="center" shrinkToFit="1"/>
    </xf>
    <xf numFmtId="178" fontId="59" fillId="0" borderId="7" xfId="1" applyNumberFormat="1" applyFont="1" applyFill="1" applyBorder="1" applyAlignment="1" applyProtection="1">
      <alignment horizontal="center" vertical="center" shrinkToFit="1"/>
    </xf>
    <xf numFmtId="0" fontId="59" fillId="0" borderId="4" xfId="0" applyFont="1" applyBorder="1" applyAlignment="1" applyProtection="1">
      <alignment horizontal="center" vertical="center" shrinkToFit="1"/>
    </xf>
    <xf numFmtId="0" fontId="59" fillId="0" borderId="79" xfId="0" applyFont="1" applyBorder="1" applyAlignment="1" applyProtection="1">
      <alignment horizontal="center" vertical="center" shrinkToFit="1"/>
    </xf>
    <xf numFmtId="0" fontId="59" fillId="0" borderId="94" xfId="0" applyFont="1" applyBorder="1" applyAlignment="1" applyProtection="1">
      <alignment horizontal="center" vertical="center" wrapText="1"/>
    </xf>
    <xf numFmtId="0" fontId="59" fillId="0" borderId="101" xfId="0" applyFont="1" applyBorder="1" applyAlignment="1" applyProtection="1">
      <alignment horizontal="center" vertical="center" wrapText="1"/>
    </xf>
    <xf numFmtId="0" fontId="59" fillId="0" borderId="7" xfId="0" applyFont="1" applyBorder="1" applyAlignment="1" applyProtection="1">
      <alignment horizontal="center" vertical="center" wrapText="1"/>
    </xf>
    <xf numFmtId="0" fontId="59" fillId="0" borderId="69" xfId="0" applyFont="1" applyFill="1" applyBorder="1" applyAlignment="1" applyProtection="1">
      <alignment horizontal="center" vertical="center" wrapText="1"/>
    </xf>
    <xf numFmtId="0" fontId="59" fillId="0" borderId="82" xfId="0" applyFont="1" applyFill="1" applyBorder="1" applyAlignment="1" applyProtection="1">
      <alignment horizontal="center" vertical="center" wrapText="1"/>
    </xf>
    <xf numFmtId="0" fontId="59" fillId="0" borderId="40" xfId="0" applyFont="1" applyFill="1" applyBorder="1" applyAlignment="1" applyProtection="1">
      <alignment horizontal="center" vertical="center" wrapText="1"/>
    </xf>
    <xf numFmtId="0" fontId="59" fillId="0" borderId="66" xfId="0" applyFont="1" applyFill="1" applyBorder="1" applyAlignment="1" applyProtection="1">
      <alignment horizontal="center" vertical="center" wrapText="1"/>
    </xf>
    <xf numFmtId="0" fontId="59" fillId="0" borderId="85" xfId="0" applyFont="1" applyBorder="1" applyAlignment="1" applyProtection="1">
      <alignment horizontal="center" vertical="center" wrapText="1"/>
    </xf>
    <xf numFmtId="0" fontId="59" fillId="0" borderId="86" xfId="0" applyFont="1" applyBorder="1" applyAlignment="1" applyProtection="1">
      <alignment horizontal="center" vertical="center" shrinkToFit="1"/>
    </xf>
    <xf numFmtId="0" fontId="59" fillId="0" borderId="87" xfId="0" applyFont="1" applyBorder="1" applyAlignment="1" applyProtection="1">
      <alignment horizontal="center" vertical="center" shrinkToFit="1"/>
    </xf>
    <xf numFmtId="0" fontId="59" fillId="0" borderId="88" xfId="0" applyFont="1" applyBorder="1" applyAlignment="1" applyProtection="1">
      <alignment horizontal="center" vertical="center" wrapText="1"/>
    </xf>
    <xf numFmtId="0" fontId="59" fillId="0" borderId="82" xfId="0" applyFont="1" applyBorder="1" applyAlignment="1" applyProtection="1">
      <alignment horizontal="center" vertical="center"/>
    </xf>
    <xf numFmtId="0" fontId="59" fillId="0" borderId="89" xfId="0" applyFont="1" applyBorder="1" applyAlignment="1" applyProtection="1">
      <alignment horizontal="center" vertical="center"/>
    </xf>
    <xf numFmtId="0" fontId="59" fillId="0" borderId="90" xfId="0" applyFont="1" applyBorder="1" applyAlignment="1" applyProtection="1">
      <alignment horizontal="center" vertical="center"/>
    </xf>
    <xf numFmtId="0" fontId="59" fillId="0" borderId="100" xfId="0" applyFont="1" applyBorder="1" applyAlignment="1" applyProtection="1">
      <alignment horizontal="left" vertical="top" wrapText="1" shrinkToFit="1"/>
    </xf>
    <xf numFmtId="0" fontId="59" fillId="0" borderId="100" xfId="0" applyFont="1" applyBorder="1" applyAlignment="1" applyProtection="1">
      <alignment horizontal="left" vertical="top" shrinkToFit="1"/>
    </xf>
    <xf numFmtId="0" fontId="57" fillId="4" borderId="0" xfId="5" applyFont="1" applyFill="1" applyBorder="1" applyAlignment="1" applyProtection="1">
      <alignment horizontal="center" vertical="center" wrapText="1"/>
    </xf>
    <xf numFmtId="0" fontId="56" fillId="9" borderId="47" xfId="0" applyNumberFormat="1" applyFont="1" applyFill="1" applyBorder="1" applyAlignment="1" applyProtection="1">
      <alignment horizontal="center" vertical="center" shrinkToFit="1"/>
    </xf>
    <xf numFmtId="0" fontId="56" fillId="9" borderId="37" xfId="0" applyNumberFormat="1" applyFont="1" applyFill="1" applyBorder="1" applyAlignment="1" applyProtection="1">
      <alignment horizontal="center" vertical="center" shrinkToFit="1"/>
    </xf>
    <xf numFmtId="0" fontId="56" fillId="9" borderId="76" xfId="0" applyNumberFormat="1" applyFont="1" applyFill="1" applyBorder="1" applyAlignment="1" applyProtection="1">
      <alignment horizontal="center" vertical="center" shrinkToFit="1"/>
    </xf>
    <xf numFmtId="0" fontId="59" fillId="9" borderId="47" xfId="0" applyNumberFormat="1" applyFont="1" applyFill="1" applyBorder="1" applyAlignment="1" applyProtection="1">
      <alignment horizontal="center" vertical="center" shrinkToFit="1"/>
    </xf>
    <xf numFmtId="0" fontId="59" fillId="9" borderId="37" xfId="0" applyNumberFormat="1" applyFont="1" applyFill="1" applyBorder="1" applyAlignment="1" applyProtection="1">
      <alignment horizontal="center" vertical="center" shrinkToFit="1"/>
    </xf>
    <xf numFmtId="0" fontId="59" fillId="9" borderId="76" xfId="0" applyNumberFormat="1" applyFont="1" applyFill="1" applyBorder="1" applyAlignment="1" applyProtection="1">
      <alignment horizontal="center" vertical="center" shrinkToFit="1"/>
    </xf>
    <xf numFmtId="0" fontId="59" fillId="6" borderId="100" xfId="0" applyFont="1" applyFill="1" applyBorder="1" applyAlignment="1" applyProtection="1">
      <alignment horizontal="center" vertical="center" shrinkToFit="1"/>
    </xf>
    <xf numFmtId="0" fontId="59" fillId="6" borderId="0" xfId="0" applyFont="1" applyFill="1" applyAlignment="1" applyProtection="1">
      <alignment horizontal="center" vertical="center" shrinkToFit="1"/>
    </xf>
    <xf numFmtId="0" fontId="17" fillId="0" borderId="0" xfId="0" applyFont="1" applyFill="1" applyAlignment="1" applyProtection="1">
      <alignment horizontal="left" vertical="top" wrapText="1"/>
    </xf>
    <xf numFmtId="0" fontId="17" fillId="0" borderId="0" xfId="0" applyFont="1" applyFill="1" applyBorder="1" applyAlignment="1" applyProtection="1">
      <alignment vertical="center" wrapText="1"/>
    </xf>
    <xf numFmtId="178" fontId="24" fillId="0" borderId="47" xfId="0" applyNumberFormat="1" applyFont="1" applyBorder="1" applyAlignment="1" applyProtection="1">
      <alignment horizontal="center" vertical="center" shrinkToFit="1"/>
    </xf>
    <xf numFmtId="178" fontId="24" fillId="0" borderId="76" xfId="0" applyNumberFormat="1" applyFont="1" applyBorder="1" applyAlignment="1" applyProtection="1">
      <alignment horizontal="center" vertical="center" shrinkToFit="1"/>
    </xf>
    <xf numFmtId="0" fontId="24" fillId="0" borderId="47" xfId="2" applyFont="1" applyFill="1" applyBorder="1" applyAlignment="1" applyProtection="1">
      <alignment horizontal="center" vertical="center" shrinkToFit="1"/>
    </xf>
    <xf numFmtId="0" fontId="24" fillId="0" borderId="76" xfId="2" applyFont="1" applyFill="1" applyBorder="1" applyAlignment="1" applyProtection="1">
      <alignment horizontal="center" vertical="center" shrinkToFit="1"/>
    </xf>
    <xf numFmtId="0" fontId="24" fillId="0" borderId="47" xfId="2" applyFont="1" applyBorder="1" applyAlignment="1" applyProtection="1">
      <alignment horizontal="center" vertical="center" shrinkToFit="1"/>
    </xf>
    <xf numFmtId="0" fontId="24" fillId="0" borderId="76" xfId="2" applyFont="1" applyBorder="1" applyAlignment="1" applyProtection="1">
      <alignment horizontal="center" vertical="center" shrinkToFit="1"/>
    </xf>
    <xf numFmtId="0" fontId="24" fillId="0" borderId="47" xfId="0" applyFont="1" applyBorder="1" applyAlignment="1" applyProtection="1">
      <alignment horizontal="center" vertical="center" shrinkToFit="1"/>
    </xf>
    <xf numFmtId="0" fontId="24" fillId="0" borderId="76" xfId="0" applyFont="1" applyBorder="1" applyAlignment="1" applyProtection="1">
      <alignment horizontal="center" vertical="center" shrinkToFit="1"/>
    </xf>
    <xf numFmtId="0" fontId="24" fillId="0" borderId="117" xfId="0" applyFont="1" applyFill="1" applyBorder="1" applyAlignment="1" applyProtection="1">
      <alignment horizontal="center" vertical="center"/>
    </xf>
    <xf numFmtId="0" fontId="24" fillId="0" borderId="118" xfId="0" applyFont="1" applyFill="1" applyBorder="1" applyAlignment="1" applyProtection="1">
      <alignment horizontal="center" vertical="center"/>
    </xf>
    <xf numFmtId="0" fontId="30" fillId="0" borderId="33" xfId="0" applyFont="1" applyFill="1" applyBorder="1" applyAlignment="1" applyProtection="1">
      <alignment horizontal="center" vertical="center" wrapText="1"/>
    </xf>
    <xf numFmtId="0" fontId="24" fillId="0" borderId="47" xfId="0" applyFont="1" applyFill="1" applyBorder="1" applyAlignment="1" applyProtection="1">
      <alignment horizontal="center" vertical="center" shrinkToFit="1"/>
    </xf>
    <xf numFmtId="0" fontId="24" fillId="0" borderId="37" xfId="0" applyFont="1" applyFill="1" applyBorder="1" applyAlignment="1" applyProtection="1">
      <alignment horizontal="center" vertical="center" shrinkToFit="1"/>
    </xf>
    <xf numFmtId="0" fontId="24" fillId="0" borderId="76" xfId="0" applyFont="1" applyFill="1" applyBorder="1" applyAlignment="1" applyProtection="1">
      <alignment horizontal="center" vertical="center" shrinkToFit="1"/>
    </xf>
    <xf numFmtId="177" fontId="24" fillId="0" borderId="33" xfId="0" applyNumberFormat="1" applyFont="1" applyFill="1" applyBorder="1" applyAlignment="1" applyProtection="1">
      <alignment horizontal="center" vertical="center" wrapText="1"/>
    </xf>
    <xf numFmtId="177" fontId="24" fillId="0" borderId="47" xfId="0" applyNumberFormat="1" applyFont="1" applyFill="1" applyBorder="1" applyAlignment="1" applyProtection="1">
      <alignment horizontal="center" vertical="center" wrapText="1"/>
    </xf>
    <xf numFmtId="178" fontId="35" fillId="0" borderId="33" xfId="1" applyNumberFormat="1" applyFont="1" applyFill="1" applyBorder="1" applyAlignment="1" applyProtection="1">
      <alignment horizontal="center" vertical="center"/>
    </xf>
    <xf numFmtId="178" fontId="24" fillId="0" borderId="92" xfId="0" applyNumberFormat="1" applyFont="1" applyFill="1" applyBorder="1" applyAlignment="1" applyProtection="1">
      <alignment horizontal="center" vertical="center"/>
    </xf>
    <xf numFmtId="178" fontId="24" fillId="0" borderId="119" xfId="0" applyNumberFormat="1" applyFont="1" applyFill="1" applyBorder="1" applyAlignment="1" applyProtection="1">
      <alignment horizontal="center" vertical="center"/>
    </xf>
    <xf numFmtId="178" fontId="24" fillId="0" borderId="114" xfId="0" applyNumberFormat="1" applyFont="1" applyFill="1" applyBorder="1" applyAlignment="1" applyProtection="1">
      <alignment horizontal="center" vertical="center"/>
    </xf>
    <xf numFmtId="178" fontId="24" fillId="0" borderId="96" xfId="0" applyNumberFormat="1" applyFont="1" applyFill="1" applyBorder="1" applyAlignment="1" applyProtection="1">
      <alignment horizontal="center" vertical="center"/>
    </xf>
    <xf numFmtId="178" fontId="24" fillId="0" borderId="102" xfId="0" applyNumberFormat="1" applyFont="1" applyFill="1" applyBorder="1" applyAlignment="1" applyProtection="1">
      <alignment horizontal="center" vertical="center"/>
    </xf>
    <xf numFmtId="178" fontId="24" fillId="0" borderId="113" xfId="0" applyNumberFormat="1" applyFont="1" applyFill="1" applyBorder="1" applyAlignment="1" applyProtection="1">
      <alignment horizontal="center" vertical="center"/>
    </xf>
    <xf numFmtId="1" fontId="35" fillId="0" borderId="33" xfId="0" applyNumberFormat="1" applyFont="1" applyFill="1" applyBorder="1" applyAlignment="1" applyProtection="1">
      <alignment horizontal="center" vertical="center"/>
    </xf>
    <xf numFmtId="0" fontId="24" fillId="0" borderId="33" xfId="0" applyFont="1" applyBorder="1" applyAlignment="1" applyProtection="1">
      <alignment horizontal="center" vertical="center" wrapText="1"/>
    </xf>
    <xf numFmtId="0" fontId="24" fillId="0" borderId="33" xfId="0" applyFont="1" applyBorder="1" applyAlignment="1" applyProtection="1">
      <alignment horizontal="center" vertical="center"/>
    </xf>
    <xf numFmtId="1" fontId="35" fillId="6" borderId="33" xfId="0" applyNumberFormat="1" applyFont="1" applyFill="1" applyBorder="1" applyAlignment="1" applyProtection="1">
      <alignment horizontal="center" vertical="center"/>
    </xf>
    <xf numFmtId="0" fontId="63" fillId="6" borderId="47" xfId="0" applyFont="1" applyFill="1" applyBorder="1" applyAlignment="1" applyProtection="1">
      <alignment horizontal="center" vertical="center" shrinkToFit="1"/>
    </xf>
    <xf numFmtId="0" fontId="63" fillId="6" borderId="37" xfId="0" applyFont="1" applyFill="1" applyBorder="1" applyAlignment="1" applyProtection="1">
      <alignment horizontal="center" vertical="center" shrinkToFit="1"/>
    </xf>
    <xf numFmtId="0" fontId="63" fillId="6" borderId="76" xfId="0" applyFont="1" applyFill="1" applyBorder="1" applyAlignment="1" applyProtection="1">
      <alignment horizontal="center" vertical="center" shrinkToFit="1"/>
    </xf>
    <xf numFmtId="0" fontId="35" fillId="6" borderId="47" xfId="0" applyFont="1" applyFill="1" applyBorder="1" applyAlignment="1" applyProtection="1">
      <alignment horizontal="center" vertical="center" shrinkToFit="1"/>
    </xf>
    <xf numFmtId="0" fontId="35" fillId="6" borderId="37" xfId="0" applyFont="1" applyFill="1" applyBorder="1" applyAlignment="1" applyProtection="1">
      <alignment horizontal="center" vertical="center" shrinkToFit="1"/>
    </xf>
    <xf numFmtId="0" fontId="35" fillId="6" borderId="76" xfId="0" applyFont="1" applyFill="1" applyBorder="1" applyAlignment="1" applyProtection="1">
      <alignment horizontal="center" vertical="center" shrinkToFit="1"/>
    </xf>
    <xf numFmtId="0" fontId="63" fillId="6" borderId="16" xfId="0" applyFont="1" applyFill="1" applyBorder="1" applyAlignment="1" applyProtection="1">
      <alignment horizontal="center" vertical="center" shrinkToFit="1"/>
    </xf>
    <xf numFmtId="0" fontId="63" fillId="6" borderId="44" xfId="0" applyFont="1" applyFill="1" applyBorder="1" applyAlignment="1" applyProtection="1">
      <alignment horizontal="center" vertical="center" shrinkToFit="1"/>
    </xf>
    <xf numFmtId="0" fontId="63" fillId="6" borderId="111" xfId="0" applyFont="1" applyFill="1" applyBorder="1" applyAlignment="1" applyProtection="1">
      <alignment horizontal="center" vertical="center" shrinkToFit="1"/>
    </xf>
    <xf numFmtId="0" fontId="35" fillId="6" borderId="44" xfId="0" applyFont="1" applyFill="1" applyBorder="1" applyAlignment="1" applyProtection="1">
      <alignment horizontal="center" vertical="center" shrinkToFit="1"/>
    </xf>
    <xf numFmtId="0" fontId="35" fillId="6" borderId="45" xfId="0" applyFont="1" applyFill="1" applyBorder="1" applyAlignment="1" applyProtection="1">
      <alignment horizontal="center" vertical="center" shrinkToFit="1"/>
    </xf>
    <xf numFmtId="0" fontId="35" fillId="6" borderId="111" xfId="0" applyFont="1" applyFill="1" applyBorder="1" applyAlignment="1" applyProtection="1">
      <alignment horizontal="center" vertical="center" shrinkToFit="1"/>
    </xf>
    <xf numFmtId="0" fontId="63" fillId="6" borderId="45" xfId="0" applyFont="1" applyFill="1" applyBorder="1" applyAlignment="1" applyProtection="1">
      <alignment horizontal="center" vertical="center" shrinkToFit="1"/>
    </xf>
    <xf numFmtId="0" fontId="63" fillId="6" borderId="112" xfId="0" applyFont="1" applyFill="1" applyBorder="1" applyAlignment="1" applyProtection="1">
      <alignment horizontal="center" vertical="center" shrinkToFit="1"/>
    </xf>
    <xf numFmtId="0" fontId="63" fillId="6" borderId="106" xfId="0" applyFont="1" applyFill="1" applyBorder="1" applyAlignment="1" applyProtection="1">
      <alignment horizontal="center" vertical="center" shrinkToFit="1"/>
    </xf>
    <xf numFmtId="0" fontId="63" fillId="6" borderId="110" xfId="0" applyFont="1" applyFill="1" applyBorder="1" applyAlignment="1" applyProtection="1">
      <alignment horizontal="center" vertical="center" shrinkToFit="1"/>
    </xf>
    <xf numFmtId="0" fontId="63" fillId="6" borderId="107" xfId="0" applyFont="1" applyFill="1" applyBorder="1" applyAlignment="1" applyProtection="1">
      <alignment horizontal="center" vertical="center" shrinkToFit="1"/>
    </xf>
    <xf numFmtId="0" fontId="35" fillId="6" borderId="108" xfId="0" applyFont="1" applyFill="1" applyBorder="1" applyAlignment="1" applyProtection="1">
      <alignment horizontal="center" vertical="center" shrinkToFit="1"/>
    </xf>
    <xf numFmtId="0" fontId="35" fillId="6" borderId="3" xfId="0" applyFont="1" applyFill="1" applyBorder="1" applyAlignment="1" applyProtection="1">
      <alignment horizontal="center" vertical="center" shrinkToFit="1"/>
    </xf>
    <xf numFmtId="0" fontId="35" fillId="6" borderId="109" xfId="0" applyFont="1" applyFill="1" applyBorder="1" applyAlignment="1" applyProtection="1">
      <alignment horizontal="center" vertical="center" shrinkToFit="1"/>
    </xf>
    <xf numFmtId="0" fontId="63" fillId="6" borderId="15" xfId="0" applyFont="1" applyFill="1" applyBorder="1" applyAlignment="1" applyProtection="1">
      <alignment horizontal="center" vertical="center" shrinkToFit="1"/>
    </xf>
    <xf numFmtId="0" fontId="29" fillId="4" borderId="0" xfId="5" applyFont="1" applyFill="1" applyBorder="1" applyAlignment="1" applyProtection="1">
      <alignment horizontal="center" vertical="center"/>
    </xf>
    <xf numFmtId="0" fontId="60" fillId="9" borderId="47" xfId="0" applyNumberFormat="1" applyFont="1" applyFill="1" applyBorder="1" applyAlignment="1" applyProtection="1">
      <alignment horizontal="center" vertical="center" shrinkToFit="1"/>
    </xf>
    <xf numFmtId="0" fontId="60" fillId="9" borderId="37" xfId="0" applyNumberFormat="1" applyFont="1" applyFill="1" applyBorder="1" applyAlignment="1" applyProtection="1">
      <alignment horizontal="center" vertical="center" shrinkToFit="1"/>
    </xf>
    <xf numFmtId="0" fontId="60" fillId="9" borderId="76" xfId="0" applyNumberFormat="1" applyFont="1" applyFill="1" applyBorder="1" applyAlignment="1" applyProtection="1">
      <alignment horizontal="center" vertical="center" shrinkToFit="1"/>
    </xf>
    <xf numFmtId="0" fontId="61" fillId="9" borderId="47" xfId="0" applyNumberFormat="1" applyFont="1" applyFill="1" applyBorder="1" applyAlignment="1" applyProtection="1">
      <alignment horizontal="center" vertical="center" shrinkToFit="1"/>
    </xf>
    <xf numFmtId="0" fontId="61" fillId="9" borderId="37" xfId="0" applyNumberFormat="1" applyFont="1" applyFill="1" applyBorder="1" applyAlignment="1" applyProtection="1">
      <alignment horizontal="center" vertical="center" shrinkToFit="1"/>
    </xf>
    <xf numFmtId="0" fontId="61" fillId="9" borderId="76" xfId="0" applyNumberFormat="1" applyFont="1" applyFill="1" applyBorder="1" applyAlignment="1" applyProtection="1">
      <alignment horizontal="center" vertical="center" shrinkToFit="1"/>
    </xf>
    <xf numFmtId="0" fontId="35" fillId="6" borderId="100" xfId="0" applyFont="1" applyFill="1" applyBorder="1" applyAlignment="1" applyProtection="1">
      <alignment horizontal="center" vertical="center" shrinkToFit="1"/>
    </xf>
    <xf numFmtId="0" fontId="24" fillId="0" borderId="103" xfId="0" applyFont="1" applyBorder="1" applyAlignment="1" applyProtection="1">
      <alignment horizontal="center" vertical="center"/>
    </xf>
    <xf numFmtId="0" fontId="24" fillId="0" borderId="104" xfId="0" applyFont="1" applyBorder="1" applyAlignment="1" applyProtection="1">
      <alignment horizontal="center" vertical="center"/>
    </xf>
    <xf numFmtId="0" fontId="24" fillId="0" borderId="105" xfId="0" applyFont="1" applyBorder="1" applyAlignment="1" applyProtection="1">
      <alignment horizontal="center" vertical="center"/>
    </xf>
    <xf numFmtId="0" fontId="24" fillId="0" borderId="88" xfId="0" applyFont="1" applyBorder="1" applyAlignment="1" applyProtection="1">
      <alignment horizontal="center" vertical="center"/>
    </xf>
    <xf numFmtId="0" fontId="24" fillId="0" borderId="27" xfId="0" applyFont="1" applyBorder="1" applyAlignment="1" applyProtection="1">
      <alignment horizontal="center" vertical="center"/>
    </xf>
    <xf numFmtId="0" fontId="24" fillId="0" borderId="82" xfId="0" applyFont="1" applyBorder="1" applyAlignment="1" applyProtection="1">
      <alignment horizontal="center" vertical="center"/>
    </xf>
    <xf numFmtId="178" fontId="32" fillId="0" borderId="92" xfId="0" applyNumberFormat="1" applyFont="1" applyFill="1" applyBorder="1" applyAlignment="1" applyProtection="1">
      <alignment horizontal="right" vertical="center" shrinkToFit="1"/>
    </xf>
    <xf numFmtId="178" fontId="32" fillId="0" borderId="114" xfId="0" applyNumberFormat="1" applyFont="1" applyFill="1" applyBorder="1" applyAlignment="1" applyProtection="1">
      <alignment horizontal="right" vertical="center" shrinkToFit="1"/>
    </xf>
    <xf numFmtId="178" fontId="32" fillId="0" borderId="96" xfId="0" applyNumberFormat="1" applyFont="1" applyFill="1" applyBorder="1" applyAlignment="1" applyProtection="1">
      <alignment horizontal="right" vertical="center" shrinkToFit="1"/>
    </xf>
    <xf numFmtId="178" fontId="32" fillId="0" borderId="113" xfId="0" applyNumberFormat="1" applyFont="1" applyFill="1" applyBorder="1" applyAlignment="1" applyProtection="1">
      <alignment horizontal="right" vertical="center" shrinkToFit="1"/>
    </xf>
    <xf numFmtId="0" fontId="34" fillId="0" borderId="115" xfId="0" applyFont="1" applyFill="1" applyBorder="1" applyAlignment="1" applyProtection="1">
      <alignment horizontal="center" vertical="center"/>
    </xf>
    <xf numFmtId="0" fontId="34" fillId="0" borderId="45" xfId="0" applyFont="1" applyFill="1" applyBorder="1" applyAlignment="1" applyProtection="1">
      <alignment horizontal="center" vertical="center"/>
    </xf>
    <xf numFmtId="0" fontId="34" fillId="0" borderId="111" xfId="0" applyFont="1" applyFill="1" applyBorder="1" applyAlignment="1" applyProtection="1">
      <alignment horizontal="center" vertical="center"/>
    </xf>
    <xf numFmtId="178" fontId="34" fillId="0" borderId="44" xfId="0" applyNumberFormat="1" applyFont="1" applyFill="1" applyBorder="1" applyAlignment="1" applyProtection="1">
      <alignment horizontal="right" vertical="center"/>
    </xf>
    <xf numFmtId="178" fontId="34" fillId="0" borderId="112" xfId="0" applyNumberFormat="1" applyFont="1" applyFill="1" applyBorder="1" applyAlignment="1" applyProtection="1">
      <alignment horizontal="right" vertical="center"/>
    </xf>
    <xf numFmtId="0" fontId="11" fillId="0" borderId="0" xfId="0" applyFont="1" applyFill="1" applyBorder="1" applyAlignment="1" applyProtection="1">
      <alignment horizontal="left" vertical="center" wrapText="1"/>
    </xf>
    <xf numFmtId="177" fontId="26" fillId="0" borderId="0" xfId="0" applyNumberFormat="1" applyFont="1" applyFill="1" applyBorder="1" applyAlignment="1" applyProtection="1">
      <alignment horizontal="center" vertical="center" wrapText="1"/>
    </xf>
    <xf numFmtId="0" fontId="37" fillId="0" borderId="0" xfId="0" applyFont="1" applyFill="1" applyBorder="1" applyAlignment="1" applyProtection="1">
      <alignment horizontal="center" vertical="center"/>
    </xf>
    <xf numFmtId="0" fontId="37" fillId="0" borderId="6" xfId="0" applyFont="1" applyFill="1" applyBorder="1" applyAlignment="1" applyProtection="1">
      <alignment horizontal="center" vertical="center"/>
    </xf>
    <xf numFmtId="0" fontId="26" fillId="0" borderId="46" xfId="0" applyFont="1" applyFill="1" applyBorder="1" applyAlignment="1" applyProtection="1">
      <alignment horizontal="center" vertical="center" shrinkToFit="1"/>
    </xf>
    <xf numFmtId="0" fontId="26" fillId="0" borderId="48" xfId="0" applyFont="1" applyFill="1" applyBorder="1" applyAlignment="1" applyProtection="1">
      <alignment horizontal="center" vertical="center" shrinkToFit="1"/>
    </xf>
    <xf numFmtId="177" fontId="36" fillId="6" borderId="92" xfId="0" applyNumberFormat="1" applyFont="1" applyFill="1" applyBorder="1" applyAlignment="1" applyProtection="1">
      <alignment horizontal="center" vertical="center" wrapText="1"/>
    </xf>
    <xf numFmtId="177" fontId="36" fillId="6" borderId="114" xfId="0" applyNumberFormat="1" applyFont="1" applyFill="1" applyBorder="1" applyAlignment="1" applyProtection="1">
      <alignment horizontal="center" vertical="center" wrapText="1"/>
    </xf>
    <xf numFmtId="177" fontId="36" fillId="6" borderId="96" xfId="0" applyNumberFormat="1" applyFont="1" applyFill="1" applyBorder="1" applyAlignment="1" applyProtection="1">
      <alignment horizontal="center" vertical="center" wrapText="1"/>
    </xf>
    <xf numFmtId="177" fontId="36" fillId="6" borderId="113" xfId="0" applyNumberFormat="1" applyFont="1" applyFill="1" applyBorder="1" applyAlignment="1" applyProtection="1">
      <alignment horizontal="center" vertical="center" wrapText="1"/>
    </xf>
    <xf numFmtId="38" fontId="36" fillId="6" borderId="92" xfId="1" applyFont="1" applyFill="1" applyBorder="1" applyAlignment="1" applyProtection="1">
      <alignment horizontal="center" vertical="center" wrapText="1"/>
    </xf>
    <xf numFmtId="38" fontId="36" fillId="6" borderId="114" xfId="1" applyFont="1" applyFill="1" applyBorder="1" applyAlignment="1" applyProtection="1">
      <alignment horizontal="center" vertical="center" wrapText="1"/>
    </xf>
    <xf numFmtId="38" fontId="36" fillId="6" borderId="96" xfId="1" applyFont="1" applyFill="1" applyBorder="1" applyAlignment="1" applyProtection="1">
      <alignment horizontal="center" vertical="center" wrapText="1"/>
    </xf>
    <xf numFmtId="38" fontId="36" fillId="6" borderId="113" xfId="1" applyFont="1" applyFill="1" applyBorder="1" applyAlignment="1" applyProtection="1">
      <alignment horizontal="center" vertical="center" wrapText="1"/>
    </xf>
    <xf numFmtId="178" fontId="34" fillId="0" borderId="92" xfId="0" applyNumberFormat="1" applyFont="1" applyFill="1" applyBorder="1" applyAlignment="1" applyProtection="1">
      <alignment horizontal="right" vertical="center"/>
    </xf>
    <xf numFmtId="178" fontId="34" fillId="0" borderId="68" xfId="0" applyNumberFormat="1" applyFont="1" applyFill="1" applyBorder="1" applyAlignment="1" applyProtection="1">
      <alignment horizontal="right" vertical="center"/>
    </xf>
    <xf numFmtId="178" fontId="34" fillId="0" borderId="96" xfId="0" applyNumberFormat="1" applyFont="1" applyFill="1" applyBorder="1" applyAlignment="1" applyProtection="1">
      <alignment horizontal="right" vertical="center"/>
    </xf>
    <xf numFmtId="178" fontId="34" fillId="0" borderId="66" xfId="0" applyNumberFormat="1" applyFont="1" applyFill="1" applyBorder="1" applyAlignment="1" applyProtection="1">
      <alignment horizontal="right" vertical="center"/>
    </xf>
    <xf numFmtId="38" fontId="34" fillId="6" borderId="92" xfId="1" applyFont="1" applyFill="1" applyBorder="1" applyAlignment="1" applyProtection="1">
      <alignment horizontal="center" vertical="center" wrapText="1"/>
    </xf>
    <xf numFmtId="38" fontId="34" fillId="6" borderId="114" xfId="1" applyFont="1" applyFill="1" applyBorder="1" applyAlignment="1" applyProtection="1">
      <alignment horizontal="center" vertical="center" wrapText="1"/>
    </xf>
    <xf numFmtId="38" fontId="34" fillId="6" borderId="96" xfId="1" applyFont="1" applyFill="1" applyBorder="1" applyAlignment="1" applyProtection="1">
      <alignment horizontal="center" vertical="center" wrapText="1"/>
    </xf>
    <xf numFmtId="38" fontId="34" fillId="6" borderId="113" xfId="1" applyFont="1" applyFill="1" applyBorder="1" applyAlignment="1" applyProtection="1">
      <alignment horizontal="center" vertical="center" wrapText="1"/>
    </xf>
    <xf numFmtId="0" fontId="26" fillId="0" borderId="116" xfId="0" applyFont="1" applyFill="1" applyBorder="1" applyAlignment="1" applyProtection="1">
      <alignment horizontal="center" vertical="center"/>
    </xf>
    <xf numFmtId="0" fontId="26" fillId="0" borderId="83" xfId="0" applyFont="1" applyFill="1" applyBorder="1" applyAlignment="1" applyProtection="1">
      <alignment horizontal="center" vertical="center"/>
    </xf>
    <xf numFmtId="0" fontId="26" fillId="0" borderId="41" xfId="0" applyFont="1" applyFill="1" applyBorder="1" applyAlignment="1" applyProtection="1">
      <alignment horizontal="center" vertical="center"/>
    </xf>
    <xf numFmtId="0" fontId="26" fillId="0" borderId="116" xfId="0" applyFont="1" applyFill="1" applyBorder="1" applyAlignment="1" applyProtection="1">
      <alignment horizontal="center" vertical="center" wrapText="1"/>
    </xf>
    <xf numFmtId="0" fontId="31" fillId="4" borderId="0" xfId="5" applyFont="1" applyFill="1" applyBorder="1" applyAlignment="1" applyProtection="1">
      <alignment horizontal="center" vertical="center"/>
    </xf>
    <xf numFmtId="0" fontId="48" fillId="0" borderId="69" xfId="0" applyFont="1" applyBorder="1" applyAlignment="1" applyProtection="1">
      <alignment horizontal="center" vertical="center"/>
    </xf>
    <xf numFmtId="0" fontId="48" fillId="0" borderId="82" xfId="0" applyFont="1" applyBorder="1" applyAlignment="1" applyProtection="1">
      <alignment horizontal="center" vertical="center"/>
    </xf>
    <xf numFmtId="0" fontId="48" fillId="0" borderId="22" xfId="0" applyFont="1" applyBorder="1" applyAlignment="1" applyProtection="1">
      <alignment horizontal="center" vertical="center"/>
    </xf>
    <xf numFmtId="0" fontId="48" fillId="0" borderId="90" xfId="0" applyFont="1" applyBorder="1" applyAlignment="1" applyProtection="1">
      <alignment horizontal="center" vertical="center"/>
    </xf>
    <xf numFmtId="0" fontId="23" fillId="9" borderId="47" xfId="0" applyNumberFormat="1" applyFont="1" applyFill="1" applyBorder="1" applyAlignment="1" applyProtection="1">
      <alignment horizontal="center" vertical="center" shrinkToFit="1"/>
    </xf>
    <xf numFmtId="0" fontId="23" fillId="9" borderId="37" xfId="0" applyNumberFormat="1" applyFont="1" applyFill="1" applyBorder="1" applyAlignment="1" applyProtection="1">
      <alignment horizontal="center" vertical="center" shrinkToFit="1"/>
    </xf>
    <xf numFmtId="0" fontId="23" fillId="9" borderId="76" xfId="0" applyNumberFormat="1" applyFont="1" applyFill="1" applyBorder="1" applyAlignment="1" applyProtection="1">
      <alignment horizontal="center" vertical="center" shrinkToFit="1"/>
    </xf>
    <xf numFmtId="0" fontId="27" fillId="9" borderId="47" xfId="0" applyNumberFormat="1" applyFont="1" applyFill="1" applyBorder="1" applyAlignment="1" applyProtection="1">
      <alignment horizontal="center" vertical="center" shrinkToFit="1"/>
    </xf>
    <xf numFmtId="0" fontId="27" fillId="9" borderId="37" xfId="0" applyNumberFormat="1" applyFont="1" applyFill="1" applyBorder="1" applyAlignment="1" applyProtection="1">
      <alignment horizontal="center" vertical="center" shrinkToFit="1"/>
    </xf>
    <xf numFmtId="0" fontId="27" fillId="9" borderId="76" xfId="0" applyNumberFormat="1" applyFont="1" applyFill="1" applyBorder="1" applyAlignment="1" applyProtection="1">
      <alignment horizontal="center" vertical="center" shrinkToFit="1"/>
    </xf>
    <xf numFmtId="0" fontId="26" fillId="0" borderId="86" xfId="0" applyFont="1" applyBorder="1" applyAlignment="1" applyProtection="1">
      <alignment horizontal="center" vertical="center"/>
    </xf>
    <xf numFmtId="0" fontId="26" fillId="0" borderId="41" xfId="0" applyFont="1" applyBorder="1" applyAlignment="1" applyProtection="1">
      <alignment horizontal="center" vertical="center"/>
    </xf>
    <xf numFmtId="0" fontId="26" fillId="0" borderId="28" xfId="0" applyFont="1" applyBorder="1" applyAlignment="1" applyProtection="1">
      <alignment horizontal="center" vertical="center"/>
    </xf>
    <xf numFmtId="0" fontId="26" fillId="0" borderId="48" xfId="0" applyFont="1" applyBorder="1" applyAlignment="1" applyProtection="1">
      <alignment horizontal="center" vertical="center"/>
    </xf>
    <xf numFmtId="0" fontId="26" fillId="0" borderId="88" xfId="0" applyFont="1" applyBorder="1" applyAlignment="1" applyProtection="1">
      <alignment horizontal="center" vertical="center" wrapText="1"/>
    </xf>
    <xf numFmtId="0" fontId="26" fillId="0" borderId="31" xfId="0" applyFont="1" applyBorder="1" applyAlignment="1" applyProtection="1">
      <alignment horizontal="center" vertical="center" wrapText="1"/>
    </xf>
    <xf numFmtId="0" fontId="26" fillId="0" borderId="96" xfId="0" applyFont="1" applyBorder="1" applyAlignment="1" applyProtection="1">
      <alignment horizontal="center" vertical="center" wrapText="1"/>
    </xf>
    <xf numFmtId="0" fontId="26" fillId="0" borderId="113" xfId="0" applyFont="1" applyBorder="1" applyAlignment="1" applyProtection="1">
      <alignment horizontal="center" vertical="center" wrapText="1"/>
    </xf>
    <xf numFmtId="0" fontId="26" fillId="0" borderId="82" xfId="0" applyFont="1" applyBorder="1" applyAlignment="1" applyProtection="1">
      <alignment horizontal="center" vertical="center" wrapText="1"/>
    </xf>
    <xf numFmtId="0" fontId="26" fillId="0" borderId="66" xfId="0" applyFont="1" applyBorder="1" applyAlignment="1" applyProtection="1">
      <alignment horizontal="center" vertical="center" wrapText="1"/>
    </xf>
    <xf numFmtId="0" fontId="42" fillId="0" borderId="0" xfId="0" applyFont="1" applyFill="1" applyBorder="1" applyAlignment="1" applyProtection="1">
      <alignment horizontal="center" vertical="center" wrapText="1"/>
    </xf>
    <xf numFmtId="0" fontId="15" fillId="0" borderId="155" xfId="0" applyFont="1" applyFill="1" applyBorder="1" applyAlignment="1" applyProtection="1">
      <alignment horizontal="center" vertical="center" wrapText="1"/>
    </xf>
    <xf numFmtId="0" fontId="15" fillId="0" borderId="107" xfId="0" applyFont="1" applyFill="1" applyBorder="1" applyAlignment="1" applyProtection="1">
      <alignment horizontal="center" vertical="center" wrapText="1"/>
    </xf>
    <xf numFmtId="0" fontId="15" fillId="0" borderId="36" xfId="0" applyFont="1" applyFill="1" applyBorder="1" applyAlignment="1" applyProtection="1">
      <alignment horizontal="center" vertical="center" wrapText="1"/>
    </xf>
    <xf numFmtId="0" fontId="15" fillId="0" borderId="76" xfId="0" applyFont="1" applyFill="1" applyBorder="1" applyAlignment="1" applyProtection="1">
      <alignment horizontal="center" vertical="center" wrapText="1"/>
    </xf>
    <xf numFmtId="0" fontId="15" fillId="0" borderId="156" xfId="0" applyFont="1" applyFill="1" applyBorder="1" applyAlignment="1" applyProtection="1">
      <alignment horizontal="center" vertical="center" wrapText="1"/>
    </xf>
    <xf numFmtId="0" fontId="15" fillId="0" borderId="157" xfId="0" applyFont="1" applyFill="1" applyBorder="1" applyAlignment="1" applyProtection="1">
      <alignment horizontal="center" vertical="center" wrapText="1"/>
    </xf>
    <xf numFmtId="0" fontId="15" fillId="0" borderId="22" xfId="0" applyFont="1" applyFill="1" applyBorder="1" applyAlignment="1" applyProtection="1">
      <alignment horizontal="center" vertical="center" wrapText="1"/>
    </xf>
    <xf numFmtId="0" fontId="15" fillId="0" borderId="100" xfId="0" applyFont="1" applyFill="1" applyBorder="1" applyAlignment="1" applyProtection="1">
      <alignment horizontal="center" vertical="center" wrapText="1"/>
    </xf>
    <xf numFmtId="0" fontId="15" fillId="0" borderId="2" xfId="0" applyFont="1" applyFill="1" applyBorder="1" applyAlignment="1" applyProtection="1">
      <alignment horizontal="center" vertical="center" wrapText="1"/>
    </xf>
    <xf numFmtId="0" fontId="15" fillId="0" borderId="148" xfId="0" applyFont="1" applyFill="1" applyBorder="1" applyAlignment="1" applyProtection="1">
      <alignment horizontal="center" vertical="center" wrapText="1"/>
    </xf>
    <xf numFmtId="0" fontId="15" fillId="0" borderId="85" xfId="0" applyFont="1" applyFill="1" applyBorder="1" applyAlignment="1" applyProtection="1">
      <alignment horizontal="center" vertical="center" wrapText="1"/>
    </xf>
    <xf numFmtId="0" fontId="15" fillId="0" borderId="61" xfId="0" applyFont="1" applyFill="1" applyBorder="1" applyAlignment="1" applyProtection="1">
      <alignment horizontal="center" vertical="center" wrapText="1"/>
    </xf>
    <xf numFmtId="0" fontId="15" fillId="0" borderId="39" xfId="0" applyFont="1" applyFill="1" applyBorder="1" applyAlignment="1" applyProtection="1">
      <alignment horizontal="center" vertical="center" wrapText="1"/>
    </xf>
    <xf numFmtId="0" fontId="15" fillId="0" borderId="149" xfId="0" applyFont="1" applyFill="1" applyBorder="1" applyAlignment="1" applyProtection="1">
      <alignment horizontal="center" vertical="center" wrapText="1"/>
    </xf>
    <xf numFmtId="0" fontId="15" fillId="0" borderId="40" xfId="0" applyFont="1" applyFill="1" applyBorder="1" applyAlignment="1" applyProtection="1">
      <alignment horizontal="center" vertical="center" wrapText="1"/>
    </xf>
    <xf numFmtId="0" fontId="15" fillId="0" borderId="57" xfId="0" applyFont="1" applyFill="1" applyBorder="1" applyAlignment="1" applyProtection="1">
      <alignment horizontal="center" vertical="center" wrapText="1"/>
    </xf>
    <xf numFmtId="0" fontId="40" fillId="0" borderId="2" xfId="0" applyFont="1" applyFill="1" applyBorder="1" applyAlignment="1" applyProtection="1">
      <alignment horizontal="center" vertical="center" wrapText="1"/>
    </xf>
    <xf numFmtId="0" fontId="40" fillId="0" borderId="3" xfId="0" applyFont="1" applyFill="1" applyBorder="1" applyAlignment="1" applyProtection="1">
      <alignment horizontal="center" vertical="center" wrapText="1"/>
    </xf>
    <xf numFmtId="0" fontId="40" fillId="0" borderId="22" xfId="0" applyFont="1" applyFill="1" applyBorder="1" applyAlignment="1" applyProtection="1">
      <alignment horizontal="center" vertical="center" wrapText="1"/>
    </xf>
    <xf numFmtId="0" fontId="40" fillId="0" borderId="100" xfId="0" applyFont="1" applyFill="1" applyBorder="1" applyAlignment="1" applyProtection="1">
      <alignment horizontal="center" vertical="center" wrapText="1"/>
    </xf>
    <xf numFmtId="0" fontId="15" fillId="0" borderId="69" xfId="0" applyFont="1" applyBorder="1" applyAlignment="1" applyProtection="1">
      <alignment horizontal="center" vertical="center" wrapText="1"/>
    </xf>
    <xf numFmtId="0" fontId="15" fillId="0" borderId="27" xfId="0" applyFont="1" applyBorder="1" applyAlignment="1" applyProtection="1">
      <alignment horizontal="center" vertical="center" wrapText="1"/>
    </xf>
    <xf numFmtId="0" fontId="15" fillId="0" borderId="85" xfId="0" applyFont="1" applyBorder="1" applyAlignment="1" applyProtection="1">
      <alignment horizontal="center" vertical="center" wrapText="1"/>
    </xf>
    <xf numFmtId="0" fontId="15" fillId="0" borderId="0" xfId="0" applyFont="1" applyBorder="1" applyAlignment="1" applyProtection="1">
      <alignment horizontal="center" vertical="center" wrapText="1"/>
    </xf>
    <xf numFmtId="0" fontId="15" fillId="3" borderId="71" xfId="0" applyFont="1" applyFill="1" applyBorder="1" applyAlignment="1" applyProtection="1">
      <alignment horizontal="center" vertical="center" wrapText="1"/>
    </xf>
    <xf numFmtId="0" fontId="15" fillId="3" borderId="72" xfId="0" applyFont="1" applyFill="1" applyBorder="1" applyAlignment="1" applyProtection="1">
      <alignment horizontal="center" vertical="center" wrapText="1"/>
    </xf>
    <xf numFmtId="0" fontId="15" fillId="3" borderId="125" xfId="0" applyFont="1" applyFill="1" applyBorder="1" applyAlignment="1" applyProtection="1">
      <alignment horizontal="center" vertical="center" wrapText="1"/>
    </xf>
    <xf numFmtId="0" fontId="15" fillId="0" borderId="73" xfId="0" applyFont="1" applyFill="1" applyBorder="1" applyAlignment="1" applyProtection="1">
      <alignment horizontal="center" vertical="center" wrapText="1"/>
    </xf>
    <xf numFmtId="0" fontId="15" fillId="0" borderId="16"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wrapText="1"/>
    </xf>
    <xf numFmtId="0" fontId="15" fillId="2" borderId="46" xfId="0" applyFont="1" applyFill="1" applyBorder="1" applyAlignment="1" applyProtection="1">
      <alignment horizontal="center" vertical="center" wrapText="1"/>
    </xf>
    <xf numFmtId="0" fontId="15" fillId="2" borderId="126" xfId="0" applyFont="1" applyFill="1" applyBorder="1" applyAlignment="1" applyProtection="1">
      <alignment horizontal="center" vertical="center" wrapText="1"/>
    </xf>
    <xf numFmtId="0" fontId="15" fillId="2" borderId="47" xfId="0" applyFont="1" applyFill="1" applyBorder="1" applyAlignment="1" applyProtection="1">
      <alignment horizontal="center" vertical="center" wrapText="1"/>
    </xf>
    <xf numFmtId="0" fontId="15" fillId="2" borderId="76" xfId="0" applyFont="1" applyFill="1" applyBorder="1" applyAlignment="1" applyProtection="1">
      <alignment horizontal="center" vertical="center" wrapText="1"/>
    </xf>
    <xf numFmtId="0" fontId="15" fillId="0" borderId="109" xfId="0" applyFont="1" applyFill="1" applyBorder="1" applyAlignment="1" applyProtection="1">
      <alignment horizontal="center" vertical="center" wrapText="1"/>
    </xf>
    <xf numFmtId="0" fontId="15" fillId="0" borderId="113" xfId="0" applyFont="1" applyFill="1" applyBorder="1" applyAlignment="1" applyProtection="1">
      <alignment horizontal="center" vertical="center" wrapText="1"/>
    </xf>
    <xf numFmtId="0" fontId="15" fillId="0" borderId="30" xfId="0" applyFont="1" applyFill="1" applyBorder="1" applyAlignment="1" applyProtection="1">
      <alignment horizontal="center" vertical="center" wrapText="1"/>
    </xf>
    <xf numFmtId="0" fontId="15" fillId="0" borderId="32" xfId="0" applyFont="1" applyFill="1" applyBorder="1" applyAlignment="1" applyProtection="1">
      <alignment horizontal="center" vertical="center" wrapText="1"/>
    </xf>
    <xf numFmtId="0" fontId="15" fillId="0" borderId="31" xfId="0" applyFont="1" applyBorder="1" applyAlignment="1" applyProtection="1">
      <alignment horizontal="center" vertical="center" wrapText="1"/>
    </xf>
    <xf numFmtId="0" fontId="15" fillId="0" borderId="30" xfId="0" applyFont="1" applyBorder="1" applyAlignment="1" applyProtection="1">
      <alignment horizontal="center" vertical="center" wrapText="1"/>
    </xf>
    <xf numFmtId="0" fontId="15" fillId="0" borderId="88" xfId="0" applyFont="1" applyBorder="1" applyAlignment="1" applyProtection="1">
      <alignment horizontal="center" vertical="center" wrapText="1"/>
    </xf>
    <xf numFmtId="0" fontId="15" fillId="0" borderId="97" xfId="0" applyFont="1" applyBorder="1" applyAlignment="1" applyProtection="1">
      <alignment horizontal="center" vertical="center" wrapText="1"/>
    </xf>
    <xf numFmtId="0" fontId="15" fillId="0" borderId="134" xfId="0" applyFont="1" applyBorder="1" applyAlignment="1" applyProtection="1">
      <alignment horizontal="center" vertical="center" wrapText="1"/>
    </xf>
    <xf numFmtId="0" fontId="15" fillId="0" borderId="82" xfId="0" applyFont="1" applyBorder="1" applyAlignment="1" applyProtection="1">
      <alignment horizontal="center" vertical="center" wrapText="1"/>
    </xf>
    <xf numFmtId="0" fontId="15" fillId="0" borderId="7" xfId="0" applyFont="1" applyBorder="1" applyAlignment="1" applyProtection="1">
      <alignment horizontal="center" vertical="center" wrapText="1"/>
    </xf>
    <xf numFmtId="0" fontId="43" fillId="9" borderId="33" xfId="0" applyNumberFormat="1" applyFont="1" applyFill="1" applyBorder="1" applyAlignment="1" applyProtection="1">
      <alignment horizontal="center" vertical="center" shrinkToFit="1"/>
    </xf>
    <xf numFmtId="0" fontId="44" fillId="9" borderId="33" xfId="0" applyNumberFormat="1" applyFont="1" applyFill="1" applyBorder="1" applyAlignment="1" applyProtection="1">
      <alignment horizontal="center" vertical="center" shrinkToFit="1"/>
    </xf>
    <xf numFmtId="0" fontId="15" fillId="0" borderId="38" xfId="0" applyFont="1" applyBorder="1" applyAlignment="1" applyProtection="1">
      <alignment horizontal="center" vertical="center" wrapText="1"/>
    </xf>
    <xf numFmtId="0" fontId="52" fillId="0" borderId="158" xfId="0" applyFont="1" applyBorder="1" applyAlignment="1">
      <alignment horizontal="center" vertical="center" wrapText="1"/>
    </xf>
    <xf numFmtId="0" fontId="52" fillId="0" borderId="159" xfId="0" applyFont="1" applyBorder="1" applyAlignment="1">
      <alignment horizontal="center" vertical="center" wrapText="1"/>
    </xf>
    <xf numFmtId="0" fontId="52" fillId="0" borderId="160" xfId="0" applyFont="1" applyBorder="1" applyAlignment="1">
      <alignment horizontal="center" vertical="center" wrapText="1"/>
    </xf>
    <xf numFmtId="0" fontId="51" fillId="0" borderId="158" xfId="0" applyFont="1" applyBorder="1" applyAlignment="1">
      <alignment horizontal="center" vertical="center" wrapText="1"/>
    </xf>
    <xf numFmtId="0" fontId="51" fillId="0" borderId="159" xfId="0" applyFont="1" applyBorder="1" applyAlignment="1">
      <alignment horizontal="center" vertical="center" wrapText="1"/>
    </xf>
    <xf numFmtId="0" fontId="51" fillId="0" borderId="160" xfId="0" applyFont="1" applyBorder="1" applyAlignment="1">
      <alignment horizontal="center" vertical="center" wrapText="1"/>
    </xf>
    <xf numFmtId="0" fontId="51" fillId="0" borderId="69" xfId="0" applyFont="1" applyBorder="1" applyAlignment="1">
      <alignment horizontal="center" vertical="center" wrapText="1"/>
    </xf>
    <xf numFmtId="0" fontId="51" fillId="0" borderId="82" xfId="0" applyFont="1" applyBorder="1" applyAlignment="1">
      <alignment horizontal="center" vertical="center" wrapText="1"/>
    </xf>
    <xf numFmtId="0" fontId="51" fillId="0" borderId="22" xfId="0" applyFont="1" applyBorder="1" applyAlignment="1">
      <alignment horizontal="center" vertical="center" wrapText="1"/>
    </xf>
    <xf numFmtId="0" fontId="51" fillId="0" borderId="90" xfId="0" applyFont="1" applyBorder="1" applyAlignment="1">
      <alignment horizontal="center" vertical="center" wrapText="1"/>
    </xf>
    <xf numFmtId="0" fontId="50" fillId="0" borderId="27" xfId="0" applyFont="1" applyBorder="1" applyAlignment="1">
      <alignment horizontal="justify" vertical="center"/>
    </xf>
    <xf numFmtId="0" fontId="14" fillId="0" borderId="69" xfId="0" applyFont="1" applyBorder="1" applyAlignment="1">
      <alignment horizontal="left" vertical="center" wrapText="1"/>
    </xf>
    <xf numFmtId="0" fontId="14" fillId="0" borderId="27" xfId="0" applyFont="1" applyBorder="1" applyAlignment="1">
      <alignment horizontal="left" vertical="center" wrapText="1"/>
    </xf>
    <xf numFmtId="0" fontId="14" fillId="0" borderId="82" xfId="0" applyFont="1" applyBorder="1" applyAlignment="1">
      <alignment horizontal="left" vertical="center" wrapText="1"/>
    </xf>
    <xf numFmtId="0" fontId="14" fillId="0" borderId="158" xfId="0" applyFont="1" applyBorder="1" applyAlignment="1">
      <alignment horizontal="center" vertical="center" wrapText="1"/>
    </xf>
    <xf numFmtId="0" fontId="14" fillId="0" borderId="159" xfId="0" applyFont="1" applyBorder="1" applyAlignment="1">
      <alignment horizontal="center" vertical="center" wrapText="1"/>
    </xf>
    <xf numFmtId="0" fontId="14" fillId="0" borderId="160" xfId="0" applyFont="1" applyBorder="1" applyAlignment="1">
      <alignment horizontal="center" vertical="center" wrapText="1"/>
    </xf>
    <xf numFmtId="0" fontId="14" fillId="0" borderId="85" xfId="0" applyFont="1" applyBorder="1" applyAlignment="1">
      <alignment horizontal="left" vertical="center" wrapText="1"/>
    </xf>
    <xf numFmtId="0" fontId="14" fillId="0" borderId="0" xfId="0" applyFont="1" applyBorder="1" applyAlignment="1">
      <alignment horizontal="left" vertical="center" wrapText="1"/>
    </xf>
    <xf numFmtId="0" fontId="14" fillId="0" borderId="7" xfId="0" applyFont="1" applyBorder="1" applyAlignment="1">
      <alignment horizontal="left" vertical="center" wrapText="1"/>
    </xf>
    <xf numFmtId="0" fontId="14" fillId="0" borderId="85" xfId="0" applyFont="1" applyBorder="1" applyAlignment="1">
      <alignment horizontal="justify" vertical="center" wrapText="1"/>
    </xf>
    <xf numFmtId="0" fontId="14" fillId="0" borderId="0" xfId="0" applyFont="1" applyBorder="1" applyAlignment="1">
      <alignment horizontal="justify" vertical="center" wrapText="1"/>
    </xf>
    <xf numFmtId="0" fontId="14" fillId="0" borderId="7" xfId="0" applyFont="1" applyBorder="1" applyAlignment="1">
      <alignment horizontal="justify" vertical="center" wrapText="1"/>
    </xf>
    <xf numFmtId="0" fontId="50" fillId="0" borderId="0" xfId="0" applyFont="1" applyAlignment="1">
      <alignment horizontal="justify" vertical="center"/>
    </xf>
    <xf numFmtId="0" fontId="14" fillId="0" borderId="22" xfId="0" applyFont="1" applyBorder="1" applyAlignment="1">
      <alignment horizontal="justify" vertical="center" wrapText="1"/>
    </xf>
    <xf numFmtId="0" fontId="14" fillId="0" borderId="100" xfId="0" applyFont="1" applyBorder="1" applyAlignment="1">
      <alignment horizontal="justify" vertical="center" wrapText="1"/>
    </xf>
    <xf numFmtId="0" fontId="14" fillId="0" borderId="90" xfId="0" applyFont="1" applyBorder="1" applyAlignment="1">
      <alignment horizontal="justify" vertical="center" wrapText="1"/>
    </xf>
  </cellXfs>
  <cellStyles count="7">
    <cellStyle name="桁区切り" xfId="1" builtinId="6"/>
    <cellStyle name="標準" xfId="0" builtinId="0"/>
    <cellStyle name="標準 2" xfId="6"/>
    <cellStyle name="標準 5" xfId="2"/>
    <cellStyle name="標準_Sheet1" xfId="3"/>
    <cellStyle name="標準_Sheet1 2" xfId="4"/>
    <cellStyle name="標準_休日保育  様式2・4（予算決算報告）" xfId="5"/>
  </cellStyles>
  <dxfs count="10">
    <dxf>
      <fill>
        <patternFill>
          <bgColor rgb="FFFFFF66"/>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499984740745262"/>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13</xdr:col>
      <xdr:colOff>785812</xdr:colOff>
      <xdr:row>0</xdr:row>
      <xdr:rowOff>226219</xdr:rowOff>
    </xdr:from>
    <xdr:to>
      <xdr:col>15</xdr:col>
      <xdr:colOff>285750</xdr:colOff>
      <xdr:row>2</xdr:row>
      <xdr:rowOff>83344</xdr:rowOff>
    </xdr:to>
    <xdr:sp macro="" textlink="">
      <xdr:nvSpPr>
        <xdr:cNvPr id="2" name="角丸四角形 1"/>
        <xdr:cNvSpPr/>
      </xdr:nvSpPr>
      <xdr:spPr>
        <a:xfrm>
          <a:off x="7634287" y="226219"/>
          <a:ext cx="1957388" cy="7334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t>　作成例</a:t>
          </a:r>
        </a:p>
      </xdr:txBody>
    </xdr:sp>
    <xdr:clientData/>
  </xdr:twoCellAnchor>
  <xdr:twoCellAnchor>
    <xdr:from>
      <xdr:col>6</xdr:col>
      <xdr:colOff>95250</xdr:colOff>
      <xdr:row>0</xdr:row>
      <xdr:rowOff>261939</xdr:rowOff>
    </xdr:from>
    <xdr:to>
      <xdr:col>9</xdr:col>
      <xdr:colOff>623094</xdr:colOff>
      <xdr:row>2</xdr:row>
      <xdr:rowOff>107157</xdr:rowOff>
    </xdr:to>
    <xdr:sp macro="" textlink="">
      <xdr:nvSpPr>
        <xdr:cNvPr id="3" name="角丸四角形吹き出し 2"/>
        <xdr:cNvSpPr/>
      </xdr:nvSpPr>
      <xdr:spPr>
        <a:xfrm>
          <a:off x="2009775" y="261939"/>
          <a:ext cx="1975644" cy="721518"/>
        </a:xfrm>
        <a:prstGeom prst="wedgeRoundRectCallout">
          <a:avLst>
            <a:gd name="adj1" fmla="val 68199"/>
            <a:gd name="adj2" fmla="val -29079"/>
            <a:gd name="adj3" fmla="val 16667"/>
          </a:avLst>
        </a:prstGeom>
        <a:solidFill>
          <a:schemeClr val="accent6">
            <a:lumMod val="40000"/>
            <a:lumOff val="6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余白に捨印を押印してください。</a:t>
          </a:r>
        </a:p>
      </xdr:txBody>
    </xdr:sp>
    <xdr:clientData/>
  </xdr:twoCellAnchor>
  <xdr:twoCellAnchor>
    <xdr:from>
      <xdr:col>10</xdr:col>
      <xdr:colOff>71438</xdr:colOff>
      <xdr:row>0</xdr:row>
      <xdr:rowOff>119062</xdr:rowOff>
    </xdr:from>
    <xdr:to>
      <xdr:col>11</xdr:col>
      <xdr:colOff>5556</xdr:colOff>
      <xdr:row>1</xdr:row>
      <xdr:rowOff>71437</xdr:rowOff>
    </xdr:to>
    <xdr:sp macro="" textlink="">
      <xdr:nvSpPr>
        <xdr:cNvPr id="4" name="円/楕円 2"/>
        <xdr:cNvSpPr/>
      </xdr:nvSpPr>
      <xdr:spPr>
        <a:xfrm>
          <a:off x="4672013" y="119062"/>
          <a:ext cx="467518" cy="514350"/>
        </a:xfrm>
        <a:prstGeom prst="ellipse">
          <a:avLst/>
        </a:prstGeom>
        <a:solidFill>
          <a:schemeClr val="bg1">
            <a:alpha val="6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34132</xdr:colOff>
      <xdr:row>10</xdr:row>
      <xdr:rowOff>183355</xdr:rowOff>
    </xdr:from>
    <xdr:to>
      <xdr:col>15</xdr:col>
      <xdr:colOff>3970</xdr:colOff>
      <xdr:row>12</xdr:row>
      <xdr:rowOff>135730</xdr:rowOff>
    </xdr:to>
    <xdr:sp macro="" textlink="">
      <xdr:nvSpPr>
        <xdr:cNvPr id="5" name="円/楕円 1"/>
        <xdr:cNvSpPr/>
      </xdr:nvSpPr>
      <xdr:spPr>
        <a:xfrm>
          <a:off x="8835232" y="3574255"/>
          <a:ext cx="474663" cy="581025"/>
        </a:xfrm>
        <a:prstGeom prst="ellipse">
          <a:avLst/>
        </a:prstGeom>
        <a:solidFill>
          <a:schemeClr val="bg1">
            <a:alpha val="6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10</xdr:col>
      <xdr:colOff>433388</xdr:colOff>
      <xdr:row>3</xdr:row>
      <xdr:rowOff>247649</xdr:rowOff>
    </xdr:from>
    <xdr:to>
      <xdr:col>13</xdr:col>
      <xdr:colOff>151606</xdr:colOff>
      <xdr:row>5</xdr:row>
      <xdr:rowOff>123824</xdr:rowOff>
    </xdr:to>
    <xdr:sp macro="" textlink="">
      <xdr:nvSpPr>
        <xdr:cNvPr id="6" name="角丸四角形吹き出し 5"/>
        <xdr:cNvSpPr/>
      </xdr:nvSpPr>
      <xdr:spPr>
        <a:xfrm>
          <a:off x="5033963" y="1438274"/>
          <a:ext cx="1966118" cy="504825"/>
        </a:xfrm>
        <a:prstGeom prst="wedgeRoundRectCallout">
          <a:avLst>
            <a:gd name="adj1" fmla="val 68199"/>
            <a:gd name="adj2" fmla="val -29079"/>
            <a:gd name="adj3" fmla="val 16667"/>
          </a:avLst>
        </a:prstGeom>
        <a:solidFill>
          <a:schemeClr val="accent6">
            <a:lumMod val="40000"/>
            <a:lumOff val="6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申請日を記入してください。</a:t>
          </a:r>
        </a:p>
      </xdr:txBody>
    </xdr:sp>
    <xdr:clientData/>
  </xdr:twoCellAnchor>
  <xdr:twoCellAnchor>
    <xdr:from>
      <xdr:col>5</xdr:col>
      <xdr:colOff>119062</xdr:colOff>
      <xdr:row>7</xdr:row>
      <xdr:rowOff>127795</xdr:rowOff>
    </xdr:from>
    <xdr:to>
      <xdr:col>9</xdr:col>
      <xdr:colOff>372269</xdr:colOff>
      <xdr:row>9</xdr:row>
      <xdr:rowOff>297658</xdr:rowOff>
    </xdr:to>
    <xdr:sp macro="" textlink="">
      <xdr:nvSpPr>
        <xdr:cNvPr id="7" name="円/楕円 7"/>
        <xdr:cNvSpPr/>
      </xdr:nvSpPr>
      <xdr:spPr>
        <a:xfrm>
          <a:off x="1576387" y="2575720"/>
          <a:ext cx="2158207" cy="798513"/>
        </a:xfrm>
        <a:prstGeom prst="ellipse">
          <a:avLst/>
        </a:prstGeom>
        <a:solidFill>
          <a:schemeClr val="accent6">
            <a:lumMod val="40000"/>
            <a:lumOff val="6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300"/>
            </a:lnSpc>
          </a:pPr>
          <a:r>
            <a:rPr kumimoji="1" lang="ja-JP" altLang="en-US" sz="1100"/>
            <a:t>請求書と同一の印を使用してください</a:t>
          </a:r>
        </a:p>
      </xdr:txBody>
    </xdr:sp>
    <xdr:clientData/>
  </xdr:twoCellAnchor>
  <xdr:twoCellAnchor>
    <xdr:from>
      <xdr:col>9</xdr:col>
      <xdr:colOff>57951</xdr:colOff>
      <xdr:row>0</xdr:row>
      <xdr:rowOff>556055</xdr:rowOff>
    </xdr:from>
    <xdr:to>
      <xdr:col>10</xdr:col>
      <xdr:colOff>140253</xdr:colOff>
      <xdr:row>7</xdr:row>
      <xdr:rowOff>243340</xdr:rowOff>
    </xdr:to>
    <xdr:cxnSp macro="">
      <xdr:nvCxnSpPr>
        <xdr:cNvPr id="8" name="直線矢印コネクタ 7"/>
        <xdr:cNvCxnSpPr>
          <a:stCxn id="7" idx="7"/>
          <a:endCxn id="4" idx="3"/>
        </xdr:cNvCxnSpPr>
      </xdr:nvCxnSpPr>
      <xdr:spPr>
        <a:xfrm flipV="1">
          <a:off x="3420276" y="556055"/>
          <a:ext cx="1320552" cy="213521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261938</xdr:colOff>
      <xdr:row>9</xdr:row>
      <xdr:rowOff>23812</xdr:rowOff>
    </xdr:from>
    <xdr:to>
      <xdr:col>13</xdr:col>
      <xdr:colOff>1914525</xdr:colOff>
      <xdr:row>11</xdr:row>
      <xdr:rowOff>91280</xdr:rowOff>
    </xdr:to>
    <xdr:cxnSp macro="">
      <xdr:nvCxnSpPr>
        <xdr:cNvPr id="9" name="直線矢印コネクタ 8"/>
        <xdr:cNvCxnSpPr/>
      </xdr:nvCxnSpPr>
      <xdr:spPr>
        <a:xfrm>
          <a:off x="3624263" y="3100387"/>
          <a:ext cx="5138737" cy="69611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981869</xdr:colOff>
      <xdr:row>6</xdr:row>
      <xdr:rowOff>221455</xdr:rowOff>
    </xdr:from>
    <xdr:to>
      <xdr:col>14</xdr:col>
      <xdr:colOff>108744</xdr:colOff>
      <xdr:row>7</xdr:row>
      <xdr:rowOff>254792</xdr:rowOff>
    </xdr:to>
    <xdr:sp macro="" textlink="">
      <xdr:nvSpPr>
        <xdr:cNvPr id="10" name="AutoShape 5"/>
        <xdr:cNvSpPr>
          <a:spLocks noChangeArrowheads="1"/>
        </xdr:cNvSpPr>
      </xdr:nvSpPr>
      <xdr:spPr bwMode="auto">
        <a:xfrm>
          <a:off x="7830344" y="2355055"/>
          <a:ext cx="1079500" cy="347662"/>
        </a:xfrm>
        <a:prstGeom prst="wedgeRoundRectCallout">
          <a:avLst>
            <a:gd name="adj1" fmla="val -53155"/>
            <a:gd name="adj2" fmla="val 162542"/>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法人の住所</a:t>
          </a:r>
        </a:p>
      </xdr:txBody>
    </xdr:sp>
    <xdr:clientData/>
  </xdr:twoCellAnchor>
  <xdr:twoCellAnchor>
    <xdr:from>
      <xdr:col>13</xdr:col>
      <xdr:colOff>1013619</xdr:colOff>
      <xdr:row>12</xdr:row>
      <xdr:rowOff>200818</xdr:rowOff>
    </xdr:from>
    <xdr:to>
      <xdr:col>13</xdr:col>
      <xdr:colOff>1918494</xdr:colOff>
      <xdr:row>13</xdr:row>
      <xdr:rowOff>244615</xdr:rowOff>
    </xdr:to>
    <xdr:sp macro="" textlink="">
      <xdr:nvSpPr>
        <xdr:cNvPr id="11" name="AutoShape 5"/>
        <xdr:cNvSpPr>
          <a:spLocks noChangeArrowheads="1"/>
        </xdr:cNvSpPr>
      </xdr:nvSpPr>
      <xdr:spPr bwMode="auto">
        <a:xfrm>
          <a:off x="7862094" y="4220368"/>
          <a:ext cx="904875" cy="358122"/>
        </a:xfrm>
        <a:prstGeom prst="wedgeRoundRectCallout">
          <a:avLst>
            <a:gd name="adj1" fmla="val 63336"/>
            <a:gd name="adj2" fmla="val -53102"/>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代表者印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593913</xdr:colOff>
      <xdr:row>0</xdr:row>
      <xdr:rowOff>156883</xdr:rowOff>
    </xdr:from>
    <xdr:to>
      <xdr:col>10</xdr:col>
      <xdr:colOff>36420</xdr:colOff>
      <xdr:row>3</xdr:row>
      <xdr:rowOff>53930</xdr:rowOff>
    </xdr:to>
    <xdr:sp macro="" textlink="">
      <xdr:nvSpPr>
        <xdr:cNvPr id="2" name="角丸四角形 1"/>
        <xdr:cNvSpPr/>
      </xdr:nvSpPr>
      <xdr:spPr>
        <a:xfrm>
          <a:off x="8937813" y="156883"/>
          <a:ext cx="1957107" cy="72572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t>　作成例</a:t>
          </a:r>
        </a:p>
      </xdr:txBody>
    </xdr:sp>
    <xdr:clientData/>
  </xdr:twoCellAnchor>
  <xdr:twoCellAnchor>
    <xdr:from>
      <xdr:col>9</xdr:col>
      <xdr:colOff>67235</xdr:colOff>
      <xdr:row>9</xdr:row>
      <xdr:rowOff>168088</xdr:rowOff>
    </xdr:from>
    <xdr:to>
      <xdr:col>10</xdr:col>
      <xdr:colOff>593912</xdr:colOff>
      <xdr:row>10</xdr:row>
      <xdr:rowOff>549088</xdr:rowOff>
    </xdr:to>
    <xdr:sp macro="" textlink="">
      <xdr:nvSpPr>
        <xdr:cNvPr id="3" name="角丸四角形吹き出し 2"/>
        <xdr:cNvSpPr/>
      </xdr:nvSpPr>
      <xdr:spPr>
        <a:xfrm>
          <a:off x="8411135" y="2444563"/>
          <a:ext cx="3041277" cy="695325"/>
        </a:xfrm>
        <a:prstGeom prst="wedgeRoundRectCallout">
          <a:avLst>
            <a:gd name="adj1" fmla="val -61298"/>
            <a:gd name="adj2" fmla="val 75214"/>
            <a:gd name="adj3" fmla="val 16667"/>
          </a:avLst>
        </a:prstGeom>
        <a:solidFill>
          <a:schemeClr val="accent6">
            <a:lumMod val="40000"/>
            <a:lumOff val="6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300"/>
            </a:lnSpc>
          </a:pPr>
          <a:r>
            <a:rPr kumimoji="1" lang="ja-JP" altLang="en-US" sz="1100">
              <a:latin typeface="游ゴシック" panose="020B0400000000000000" pitchFamily="50" charset="-128"/>
              <a:ea typeface="游ゴシック" panose="020B0400000000000000" pitchFamily="50" charset="-128"/>
            </a:rPr>
            <a:t>補助金（所要額）の項目は，別表１の</a:t>
          </a:r>
          <a:r>
            <a:rPr kumimoji="1" lang="en-US" altLang="ja-JP" sz="1100">
              <a:latin typeface="游ゴシック" panose="020B0400000000000000" pitchFamily="50" charset="-128"/>
              <a:ea typeface="游ゴシック" panose="020B0400000000000000" pitchFamily="50" charset="-128"/>
            </a:rPr>
            <a:t>J</a:t>
          </a:r>
          <a:r>
            <a:rPr kumimoji="1" lang="ja-JP" altLang="en-US" sz="1100">
              <a:latin typeface="游ゴシック" panose="020B0400000000000000" pitchFamily="50" charset="-128"/>
              <a:ea typeface="游ゴシック" panose="020B0400000000000000" pitchFamily="50" charset="-128"/>
            </a:rPr>
            <a:t>欄（補助金所要額計）の金額が入ります。</a:t>
          </a:r>
          <a:endParaRPr kumimoji="1" lang="en-US" altLang="ja-JP" sz="1100">
            <a:latin typeface="游ゴシック" panose="020B0400000000000000" pitchFamily="50" charset="-128"/>
            <a:ea typeface="游ゴシック" panose="020B0400000000000000" pitchFamily="50" charset="-128"/>
          </a:endParaRPr>
        </a:p>
        <a:p>
          <a:pPr algn="l">
            <a:lnSpc>
              <a:spcPts val="1300"/>
            </a:lnSpc>
          </a:pPr>
          <a:endParaRPr kumimoji="1" lang="ja-JP" altLang="en-US" sz="1100"/>
        </a:p>
      </xdr:txBody>
    </xdr:sp>
    <xdr:clientData/>
  </xdr:twoCellAnchor>
  <xdr:twoCellAnchor>
    <xdr:from>
      <xdr:col>9</xdr:col>
      <xdr:colOff>100853</xdr:colOff>
      <xdr:row>11</xdr:row>
      <xdr:rowOff>201705</xdr:rowOff>
    </xdr:from>
    <xdr:to>
      <xdr:col>10</xdr:col>
      <xdr:colOff>593912</xdr:colOff>
      <xdr:row>14</xdr:row>
      <xdr:rowOff>11206</xdr:rowOff>
    </xdr:to>
    <xdr:sp macro="" textlink="">
      <xdr:nvSpPr>
        <xdr:cNvPr id="4" name="角丸四角形吹き出し 3"/>
        <xdr:cNvSpPr/>
      </xdr:nvSpPr>
      <xdr:spPr>
        <a:xfrm>
          <a:off x="8444753" y="3430680"/>
          <a:ext cx="3007659" cy="752476"/>
        </a:xfrm>
        <a:prstGeom prst="wedgeRoundRectCallout">
          <a:avLst>
            <a:gd name="adj1" fmla="val -62131"/>
            <a:gd name="adj2" fmla="val -20514"/>
            <a:gd name="adj3" fmla="val 16667"/>
          </a:avLst>
        </a:prstGeom>
        <a:solidFill>
          <a:schemeClr val="accent6">
            <a:lumMod val="40000"/>
            <a:lumOff val="6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300"/>
            </a:lnSpc>
          </a:pPr>
          <a:r>
            <a:rPr kumimoji="1" lang="ja-JP" altLang="en-US" sz="1100">
              <a:latin typeface="游ゴシック" panose="020B0400000000000000" pitchFamily="50" charset="-128"/>
              <a:ea typeface="游ゴシック" panose="020B0400000000000000" pitchFamily="50" charset="-128"/>
            </a:rPr>
            <a:t>延長保育利用料の項目は，保護者から徴収する予定の延長保育料を記載してください。</a:t>
          </a:r>
        </a:p>
      </xdr:txBody>
    </xdr:sp>
    <xdr:clientData/>
  </xdr:twoCellAnchor>
  <xdr:twoCellAnchor>
    <xdr:from>
      <xdr:col>9</xdr:col>
      <xdr:colOff>112059</xdr:colOff>
      <xdr:row>17</xdr:row>
      <xdr:rowOff>56030</xdr:rowOff>
    </xdr:from>
    <xdr:to>
      <xdr:col>10</xdr:col>
      <xdr:colOff>806824</xdr:colOff>
      <xdr:row>21</xdr:row>
      <xdr:rowOff>89648</xdr:rowOff>
    </xdr:to>
    <xdr:sp macro="" textlink="">
      <xdr:nvSpPr>
        <xdr:cNvPr id="5" name="角丸四角形吹き出し 4"/>
        <xdr:cNvSpPr/>
      </xdr:nvSpPr>
      <xdr:spPr>
        <a:xfrm>
          <a:off x="8455959" y="5170955"/>
          <a:ext cx="3209365" cy="1290918"/>
        </a:xfrm>
        <a:prstGeom prst="wedgeRoundRectCallout">
          <a:avLst>
            <a:gd name="adj1" fmla="val -60364"/>
            <a:gd name="adj2" fmla="val 80246"/>
            <a:gd name="adj3" fmla="val 16667"/>
          </a:avLst>
        </a:prstGeom>
        <a:solidFill>
          <a:schemeClr val="accent6">
            <a:lumMod val="40000"/>
            <a:lumOff val="6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300"/>
            </a:lnSpc>
          </a:pPr>
          <a:r>
            <a:rPr kumimoji="1" lang="ja-JP" altLang="en-US" sz="1100">
              <a:latin typeface="游ゴシック" panose="020B0400000000000000" pitchFamily="50" charset="-128"/>
              <a:ea typeface="游ゴシック" panose="020B0400000000000000" pitchFamily="50" charset="-128"/>
            </a:rPr>
            <a:t>通常保育と兼任する職員の人件費や，光熱水費など，延長保育分のみの支出額を算出しがたい項目については，全体の支出額（見込み）を按分した額を記載してください。</a:t>
          </a:r>
        </a:p>
      </xdr:txBody>
    </xdr:sp>
    <xdr:clientData/>
  </xdr:twoCellAnchor>
  <xdr:twoCellAnchor>
    <xdr:from>
      <xdr:col>9</xdr:col>
      <xdr:colOff>246529</xdr:colOff>
      <xdr:row>4</xdr:row>
      <xdr:rowOff>89647</xdr:rowOff>
    </xdr:from>
    <xdr:to>
      <xdr:col>10</xdr:col>
      <xdr:colOff>683559</xdr:colOff>
      <xdr:row>8</xdr:row>
      <xdr:rowOff>201706</xdr:rowOff>
    </xdr:to>
    <xdr:sp macro="" textlink="">
      <xdr:nvSpPr>
        <xdr:cNvPr id="6" name="正方形/長方形 5"/>
        <xdr:cNvSpPr/>
      </xdr:nvSpPr>
      <xdr:spPr>
        <a:xfrm>
          <a:off x="8590429" y="1108822"/>
          <a:ext cx="2951630" cy="1121709"/>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700"/>
            </a:lnSpc>
          </a:pPr>
          <a:r>
            <a:rPr kumimoji="1" lang="ja-JP" altLang="en-US" sz="1400" b="1" u="sng">
              <a:latin typeface="游ゴシック" panose="020B0400000000000000" pitchFamily="50" charset="-128"/>
              <a:ea typeface="游ゴシック" panose="020B0400000000000000" pitchFamily="50" charset="-128"/>
            </a:rPr>
            <a:t>エクセルで申請書を作成する場合，このシート以降は，黄色の網掛けになっているセルのみ入力してください。</a:t>
          </a:r>
          <a:endParaRPr kumimoji="1" lang="en-US" altLang="ja-JP" sz="1400" b="1" u="sng">
            <a:latin typeface="游ゴシック" panose="020B0400000000000000" pitchFamily="50" charset="-128"/>
            <a:ea typeface="游ゴシック" panose="020B0400000000000000" pitchFamily="50" charset="-128"/>
          </a:endParaRPr>
        </a:p>
      </xdr:txBody>
    </xdr:sp>
    <xdr:clientData/>
  </xdr:twoCellAnchor>
  <xdr:twoCellAnchor>
    <xdr:from>
      <xdr:col>8</xdr:col>
      <xdr:colOff>44822</xdr:colOff>
      <xdr:row>21</xdr:row>
      <xdr:rowOff>470650</xdr:rowOff>
    </xdr:from>
    <xdr:to>
      <xdr:col>10</xdr:col>
      <xdr:colOff>941293</xdr:colOff>
      <xdr:row>39</xdr:row>
      <xdr:rowOff>44822</xdr:rowOff>
    </xdr:to>
    <xdr:sp macro="" textlink="">
      <xdr:nvSpPr>
        <xdr:cNvPr id="7" name="正方形/長方形 6"/>
        <xdr:cNvSpPr/>
      </xdr:nvSpPr>
      <xdr:spPr>
        <a:xfrm>
          <a:off x="8236322" y="6835591"/>
          <a:ext cx="3552265" cy="5412437"/>
        </a:xfrm>
        <a:prstGeom prst="rect">
          <a:avLst/>
        </a:prstGeom>
        <a:solidFill>
          <a:schemeClr val="accent5">
            <a:lumMod val="40000"/>
            <a:lumOff val="6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320"/>
            </a:lnSpc>
          </a:pPr>
          <a:endParaRPr kumimoji="1" lang="en-US" altLang="ja-JP" sz="1050">
            <a:latin typeface="游ゴシック" panose="020B0400000000000000" pitchFamily="50" charset="-128"/>
            <a:ea typeface="游ゴシック" panose="020B0400000000000000" pitchFamily="50" charset="-128"/>
          </a:endParaRPr>
        </a:p>
        <a:p>
          <a:pPr algn="l">
            <a:lnSpc>
              <a:spcPts val="1320"/>
            </a:lnSpc>
          </a:pPr>
          <a:endParaRPr kumimoji="1" lang="en-US" altLang="ja-JP" sz="1050">
            <a:latin typeface="游ゴシック" panose="020B0400000000000000" pitchFamily="50" charset="-128"/>
            <a:ea typeface="游ゴシック" panose="020B0400000000000000" pitchFamily="50" charset="-128"/>
          </a:endParaRPr>
        </a:p>
        <a:p>
          <a:pPr algn="l">
            <a:lnSpc>
              <a:spcPts val="1320"/>
            </a:lnSpc>
          </a:pPr>
          <a:r>
            <a:rPr kumimoji="1" lang="ja-JP" altLang="en-US" sz="1050">
              <a:latin typeface="游ゴシック" panose="020B0400000000000000" pitchFamily="50" charset="-128"/>
              <a:ea typeface="游ゴシック" panose="020B0400000000000000" pitchFamily="50" charset="-128"/>
            </a:rPr>
            <a:t>（あん分計算の例）</a:t>
          </a:r>
          <a:endParaRPr kumimoji="1" lang="en-US" altLang="ja-JP" sz="1050">
            <a:latin typeface="游ゴシック" panose="020B0400000000000000" pitchFamily="50" charset="-128"/>
            <a:ea typeface="游ゴシック" panose="020B0400000000000000" pitchFamily="50" charset="-128"/>
          </a:endParaRPr>
        </a:p>
        <a:p>
          <a:pPr algn="l">
            <a:lnSpc>
              <a:spcPts val="1320"/>
            </a:lnSpc>
          </a:pPr>
          <a:r>
            <a:rPr kumimoji="1" lang="ja-JP" altLang="en-US" sz="1050" baseline="0">
              <a:latin typeface="游ゴシック" panose="020B0400000000000000" pitchFamily="50" charset="-128"/>
              <a:ea typeface="游ゴシック" panose="020B0400000000000000" pitchFamily="50" charset="-128"/>
            </a:rPr>
            <a:t> </a:t>
          </a:r>
          <a:r>
            <a:rPr kumimoji="1" lang="ja-JP" altLang="en-US" sz="1050">
              <a:latin typeface="游ゴシック" panose="020B0400000000000000" pitchFamily="50" charset="-128"/>
              <a:ea typeface="游ゴシック" panose="020B0400000000000000" pitchFamily="50" charset="-128"/>
            </a:rPr>
            <a:t>水道光熱費の場合</a:t>
          </a:r>
          <a:endParaRPr kumimoji="1" lang="en-US" altLang="ja-JP" sz="1050">
            <a:latin typeface="游ゴシック" panose="020B0400000000000000" pitchFamily="50" charset="-128"/>
            <a:ea typeface="游ゴシック" panose="020B0400000000000000" pitchFamily="50" charset="-128"/>
          </a:endParaRPr>
        </a:p>
        <a:p>
          <a:pPr algn="l">
            <a:lnSpc>
              <a:spcPts val="1320"/>
            </a:lnSpc>
          </a:pPr>
          <a:endParaRPr kumimoji="1" lang="en-US" altLang="ja-JP" sz="1050">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ts val="1320"/>
            </a:lnSpc>
            <a:spcBef>
              <a:spcPts val="0"/>
            </a:spcBef>
            <a:spcAft>
              <a:spcPts val="0"/>
            </a:spcAft>
            <a:buClrTx/>
            <a:buSzTx/>
            <a:buFontTx/>
            <a:buNone/>
            <a:tabLst/>
            <a:defRPr/>
          </a:pPr>
          <a:r>
            <a:rPr kumimoji="1" lang="ja-JP" altLang="en-US" sz="1050">
              <a:latin typeface="游ゴシック" panose="020B0400000000000000" pitchFamily="50" charset="-128"/>
              <a:ea typeface="游ゴシック" panose="020B0400000000000000" pitchFamily="50" charset="-128"/>
            </a:rPr>
            <a:t>　　</a:t>
          </a:r>
          <a:r>
            <a:rPr kumimoji="1" lang="ja-JP" altLang="ja-JP" sz="1050">
              <a:solidFill>
                <a:schemeClr val="dk1"/>
              </a:solidFill>
              <a:effectLst/>
              <a:latin typeface="游ゴシック" panose="020B0400000000000000" pitchFamily="50" charset="-128"/>
              <a:ea typeface="游ゴシック" panose="020B0400000000000000" pitchFamily="50" charset="-128"/>
              <a:cs typeface="+mn-cs"/>
            </a:rPr>
            <a:t>標準時間の時間帯</a:t>
          </a:r>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7</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30</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18</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30</a:t>
          </a:r>
        </a:p>
        <a:p>
          <a:pPr algn="l">
            <a:lnSpc>
              <a:spcPts val="1320"/>
            </a:lnSpc>
          </a:pPr>
          <a:r>
            <a:rPr kumimoji="1" lang="ja-JP" altLang="en-US" sz="1050">
              <a:latin typeface="游ゴシック" panose="020B0400000000000000" pitchFamily="50" charset="-128"/>
              <a:ea typeface="游ゴシック" panose="020B0400000000000000" pitchFamily="50" charset="-128"/>
            </a:rPr>
            <a:t>　　短時間の時間帯　</a:t>
          </a:r>
          <a:r>
            <a:rPr kumimoji="1" lang="en-US" altLang="ja-JP" sz="1050">
              <a:latin typeface="游ゴシック" panose="020B0400000000000000" pitchFamily="50" charset="-128"/>
              <a:ea typeface="游ゴシック" panose="020B0400000000000000" pitchFamily="50" charset="-128"/>
            </a:rPr>
            <a:t>8</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30</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16</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30</a:t>
          </a:r>
        </a:p>
        <a:p>
          <a:pPr algn="l">
            <a:lnSpc>
              <a:spcPts val="1320"/>
            </a:lnSpc>
          </a:pPr>
          <a:r>
            <a:rPr kumimoji="1" lang="ja-JP" altLang="en-US" sz="1050">
              <a:latin typeface="游ゴシック" panose="020B0400000000000000" pitchFamily="50" charset="-128"/>
              <a:ea typeface="游ゴシック" panose="020B0400000000000000" pitchFamily="50" charset="-128"/>
            </a:rPr>
            <a:t>　　延長保育時間　</a:t>
          </a:r>
          <a:r>
            <a:rPr kumimoji="1" lang="en-US" altLang="ja-JP" sz="1050">
              <a:latin typeface="游ゴシック" panose="020B0400000000000000" pitchFamily="50" charset="-128"/>
              <a:ea typeface="游ゴシック" panose="020B0400000000000000" pitchFamily="50" charset="-128"/>
            </a:rPr>
            <a:t>18</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30</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19</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30</a:t>
          </a:r>
        </a:p>
        <a:p>
          <a:pPr algn="l">
            <a:lnSpc>
              <a:spcPts val="1320"/>
            </a:lnSpc>
          </a:pPr>
          <a:r>
            <a:rPr kumimoji="1" lang="ja-JP" altLang="en-US" sz="1050">
              <a:latin typeface="游ゴシック" panose="020B0400000000000000" pitchFamily="50" charset="-128"/>
              <a:ea typeface="游ゴシック" panose="020B0400000000000000" pitchFamily="50" charset="-128"/>
            </a:rPr>
            <a:t>　</a:t>
          </a:r>
          <a:endParaRPr kumimoji="1" lang="en-US" altLang="ja-JP" sz="1050">
            <a:latin typeface="游ゴシック" panose="020B0400000000000000" pitchFamily="50" charset="-128"/>
            <a:ea typeface="游ゴシック" panose="020B0400000000000000" pitchFamily="50" charset="-128"/>
          </a:endParaRPr>
        </a:p>
        <a:p>
          <a:pPr algn="l">
            <a:lnSpc>
              <a:spcPts val="1320"/>
            </a:lnSpc>
          </a:pPr>
          <a:r>
            <a:rPr kumimoji="1" lang="ja-JP" altLang="en-US" sz="1050">
              <a:latin typeface="游ゴシック" panose="020B0400000000000000" pitchFamily="50" charset="-128"/>
              <a:ea typeface="游ゴシック" panose="020B0400000000000000" pitchFamily="50" charset="-128"/>
            </a:rPr>
            <a:t>　　在園児童数：</a:t>
          </a:r>
          <a:r>
            <a:rPr kumimoji="1" lang="en-US" altLang="ja-JP" sz="1050">
              <a:latin typeface="游ゴシック" panose="020B0400000000000000" pitchFamily="50" charset="-128"/>
              <a:ea typeface="游ゴシック" panose="020B0400000000000000" pitchFamily="50" charset="-128"/>
            </a:rPr>
            <a:t>19</a:t>
          </a:r>
          <a:r>
            <a:rPr kumimoji="1" lang="ja-JP" altLang="en-US" sz="1050">
              <a:latin typeface="游ゴシック" panose="020B0400000000000000" pitchFamily="50" charset="-128"/>
              <a:ea typeface="游ゴシック" panose="020B0400000000000000" pitchFamily="50" charset="-128"/>
            </a:rPr>
            <a:t>人</a:t>
          </a:r>
          <a:endParaRPr kumimoji="1" lang="en-US" altLang="ja-JP" sz="1050">
            <a:latin typeface="游ゴシック" panose="020B0400000000000000" pitchFamily="50" charset="-128"/>
            <a:ea typeface="游ゴシック" panose="020B0400000000000000" pitchFamily="50" charset="-128"/>
          </a:endParaRPr>
        </a:p>
        <a:p>
          <a:pPr algn="l">
            <a:lnSpc>
              <a:spcPts val="1320"/>
            </a:lnSpc>
          </a:pPr>
          <a:r>
            <a:rPr kumimoji="1" lang="ja-JP" altLang="en-US" sz="1050">
              <a:latin typeface="游ゴシック" panose="020B0400000000000000" pitchFamily="50" charset="-128"/>
              <a:ea typeface="游ゴシック" panose="020B0400000000000000" pitchFamily="50" charset="-128"/>
            </a:rPr>
            <a:t>　　短時間延長利用児童数：</a:t>
          </a:r>
          <a:r>
            <a:rPr kumimoji="1" lang="en-US" altLang="ja-JP" sz="1050">
              <a:latin typeface="游ゴシック" panose="020B0400000000000000" pitchFamily="50" charset="-128"/>
              <a:ea typeface="游ゴシック" panose="020B0400000000000000" pitchFamily="50" charset="-128"/>
            </a:rPr>
            <a:t>2</a:t>
          </a:r>
          <a:r>
            <a:rPr kumimoji="1" lang="ja-JP" altLang="en-US" sz="1050">
              <a:latin typeface="游ゴシック" panose="020B0400000000000000" pitchFamily="50" charset="-128"/>
              <a:ea typeface="游ゴシック" panose="020B0400000000000000" pitchFamily="50" charset="-128"/>
            </a:rPr>
            <a:t>人</a:t>
          </a:r>
          <a:endParaRPr kumimoji="1" lang="en-US" altLang="ja-JP" sz="1050">
            <a:latin typeface="游ゴシック" panose="020B0400000000000000" pitchFamily="50" charset="-128"/>
            <a:ea typeface="游ゴシック" panose="020B0400000000000000" pitchFamily="50" charset="-128"/>
          </a:endParaRPr>
        </a:p>
        <a:p>
          <a:pPr algn="l">
            <a:lnSpc>
              <a:spcPts val="1320"/>
            </a:lnSpc>
          </a:pPr>
          <a:endParaRPr kumimoji="1" lang="en-US" altLang="ja-JP" sz="1050">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ts val="1320"/>
            </a:lnSpc>
            <a:spcBef>
              <a:spcPts val="0"/>
            </a:spcBef>
            <a:spcAft>
              <a:spcPts val="0"/>
            </a:spcAft>
            <a:buClrTx/>
            <a:buSzTx/>
            <a:buFontTx/>
            <a:buNone/>
            <a:tabLst/>
            <a:defRPr/>
          </a:pPr>
          <a:r>
            <a:rPr kumimoji="1" lang="ja-JP" altLang="en-US" sz="1050">
              <a:solidFill>
                <a:schemeClr val="dk1"/>
              </a:solidFill>
              <a:effectLst/>
              <a:latin typeface="游ゴシック" panose="020B0400000000000000" pitchFamily="50" charset="-128"/>
              <a:ea typeface="游ゴシック" panose="020B0400000000000000" pitchFamily="50" charset="-128"/>
              <a:cs typeface="+mn-cs"/>
            </a:rPr>
            <a:t>　　</a:t>
          </a:r>
          <a:r>
            <a:rPr kumimoji="1" lang="ja-JP" altLang="ja-JP" sz="1050">
              <a:solidFill>
                <a:schemeClr val="dk1"/>
              </a:solidFill>
              <a:effectLst/>
              <a:latin typeface="游ゴシック" panose="020B0400000000000000" pitchFamily="50" charset="-128"/>
              <a:ea typeface="游ゴシック" panose="020B0400000000000000" pitchFamily="50" charset="-128"/>
              <a:cs typeface="+mn-cs"/>
            </a:rPr>
            <a:t>全体の光熱費：</a:t>
          </a:r>
          <a:r>
            <a:rPr kumimoji="1" lang="en-US" altLang="ja-JP" sz="1050">
              <a:solidFill>
                <a:schemeClr val="dk1"/>
              </a:solidFill>
              <a:effectLst/>
              <a:latin typeface="游ゴシック" panose="020B0400000000000000" pitchFamily="50" charset="-128"/>
              <a:ea typeface="游ゴシック" panose="020B0400000000000000" pitchFamily="50" charset="-128"/>
              <a:cs typeface="+mn-cs"/>
            </a:rPr>
            <a:t>1,200,000</a:t>
          </a:r>
          <a:r>
            <a:rPr kumimoji="1" lang="ja-JP" altLang="ja-JP" sz="1050">
              <a:solidFill>
                <a:schemeClr val="dk1"/>
              </a:solidFill>
              <a:effectLst/>
              <a:latin typeface="游ゴシック" panose="020B0400000000000000" pitchFamily="50" charset="-128"/>
              <a:ea typeface="游ゴシック" panose="020B0400000000000000" pitchFamily="50" charset="-128"/>
              <a:cs typeface="+mn-cs"/>
            </a:rPr>
            <a:t>円</a:t>
          </a:r>
          <a:r>
            <a:rPr kumimoji="1" lang="ja-JP" altLang="en-US" sz="1050">
              <a:latin typeface="游ゴシック" panose="020B0400000000000000" pitchFamily="50" charset="-128"/>
              <a:ea typeface="游ゴシック" panose="020B0400000000000000" pitchFamily="50" charset="-128"/>
            </a:rPr>
            <a:t>の場合</a:t>
          </a:r>
          <a:endParaRPr kumimoji="1" lang="en-US" altLang="ja-JP" sz="1050">
            <a:latin typeface="游ゴシック" panose="020B0400000000000000" pitchFamily="50" charset="-128"/>
            <a:ea typeface="游ゴシック" panose="020B0400000000000000" pitchFamily="50" charset="-128"/>
          </a:endParaRPr>
        </a:p>
        <a:p>
          <a:pPr algn="l">
            <a:lnSpc>
              <a:spcPts val="1320"/>
            </a:lnSpc>
          </a:pPr>
          <a:endParaRPr kumimoji="1" lang="en-US" altLang="ja-JP" sz="1050">
            <a:latin typeface="游ゴシック" panose="020B0400000000000000" pitchFamily="50" charset="-128"/>
            <a:ea typeface="游ゴシック" panose="020B0400000000000000" pitchFamily="50" charset="-128"/>
          </a:endParaRPr>
        </a:p>
        <a:p>
          <a:pPr algn="l">
            <a:lnSpc>
              <a:spcPts val="1320"/>
            </a:lnSpc>
          </a:pPr>
          <a:r>
            <a:rPr kumimoji="1" lang="ja-JP" altLang="en-US" sz="1050">
              <a:latin typeface="游ゴシック" panose="020B0400000000000000" pitchFamily="50" charset="-128"/>
              <a:ea typeface="游ゴシック" panose="020B0400000000000000" pitchFamily="50" charset="-128"/>
            </a:rPr>
            <a:t>・施設全体の開園時間</a:t>
          </a:r>
          <a:endParaRPr kumimoji="1" lang="en-US" altLang="ja-JP" sz="1050">
            <a:latin typeface="游ゴシック" panose="020B0400000000000000" pitchFamily="50" charset="-128"/>
            <a:ea typeface="游ゴシック" panose="020B0400000000000000" pitchFamily="50" charset="-128"/>
          </a:endParaRPr>
        </a:p>
        <a:p>
          <a:pPr algn="l">
            <a:lnSpc>
              <a:spcPts val="1320"/>
            </a:lnSpc>
          </a:pPr>
          <a:r>
            <a:rPr kumimoji="1" lang="ja-JP" altLang="en-US" sz="1050">
              <a:latin typeface="游ゴシック" panose="020B0400000000000000" pitchFamily="50" charset="-128"/>
              <a:ea typeface="游ゴシック" panose="020B0400000000000000" pitchFamily="50" charset="-128"/>
            </a:rPr>
            <a:t>　→　</a:t>
          </a:r>
          <a:r>
            <a:rPr kumimoji="1" lang="en-US" altLang="ja-JP" sz="1050">
              <a:latin typeface="游ゴシック" panose="020B0400000000000000" pitchFamily="50" charset="-128"/>
              <a:ea typeface="游ゴシック" panose="020B0400000000000000" pitchFamily="50" charset="-128"/>
            </a:rPr>
            <a:t>12</a:t>
          </a:r>
          <a:r>
            <a:rPr kumimoji="1" lang="ja-JP" altLang="en-US" sz="1050">
              <a:latin typeface="游ゴシック" panose="020B0400000000000000" pitchFamily="50" charset="-128"/>
              <a:ea typeface="游ゴシック" panose="020B0400000000000000" pitchFamily="50" charset="-128"/>
            </a:rPr>
            <a:t>時間　（</a:t>
          </a:r>
          <a:r>
            <a:rPr kumimoji="1" lang="en-US" altLang="ja-JP" sz="1050">
              <a:latin typeface="游ゴシック" panose="020B0400000000000000" pitchFamily="50" charset="-128"/>
              <a:ea typeface="游ゴシック" panose="020B0400000000000000" pitchFamily="50" charset="-128"/>
            </a:rPr>
            <a:t>7</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30</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19</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30</a:t>
          </a:r>
          <a:r>
            <a:rPr kumimoji="1" lang="ja-JP" altLang="en-US" sz="1050">
              <a:latin typeface="游ゴシック" panose="020B0400000000000000" pitchFamily="50" charset="-128"/>
              <a:ea typeface="游ゴシック" panose="020B0400000000000000" pitchFamily="50" charset="-128"/>
            </a:rPr>
            <a:t>）</a:t>
          </a:r>
          <a:endParaRPr kumimoji="1" lang="en-US" altLang="ja-JP" sz="1050">
            <a:latin typeface="游ゴシック" panose="020B0400000000000000" pitchFamily="50" charset="-128"/>
            <a:ea typeface="游ゴシック" panose="020B0400000000000000" pitchFamily="50" charset="-128"/>
          </a:endParaRPr>
        </a:p>
        <a:p>
          <a:pPr algn="l">
            <a:lnSpc>
              <a:spcPts val="1320"/>
            </a:lnSpc>
          </a:pPr>
          <a:r>
            <a:rPr kumimoji="1" lang="ja-JP" altLang="en-US" sz="1050">
              <a:latin typeface="游ゴシック" panose="020B0400000000000000" pitchFamily="50" charset="-128"/>
              <a:ea typeface="游ゴシック" panose="020B0400000000000000" pitchFamily="50" charset="-128"/>
            </a:rPr>
            <a:t>・保育短時間にかかる延長時間</a:t>
          </a:r>
          <a:endParaRPr kumimoji="1" lang="en-US" altLang="ja-JP" sz="1050">
            <a:latin typeface="游ゴシック" panose="020B0400000000000000" pitchFamily="50" charset="-128"/>
            <a:ea typeface="游ゴシック" panose="020B0400000000000000" pitchFamily="50" charset="-128"/>
          </a:endParaRPr>
        </a:p>
        <a:p>
          <a:pPr algn="l">
            <a:lnSpc>
              <a:spcPts val="1320"/>
            </a:lnSpc>
          </a:pPr>
          <a:r>
            <a:rPr kumimoji="1" lang="ja-JP" altLang="en-US" sz="1050">
              <a:latin typeface="游ゴシック" panose="020B0400000000000000" pitchFamily="50" charset="-128"/>
              <a:ea typeface="游ゴシック" panose="020B0400000000000000" pitchFamily="50" charset="-128"/>
            </a:rPr>
            <a:t>　→　</a:t>
          </a:r>
          <a:r>
            <a:rPr kumimoji="1" lang="en-US" altLang="ja-JP" sz="1050">
              <a:latin typeface="游ゴシック" panose="020B0400000000000000" pitchFamily="50" charset="-128"/>
              <a:ea typeface="游ゴシック" panose="020B0400000000000000" pitchFamily="50" charset="-128"/>
            </a:rPr>
            <a:t>3</a:t>
          </a:r>
          <a:r>
            <a:rPr kumimoji="1" lang="ja-JP" altLang="en-US" sz="1050">
              <a:latin typeface="游ゴシック" panose="020B0400000000000000" pitchFamily="50" charset="-128"/>
              <a:ea typeface="游ゴシック" panose="020B0400000000000000" pitchFamily="50" charset="-128"/>
            </a:rPr>
            <a:t>時間　（</a:t>
          </a:r>
          <a:r>
            <a:rPr kumimoji="1" lang="en-US" altLang="ja-JP" sz="1050">
              <a:latin typeface="游ゴシック" panose="020B0400000000000000" pitchFamily="50" charset="-128"/>
              <a:ea typeface="游ゴシック" panose="020B0400000000000000" pitchFamily="50" charset="-128"/>
            </a:rPr>
            <a:t>7</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00</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8</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30</a:t>
          </a:r>
          <a:r>
            <a:rPr kumimoji="1" lang="ja-JP" altLang="en-US" sz="1050">
              <a:latin typeface="游ゴシック" panose="020B0400000000000000" pitchFamily="50" charset="-128"/>
              <a:ea typeface="游ゴシック" panose="020B0400000000000000" pitchFamily="50" charset="-128"/>
            </a:rPr>
            <a:t>及び</a:t>
          </a:r>
          <a:endParaRPr kumimoji="1" lang="en-US" altLang="ja-JP" sz="1050">
            <a:latin typeface="游ゴシック" panose="020B0400000000000000" pitchFamily="50" charset="-128"/>
            <a:ea typeface="游ゴシック" panose="020B0400000000000000" pitchFamily="50" charset="-128"/>
          </a:endParaRPr>
        </a:p>
        <a:p>
          <a:pPr algn="l">
            <a:lnSpc>
              <a:spcPts val="1320"/>
            </a:lnSpc>
          </a:pPr>
          <a:r>
            <a:rPr kumimoji="1" lang="ja-JP" altLang="en-US" sz="1050">
              <a:latin typeface="游ゴシック" panose="020B0400000000000000" pitchFamily="50" charset="-128"/>
              <a:ea typeface="游ゴシック" panose="020B0400000000000000" pitchFamily="50" charset="-128"/>
            </a:rPr>
            <a:t>　　　　　　　　　</a:t>
          </a:r>
          <a:r>
            <a:rPr kumimoji="1" lang="en-US" altLang="ja-JP" sz="1050">
              <a:latin typeface="游ゴシック" panose="020B0400000000000000" pitchFamily="50" charset="-128"/>
              <a:ea typeface="游ゴシック" panose="020B0400000000000000" pitchFamily="50" charset="-128"/>
            </a:rPr>
            <a:t>16</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30</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18</a:t>
          </a:r>
          <a:r>
            <a:rPr kumimoji="1" lang="ja-JP" altLang="en-US" sz="1050">
              <a:latin typeface="游ゴシック" panose="020B0400000000000000" pitchFamily="50" charset="-128"/>
              <a:ea typeface="游ゴシック" panose="020B0400000000000000" pitchFamily="50" charset="-128"/>
            </a:rPr>
            <a:t>：</a:t>
          </a:r>
          <a:r>
            <a:rPr kumimoji="1" lang="en-US" altLang="ja-JP" sz="1050">
              <a:latin typeface="游ゴシック" panose="020B0400000000000000" pitchFamily="50" charset="-128"/>
              <a:ea typeface="游ゴシック" panose="020B0400000000000000" pitchFamily="50" charset="-128"/>
            </a:rPr>
            <a:t>00</a:t>
          </a:r>
          <a:r>
            <a:rPr kumimoji="1" lang="ja-JP" altLang="en-US" sz="1050">
              <a:latin typeface="游ゴシック" panose="020B0400000000000000" pitchFamily="50" charset="-128"/>
              <a:ea typeface="游ゴシック" panose="020B0400000000000000" pitchFamily="50" charset="-128"/>
            </a:rPr>
            <a:t>）</a:t>
          </a:r>
          <a:endParaRPr kumimoji="1" lang="en-US" altLang="ja-JP" sz="1050">
            <a:latin typeface="游ゴシック" panose="020B0400000000000000" pitchFamily="50" charset="-128"/>
            <a:ea typeface="游ゴシック" panose="020B0400000000000000" pitchFamily="50" charset="-128"/>
          </a:endParaRPr>
        </a:p>
        <a:p>
          <a:pPr algn="l">
            <a:lnSpc>
              <a:spcPts val="1320"/>
            </a:lnSpc>
          </a:pPr>
          <a:endParaRPr kumimoji="1" lang="en-US" altLang="ja-JP" sz="1050">
            <a:latin typeface="游ゴシック" panose="020B0400000000000000" pitchFamily="50" charset="-128"/>
            <a:ea typeface="游ゴシック" panose="020B0400000000000000" pitchFamily="50" charset="-128"/>
          </a:endParaRPr>
        </a:p>
        <a:p>
          <a:pPr algn="l">
            <a:lnSpc>
              <a:spcPts val="1320"/>
            </a:lnSpc>
          </a:pPr>
          <a:r>
            <a:rPr kumimoji="1" lang="ja-JP" altLang="en-US" sz="1100">
              <a:latin typeface="游ゴシック" panose="020B0400000000000000" pitchFamily="50" charset="-128"/>
              <a:ea typeface="游ゴシック" panose="020B0400000000000000" pitchFamily="50" charset="-128"/>
            </a:rPr>
            <a:t>（計算方法）</a:t>
          </a:r>
          <a:endParaRPr kumimoji="1" lang="en-US" altLang="ja-JP" sz="1100">
            <a:latin typeface="游ゴシック" panose="020B0400000000000000" pitchFamily="50" charset="-128"/>
            <a:ea typeface="游ゴシック" panose="020B0400000000000000" pitchFamily="50" charset="-128"/>
          </a:endParaRPr>
        </a:p>
        <a:p>
          <a:pPr algn="l">
            <a:lnSpc>
              <a:spcPts val="1320"/>
            </a:lnSpc>
          </a:pPr>
          <a:r>
            <a:rPr kumimoji="1" lang="ja-JP" altLang="en-US" sz="1100" b="1">
              <a:latin typeface="游ゴシック" panose="020B0400000000000000" pitchFamily="50" charset="-128"/>
              <a:ea typeface="游ゴシック" panose="020B0400000000000000" pitchFamily="50" charset="-128"/>
            </a:rPr>
            <a:t>保育短時間にかかる延長分の</a:t>
          </a:r>
          <a:endParaRPr kumimoji="1" lang="en-US" altLang="ja-JP" sz="1100" b="1">
            <a:latin typeface="游ゴシック" panose="020B0400000000000000" pitchFamily="50" charset="-128"/>
            <a:ea typeface="游ゴシック" panose="020B0400000000000000" pitchFamily="50" charset="-128"/>
          </a:endParaRPr>
        </a:p>
        <a:p>
          <a:pPr algn="l">
            <a:lnSpc>
              <a:spcPts val="1320"/>
            </a:lnSpc>
          </a:pPr>
          <a:r>
            <a:rPr kumimoji="1" lang="ja-JP" altLang="en-US" sz="1100" b="1">
              <a:latin typeface="游ゴシック" panose="020B0400000000000000" pitchFamily="50" charset="-128"/>
              <a:ea typeface="游ゴシック" panose="020B0400000000000000" pitchFamily="50" charset="-128"/>
            </a:rPr>
            <a:t>光熱費</a:t>
          </a:r>
          <a:endParaRPr kumimoji="1" lang="en-US" altLang="ja-JP" sz="1100" b="1">
            <a:latin typeface="游ゴシック" panose="020B0400000000000000" pitchFamily="50" charset="-128"/>
            <a:ea typeface="游ゴシック" panose="020B0400000000000000" pitchFamily="50" charset="-128"/>
          </a:endParaRPr>
        </a:p>
        <a:p>
          <a:pPr algn="l">
            <a:lnSpc>
              <a:spcPts val="1320"/>
            </a:lnSpc>
          </a:pPr>
          <a:r>
            <a:rPr kumimoji="1" lang="ja-JP" altLang="en-US" sz="1100" b="1">
              <a:latin typeface="游ゴシック" panose="020B0400000000000000" pitchFamily="50" charset="-128"/>
              <a:ea typeface="游ゴシック" panose="020B0400000000000000" pitchFamily="50" charset="-128"/>
            </a:rPr>
            <a:t>＝</a:t>
          </a:r>
          <a:r>
            <a:rPr kumimoji="1" lang="en-US" altLang="ja-JP" sz="1100" b="1">
              <a:latin typeface="游ゴシック" panose="020B0400000000000000" pitchFamily="50" charset="-128"/>
              <a:ea typeface="游ゴシック" panose="020B0400000000000000" pitchFamily="50" charset="-128"/>
            </a:rPr>
            <a:t>1,200,000</a:t>
          </a:r>
          <a:r>
            <a:rPr kumimoji="1" lang="ja-JP" altLang="en-US" sz="1100" b="1">
              <a:latin typeface="游ゴシック" panose="020B0400000000000000" pitchFamily="50" charset="-128"/>
              <a:ea typeface="游ゴシック" panose="020B0400000000000000" pitchFamily="50" charset="-128"/>
            </a:rPr>
            <a:t>円</a:t>
          </a:r>
          <a:r>
            <a:rPr kumimoji="1" lang="en-US" altLang="ja-JP" sz="1100" b="1">
              <a:latin typeface="游ゴシック" panose="020B0400000000000000" pitchFamily="50" charset="-128"/>
              <a:ea typeface="游ゴシック" panose="020B0400000000000000" pitchFamily="50" charset="-128"/>
            </a:rPr>
            <a:t>×</a:t>
          </a:r>
          <a:r>
            <a:rPr kumimoji="1" lang="ja-JP" altLang="en-US" sz="1100" b="1" u="sng">
              <a:latin typeface="游ゴシック" panose="020B0400000000000000" pitchFamily="50" charset="-128"/>
              <a:ea typeface="游ゴシック" panose="020B0400000000000000" pitchFamily="50" charset="-128"/>
            </a:rPr>
            <a:t> </a:t>
          </a:r>
          <a:r>
            <a:rPr kumimoji="1" lang="ja-JP" altLang="en-US" sz="1100" b="1" u="sng" baseline="0">
              <a:latin typeface="游ゴシック" panose="020B0400000000000000" pitchFamily="50" charset="-128"/>
              <a:ea typeface="游ゴシック" panose="020B0400000000000000" pitchFamily="50" charset="-128"/>
            </a:rPr>
            <a:t> </a:t>
          </a:r>
          <a:r>
            <a:rPr kumimoji="1" lang="en-US" altLang="ja-JP" sz="1100" b="1" u="sng">
              <a:latin typeface="游ゴシック" panose="020B0400000000000000" pitchFamily="50" charset="-128"/>
              <a:ea typeface="游ゴシック" panose="020B0400000000000000" pitchFamily="50" charset="-128"/>
            </a:rPr>
            <a:t>3</a:t>
          </a:r>
          <a:r>
            <a:rPr kumimoji="1" lang="ja-JP" altLang="en-US" sz="1100" b="1" u="sng">
              <a:latin typeface="游ゴシック" panose="020B0400000000000000" pitchFamily="50" charset="-128"/>
              <a:ea typeface="游ゴシック" panose="020B0400000000000000" pitchFamily="50" charset="-128"/>
            </a:rPr>
            <a:t>時間 　</a:t>
          </a:r>
          <a:r>
            <a:rPr kumimoji="1" lang="en-US" altLang="ja-JP" sz="1100" b="1" u="none">
              <a:latin typeface="游ゴシック" panose="020B0400000000000000" pitchFamily="50" charset="-128"/>
              <a:ea typeface="游ゴシック" panose="020B0400000000000000" pitchFamily="50" charset="-128"/>
            </a:rPr>
            <a:t>×</a:t>
          </a:r>
          <a:r>
            <a:rPr kumimoji="1" lang="ja-JP" altLang="en-US" sz="1100" b="1" u="none" baseline="0">
              <a:latin typeface="游ゴシック" panose="020B0400000000000000" pitchFamily="50" charset="-128"/>
              <a:ea typeface="游ゴシック" panose="020B0400000000000000" pitchFamily="50" charset="-128"/>
            </a:rPr>
            <a:t>  </a:t>
          </a:r>
          <a:r>
            <a:rPr kumimoji="1" lang="ja-JP" altLang="en-US" sz="1100" b="1" u="sng" baseline="0">
              <a:latin typeface="游ゴシック" panose="020B0400000000000000" pitchFamily="50" charset="-128"/>
              <a:ea typeface="游ゴシック" panose="020B0400000000000000" pitchFamily="50" charset="-128"/>
            </a:rPr>
            <a:t> </a:t>
          </a:r>
          <a:r>
            <a:rPr kumimoji="1" lang="en-US" altLang="ja-JP" sz="1100" b="1" u="sng" baseline="0">
              <a:latin typeface="游ゴシック" panose="020B0400000000000000" pitchFamily="50" charset="-128"/>
              <a:ea typeface="游ゴシック" panose="020B0400000000000000" pitchFamily="50" charset="-128"/>
            </a:rPr>
            <a:t>2</a:t>
          </a:r>
          <a:r>
            <a:rPr kumimoji="1" lang="ja-JP" altLang="en-US" sz="1100" b="1" u="sng">
              <a:latin typeface="游ゴシック" panose="020B0400000000000000" pitchFamily="50" charset="-128"/>
              <a:ea typeface="游ゴシック" panose="020B0400000000000000" pitchFamily="50" charset="-128"/>
            </a:rPr>
            <a:t>人</a:t>
          </a:r>
          <a:r>
            <a:rPr kumimoji="1" lang="en-US" altLang="ja-JP" sz="1100" b="1" u="sng">
              <a:latin typeface="游ゴシック" panose="020B0400000000000000" pitchFamily="50" charset="-128"/>
              <a:ea typeface="游ゴシック" panose="020B0400000000000000" pitchFamily="50" charset="-128"/>
            </a:rPr>
            <a:t>_</a:t>
          </a:r>
          <a:r>
            <a:rPr kumimoji="1" lang="ja-JP" altLang="en-US" sz="1100" b="1" u="sng">
              <a:latin typeface="游ゴシック" panose="020B0400000000000000" pitchFamily="50" charset="-128"/>
              <a:ea typeface="游ゴシック" panose="020B0400000000000000" pitchFamily="50" charset="-128"/>
            </a:rPr>
            <a:t>　</a:t>
          </a:r>
          <a:r>
            <a:rPr kumimoji="1" lang="ja-JP" altLang="en-US" sz="1100" b="1" u="none">
              <a:latin typeface="游ゴシック" panose="020B0400000000000000" pitchFamily="50" charset="-128"/>
              <a:ea typeface="游ゴシック" panose="020B0400000000000000" pitchFamily="50" charset="-128"/>
            </a:rPr>
            <a:t>　　　</a:t>
          </a:r>
          <a:endParaRPr kumimoji="1" lang="en-US" altLang="ja-JP" sz="1100" b="1" u="none">
            <a:latin typeface="游ゴシック" panose="020B0400000000000000" pitchFamily="50" charset="-128"/>
            <a:ea typeface="游ゴシック" panose="020B0400000000000000" pitchFamily="50" charset="-128"/>
          </a:endParaRPr>
        </a:p>
        <a:p>
          <a:pPr algn="l">
            <a:lnSpc>
              <a:spcPts val="1320"/>
            </a:lnSpc>
          </a:pPr>
          <a:r>
            <a:rPr kumimoji="1" lang="ja-JP" altLang="en-US" sz="1100" b="1" u="none">
              <a:latin typeface="游ゴシック" panose="020B0400000000000000" pitchFamily="50" charset="-128"/>
              <a:ea typeface="游ゴシック" panose="020B0400000000000000" pitchFamily="50" charset="-128"/>
            </a:rPr>
            <a:t>　　　　　　　   </a:t>
          </a:r>
          <a:r>
            <a:rPr kumimoji="1" lang="en-US" altLang="ja-JP" sz="1100" b="1" u="none">
              <a:latin typeface="游ゴシック" panose="020B0400000000000000" pitchFamily="50" charset="-128"/>
              <a:ea typeface="游ゴシック" panose="020B0400000000000000" pitchFamily="50" charset="-128"/>
            </a:rPr>
            <a:t>12</a:t>
          </a:r>
          <a:r>
            <a:rPr kumimoji="1" lang="ja-JP" altLang="en-US" sz="1100" b="1" u="none">
              <a:latin typeface="游ゴシック" panose="020B0400000000000000" pitchFamily="50" charset="-128"/>
              <a:ea typeface="游ゴシック" panose="020B0400000000000000" pitchFamily="50" charset="-128"/>
            </a:rPr>
            <a:t>時間　　  </a:t>
          </a:r>
          <a:r>
            <a:rPr kumimoji="1" lang="ja-JP" altLang="en-US" sz="1100" b="1" u="none" baseline="0">
              <a:latin typeface="游ゴシック" panose="020B0400000000000000" pitchFamily="50" charset="-128"/>
              <a:ea typeface="游ゴシック" panose="020B0400000000000000" pitchFamily="50" charset="-128"/>
            </a:rPr>
            <a:t> </a:t>
          </a:r>
          <a:r>
            <a:rPr kumimoji="1" lang="en-US" altLang="ja-JP" sz="1100" b="1" u="none" baseline="0">
              <a:latin typeface="游ゴシック" panose="020B0400000000000000" pitchFamily="50" charset="-128"/>
              <a:ea typeface="游ゴシック" panose="020B0400000000000000" pitchFamily="50" charset="-128"/>
            </a:rPr>
            <a:t>19</a:t>
          </a:r>
          <a:r>
            <a:rPr kumimoji="1" lang="ja-JP" altLang="en-US" sz="1100" b="1" u="none">
              <a:latin typeface="游ゴシック" panose="020B0400000000000000" pitchFamily="50" charset="-128"/>
              <a:ea typeface="游ゴシック" panose="020B0400000000000000" pitchFamily="50" charset="-128"/>
            </a:rPr>
            <a:t>人</a:t>
          </a:r>
          <a:endParaRPr kumimoji="1" lang="en-US" altLang="ja-JP" sz="1100" b="1" u="none">
            <a:latin typeface="游ゴシック" panose="020B0400000000000000" pitchFamily="50" charset="-128"/>
            <a:ea typeface="游ゴシック" panose="020B0400000000000000" pitchFamily="50" charset="-128"/>
          </a:endParaRPr>
        </a:p>
        <a:p>
          <a:pPr algn="l">
            <a:lnSpc>
              <a:spcPts val="1320"/>
            </a:lnSpc>
          </a:pPr>
          <a:r>
            <a:rPr kumimoji="1" lang="ja-JP" altLang="en-US" sz="1100" b="1" u="none">
              <a:latin typeface="游ゴシック" panose="020B0400000000000000" pitchFamily="50" charset="-128"/>
              <a:ea typeface="游ゴシック" panose="020B0400000000000000" pitchFamily="50" charset="-128"/>
            </a:rPr>
            <a:t>＝</a:t>
          </a:r>
          <a:r>
            <a:rPr kumimoji="1" lang="en-US" altLang="ja-JP" sz="1100" b="1" u="dbl">
              <a:latin typeface="游ゴシック" panose="020B0400000000000000" pitchFamily="50" charset="-128"/>
              <a:ea typeface="游ゴシック" panose="020B0400000000000000" pitchFamily="50" charset="-128"/>
            </a:rPr>
            <a:t>31,578</a:t>
          </a:r>
          <a:r>
            <a:rPr kumimoji="1" lang="ja-JP" altLang="en-US" sz="1100" b="1" u="dbl">
              <a:latin typeface="游ゴシック" panose="020B0400000000000000" pitchFamily="50" charset="-128"/>
              <a:ea typeface="游ゴシック" panose="020B0400000000000000" pitchFamily="50" charset="-128"/>
            </a:rPr>
            <a:t>円</a:t>
          </a:r>
          <a:endParaRPr kumimoji="1" lang="en-US" altLang="ja-JP" sz="1100" b="1" u="dbl">
            <a:latin typeface="游ゴシック" panose="020B0400000000000000" pitchFamily="50" charset="-128"/>
            <a:ea typeface="游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222250</xdr:colOff>
      <xdr:row>0</xdr:row>
      <xdr:rowOff>254000</xdr:rowOff>
    </xdr:from>
    <xdr:to>
      <xdr:col>12</xdr:col>
      <xdr:colOff>603250</xdr:colOff>
      <xdr:row>2</xdr:row>
      <xdr:rowOff>202407</xdr:rowOff>
    </xdr:to>
    <xdr:sp macro="" textlink="">
      <xdr:nvSpPr>
        <xdr:cNvPr id="2" name="角丸四角形 1"/>
        <xdr:cNvSpPr/>
      </xdr:nvSpPr>
      <xdr:spPr>
        <a:xfrm>
          <a:off x="16348075" y="254000"/>
          <a:ext cx="1952625" cy="71993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t>　作成例</a:t>
          </a:r>
        </a:p>
      </xdr:txBody>
    </xdr:sp>
    <xdr:clientData/>
  </xdr:twoCellAnchor>
  <xdr:twoCellAnchor>
    <xdr:from>
      <xdr:col>9</xdr:col>
      <xdr:colOff>889001</xdr:colOff>
      <xdr:row>4</xdr:row>
      <xdr:rowOff>381000</xdr:rowOff>
    </xdr:from>
    <xdr:to>
      <xdr:col>11</xdr:col>
      <xdr:colOff>1270001</xdr:colOff>
      <xdr:row>5</xdr:row>
      <xdr:rowOff>1158875</xdr:rowOff>
    </xdr:to>
    <xdr:sp macro="" textlink="">
      <xdr:nvSpPr>
        <xdr:cNvPr id="3" name="AutoShape 6"/>
        <xdr:cNvSpPr>
          <a:spLocks noChangeArrowheads="1"/>
        </xdr:cNvSpPr>
      </xdr:nvSpPr>
      <xdr:spPr bwMode="auto">
        <a:xfrm>
          <a:off x="13652501" y="2257425"/>
          <a:ext cx="3743325" cy="1406525"/>
        </a:xfrm>
        <a:prstGeom prst="wedgeRoundRectCallout">
          <a:avLst>
            <a:gd name="adj1" fmla="val -42206"/>
            <a:gd name="adj2" fmla="val 104751"/>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2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別紙１「延長保育料減免分（震災減免以外）」の減免額を記載してください。</a:t>
          </a:r>
          <a:endParaRPr lang="en-US" altLang="ja-JP" sz="16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9</xdr:col>
      <xdr:colOff>1238250</xdr:colOff>
      <xdr:row>18</xdr:row>
      <xdr:rowOff>47625</xdr:rowOff>
    </xdr:from>
    <xdr:to>
      <xdr:col>12</xdr:col>
      <xdr:colOff>539750</xdr:colOff>
      <xdr:row>27</xdr:row>
      <xdr:rowOff>174624</xdr:rowOff>
    </xdr:to>
    <xdr:sp macro="" textlink="">
      <xdr:nvSpPr>
        <xdr:cNvPr id="4" name="AutoShape 6"/>
        <xdr:cNvSpPr>
          <a:spLocks noChangeArrowheads="1"/>
        </xdr:cNvSpPr>
      </xdr:nvSpPr>
      <xdr:spPr bwMode="auto">
        <a:xfrm>
          <a:off x="14001750" y="9267825"/>
          <a:ext cx="4235450" cy="1574799"/>
        </a:xfrm>
        <a:prstGeom prst="wedgeRoundRectCallout">
          <a:avLst>
            <a:gd name="adj1" fmla="val -20547"/>
            <a:gd name="adj2" fmla="val -101310"/>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2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令和２年度の震災減免の実施は，未定です。実施の場合は別途ご案内しますので，記載しないでください。</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31749</xdr:colOff>
      <xdr:row>5</xdr:row>
      <xdr:rowOff>95250</xdr:rowOff>
    </xdr:from>
    <xdr:to>
      <xdr:col>3</xdr:col>
      <xdr:colOff>15874</xdr:colOff>
      <xdr:row>6</xdr:row>
      <xdr:rowOff>433161</xdr:rowOff>
    </xdr:to>
    <xdr:sp macro="" textlink="">
      <xdr:nvSpPr>
        <xdr:cNvPr id="5" name="AutoShape 22"/>
        <xdr:cNvSpPr>
          <a:spLocks noChangeArrowheads="1"/>
        </xdr:cNvSpPr>
      </xdr:nvSpPr>
      <xdr:spPr bwMode="auto">
        <a:xfrm>
          <a:off x="1041399" y="2600325"/>
          <a:ext cx="2308225" cy="1652361"/>
        </a:xfrm>
        <a:prstGeom prst="wedgeRoundRectCallout">
          <a:avLst>
            <a:gd name="adj1" fmla="val 17885"/>
            <a:gd name="adj2" fmla="val 92164"/>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7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「収支予算（見込）書」の支出合計額</a:t>
          </a:r>
        </a:p>
      </xdr:txBody>
    </xdr:sp>
    <xdr:clientData/>
  </xdr:twoCellAnchor>
  <xdr:twoCellAnchor>
    <xdr:from>
      <xdr:col>5</xdr:col>
      <xdr:colOff>238125</xdr:colOff>
      <xdr:row>4</xdr:row>
      <xdr:rowOff>158750</xdr:rowOff>
    </xdr:from>
    <xdr:to>
      <xdr:col>7</xdr:col>
      <xdr:colOff>297091</xdr:colOff>
      <xdr:row>6</xdr:row>
      <xdr:rowOff>283483</xdr:rowOff>
    </xdr:to>
    <xdr:sp macro="" textlink="">
      <xdr:nvSpPr>
        <xdr:cNvPr id="6" name="AutoShape 5"/>
        <xdr:cNvSpPr>
          <a:spLocks noChangeArrowheads="1"/>
        </xdr:cNvSpPr>
      </xdr:nvSpPr>
      <xdr:spPr bwMode="auto">
        <a:xfrm>
          <a:off x="6715125" y="2035175"/>
          <a:ext cx="3202216" cy="2067833"/>
        </a:xfrm>
        <a:prstGeom prst="wedgeRoundRectCallout">
          <a:avLst>
            <a:gd name="adj1" fmla="val 11545"/>
            <a:gd name="adj2" fmla="val 74316"/>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8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6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①」の６．基本分の合計を短時間延長分に、「別表</a:t>
          </a:r>
          <a:r>
            <a:rPr lang="en-US" altLang="ja-JP" sz="16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②」の５．交付基準額を標準時間延長分に記入してください。</a:t>
          </a:r>
        </a:p>
      </xdr:txBody>
    </xdr:sp>
    <xdr:clientData/>
  </xdr:twoCellAnchor>
  <xdr:twoCellAnchor>
    <xdr:from>
      <xdr:col>7</xdr:col>
      <xdr:colOff>1079500</xdr:colOff>
      <xdr:row>4</xdr:row>
      <xdr:rowOff>333375</xdr:rowOff>
    </xdr:from>
    <xdr:to>
      <xdr:col>9</xdr:col>
      <xdr:colOff>428625</xdr:colOff>
      <xdr:row>5</xdr:row>
      <xdr:rowOff>1000125</xdr:rowOff>
    </xdr:to>
    <xdr:sp macro="" textlink="">
      <xdr:nvSpPr>
        <xdr:cNvPr id="7" name="AutoShape 6"/>
        <xdr:cNvSpPr>
          <a:spLocks noChangeArrowheads="1"/>
        </xdr:cNvSpPr>
      </xdr:nvSpPr>
      <xdr:spPr bwMode="auto">
        <a:xfrm>
          <a:off x="10699750" y="2209800"/>
          <a:ext cx="2492375" cy="1295400"/>
        </a:xfrm>
        <a:prstGeom prst="wedgeRoundRectCallout">
          <a:avLst>
            <a:gd name="adj1" fmla="val -47220"/>
            <a:gd name="adj2" fmla="val 135192"/>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800"/>
            </a:lnSpc>
            <a:defRPr sz="1000"/>
          </a:pPr>
          <a:r>
            <a:rPr lang="ja-JP" altLang="en-US" sz="1050" b="0" i="0" u="none" strike="noStrike" baseline="0">
              <a:solidFill>
                <a:srgbClr val="000000"/>
              </a:solidFill>
              <a:latin typeface="游ゴシック" panose="020B0400000000000000" pitchFamily="50" charset="-128"/>
              <a:ea typeface="游ゴシック" panose="020B0400000000000000" pitchFamily="50" charset="-128"/>
            </a:rPr>
            <a:t>　</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Ｆ の金額について百円未満を切捨てます</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a:t>
          </a:r>
          <a:endParaRPr lang="en-US" altLang="ja-JP" sz="105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222250</xdr:colOff>
      <xdr:row>4</xdr:row>
      <xdr:rowOff>476250</xdr:rowOff>
    </xdr:from>
    <xdr:to>
      <xdr:col>4</xdr:col>
      <xdr:colOff>1365250</xdr:colOff>
      <xdr:row>7</xdr:row>
      <xdr:rowOff>47625</xdr:rowOff>
    </xdr:to>
    <xdr:sp macro="" textlink="">
      <xdr:nvSpPr>
        <xdr:cNvPr id="8" name="AutoShape 4"/>
        <xdr:cNvSpPr>
          <a:spLocks noChangeArrowheads="1"/>
        </xdr:cNvSpPr>
      </xdr:nvSpPr>
      <xdr:spPr bwMode="auto">
        <a:xfrm>
          <a:off x="3556000" y="2352675"/>
          <a:ext cx="2714625" cy="1962150"/>
        </a:xfrm>
        <a:prstGeom prst="wedgeRoundRectCallout">
          <a:avLst>
            <a:gd name="adj1" fmla="val -27485"/>
            <a:gd name="adj2" fmla="val 7732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7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「収支予算（見込）書」の「収入」の「延長保育利用料」と「Ｈ」欄と「Ｉ」欄の合計を記入してください。</a:t>
          </a:r>
          <a:endParaRPr lang="en-US" altLang="ja-JP" sz="16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600"/>
            </a:lnSpc>
            <a:defRPr sz="1000"/>
          </a:pPr>
          <a:endParaRPr lang="en-US" altLang="ja-JP" sz="2000" b="0" i="0" u="none" strike="noStrike" baseline="0">
            <a:solidFill>
              <a:srgbClr val="000000"/>
            </a:solidFill>
            <a:latin typeface="+mn-ea"/>
            <a:ea typeface="+mn-ea"/>
          </a:endParaRPr>
        </a:p>
      </xdr:txBody>
    </xdr:sp>
    <xdr:clientData/>
  </xdr:twoCellAnchor>
  <xdr:twoCellAnchor>
    <xdr:from>
      <xdr:col>2</xdr:col>
      <xdr:colOff>158749</xdr:colOff>
      <xdr:row>16</xdr:row>
      <xdr:rowOff>158751</xdr:rowOff>
    </xdr:from>
    <xdr:to>
      <xdr:col>9</xdr:col>
      <xdr:colOff>349249</xdr:colOff>
      <xdr:row>30</xdr:row>
      <xdr:rowOff>47626</xdr:rowOff>
    </xdr:to>
    <xdr:sp macro="" textlink="">
      <xdr:nvSpPr>
        <xdr:cNvPr id="9" name="角丸四角形 8"/>
        <xdr:cNvSpPr/>
      </xdr:nvSpPr>
      <xdr:spPr>
        <a:xfrm>
          <a:off x="1920874" y="8950326"/>
          <a:ext cx="11191875" cy="22796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i="0">
              <a:latin typeface="游ゴシック" panose="020B0400000000000000" pitchFamily="50" charset="-128"/>
              <a:ea typeface="游ゴシック" panose="020B0400000000000000" pitchFamily="50" charset="-128"/>
            </a:rPr>
            <a:t>エクセルで作成する場合、すべて自動的に反映されます。</a:t>
          </a:r>
          <a:endParaRPr kumimoji="1" lang="en-US" altLang="ja-JP" sz="2000" b="1" i="0">
            <a:latin typeface="游ゴシック" panose="020B0400000000000000" pitchFamily="50" charset="-128"/>
            <a:ea typeface="游ゴシック" panose="020B0400000000000000" pitchFamily="50" charset="-128"/>
          </a:endParaRPr>
        </a:p>
        <a:p>
          <a:pPr algn="l"/>
          <a:r>
            <a:rPr kumimoji="1" lang="ja-JP" altLang="en-US" sz="2000" b="1" i="0">
              <a:latin typeface="游ゴシック" panose="020B0400000000000000" pitchFamily="50" charset="-128"/>
              <a:ea typeface="游ゴシック" panose="020B0400000000000000" pitchFamily="50" charset="-128"/>
            </a:rPr>
            <a:t>Ｊ「補助金所要額」が今回の補助金申請額となります。</a:t>
          </a:r>
          <a:endParaRPr kumimoji="1" lang="en-US" altLang="ja-JP" sz="2000" b="1" i="0">
            <a:latin typeface="游ゴシック" panose="020B0400000000000000" pitchFamily="50" charset="-128"/>
            <a:ea typeface="游ゴシック" panose="020B0400000000000000" pitchFamily="50" charset="-128"/>
          </a:endParaRPr>
        </a:p>
        <a:p>
          <a:pPr algn="l">
            <a:lnSpc>
              <a:spcPts val="2500"/>
            </a:lnSpc>
          </a:pPr>
          <a:r>
            <a:rPr kumimoji="1" lang="ja-JP" altLang="en-US" sz="2000" b="1" i="0">
              <a:latin typeface="游ゴシック" panose="020B0400000000000000" pitchFamily="50" charset="-128"/>
              <a:ea typeface="游ゴシック" panose="020B0400000000000000" pitchFamily="50" charset="-128"/>
            </a:rPr>
            <a:t>エクセルで作成する場合、自動的に様式第４号の１．補助金申請額」に反映されます。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342901</xdr:colOff>
      <xdr:row>0</xdr:row>
      <xdr:rowOff>104775</xdr:rowOff>
    </xdr:from>
    <xdr:to>
      <xdr:col>18</xdr:col>
      <xdr:colOff>228601</xdr:colOff>
      <xdr:row>3</xdr:row>
      <xdr:rowOff>38100</xdr:rowOff>
    </xdr:to>
    <xdr:sp macro="" textlink="">
      <xdr:nvSpPr>
        <xdr:cNvPr id="2" name="角丸四角形 1"/>
        <xdr:cNvSpPr/>
      </xdr:nvSpPr>
      <xdr:spPr>
        <a:xfrm>
          <a:off x="8220076" y="104775"/>
          <a:ext cx="1314450" cy="5048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t>　作成例</a:t>
          </a:r>
        </a:p>
      </xdr:txBody>
    </xdr:sp>
    <xdr:clientData/>
  </xdr:twoCellAnchor>
  <xdr:twoCellAnchor>
    <xdr:from>
      <xdr:col>0</xdr:col>
      <xdr:colOff>357186</xdr:colOff>
      <xdr:row>7</xdr:row>
      <xdr:rowOff>161924</xdr:rowOff>
    </xdr:from>
    <xdr:to>
      <xdr:col>10</xdr:col>
      <xdr:colOff>314324</xdr:colOff>
      <xdr:row>8</xdr:row>
      <xdr:rowOff>1866900</xdr:rowOff>
    </xdr:to>
    <xdr:sp macro="" textlink="">
      <xdr:nvSpPr>
        <xdr:cNvPr id="3" name="AutoShape 10"/>
        <xdr:cNvSpPr>
          <a:spLocks noChangeArrowheads="1"/>
        </xdr:cNvSpPr>
      </xdr:nvSpPr>
      <xdr:spPr bwMode="auto">
        <a:xfrm flipV="1">
          <a:off x="357186" y="1685924"/>
          <a:ext cx="4995863" cy="1895476"/>
        </a:xfrm>
        <a:prstGeom prst="wedgeRoundRectCallout">
          <a:avLst>
            <a:gd name="adj1" fmla="val -21759"/>
            <a:gd name="adj2" fmla="val -60003"/>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平均対象児童数は年間の上記延長承認時間区分における各週ごとの最も多い利用児童数の合計を全体の週数で按分し平均とします。</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人の延長があった場合は火曜日の</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8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同様の計算を各週で行い，各週の最も多い利用児童数をすべて合計した後に全体の週数で按分し（小数点以下第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現時点では年間の見込み人数のため，おおよその数字でもかまいません。</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11</xdr:col>
      <xdr:colOff>306471</xdr:colOff>
      <xdr:row>8</xdr:row>
      <xdr:rowOff>409704</xdr:rowOff>
    </xdr:from>
    <xdr:to>
      <xdr:col>17</xdr:col>
      <xdr:colOff>314325</xdr:colOff>
      <xdr:row>8</xdr:row>
      <xdr:rowOff>2028825</xdr:rowOff>
    </xdr:to>
    <xdr:sp macro="" textlink="">
      <xdr:nvSpPr>
        <xdr:cNvPr id="4" name="AutoShape 10"/>
        <xdr:cNvSpPr>
          <a:spLocks noChangeArrowheads="1"/>
        </xdr:cNvSpPr>
      </xdr:nvSpPr>
      <xdr:spPr bwMode="auto">
        <a:xfrm rot="10800000" flipV="1">
          <a:off x="5916696" y="2124204"/>
          <a:ext cx="3189204" cy="1619121"/>
        </a:xfrm>
        <a:prstGeom prst="wedgeRoundRectCallout">
          <a:avLst>
            <a:gd name="adj1" fmla="val 57133"/>
            <a:gd name="adj2" fmla="val 73050"/>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現年度の</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月の通常保育時の各月初日の保育短時間児童数の平均を算出します。（小数点以下第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位四捨五入）</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例：</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9</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×1/12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3.6</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位四捨五入）</a:t>
          </a:r>
        </a:p>
      </xdr:txBody>
    </xdr:sp>
    <xdr:clientData/>
  </xdr:twoCellAnchor>
  <xdr:twoCellAnchor>
    <xdr:from>
      <xdr:col>0</xdr:col>
      <xdr:colOff>161925</xdr:colOff>
      <xdr:row>16</xdr:row>
      <xdr:rowOff>32436</xdr:rowOff>
    </xdr:from>
    <xdr:to>
      <xdr:col>10</xdr:col>
      <xdr:colOff>105289</xdr:colOff>
      <xdr:row>20</xdr:row>
      <xdr:rowOff>504825</xdr:rowOff>
    </xdr:to>
    <xdr:sp macro="" textlink="">
      <xdr:nvSpPr>
        <xdr:cNvPr id="5" name="AutoShape 11"/>
        <xdr:cNvSpPr>
          <a:spLocks noChangeArrowheads="1"/>
        </xdr:cNvSpPr>
      </xdr:nvSpPr>
      <xdr:spPr bwMode="auto">
        <a:xfrm>
          <a:off x="161925" y="5785536"/>
          <a:ext cx="4982089" cy="1234389"/>
        </a:xfrm>
        <a:prstGeom prst="wedgeRoundRectCallout">
          <a:avLst>
            <a:gd name="adj1" fmla="val 20621"/>
            <a:gd name="adj2" fmla="val -78049"/>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800"/>
            </a:lnSpc>
            <a:spcBef>
              <a:spcPts val="0"/>
            </a:spcBef>
            <a:defRPr sz="1000"/>
          </a:pPr>
          <a:r>
            <a:rPr lang="ja-JP" altLang="en-US" sz="1000" b="0"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平均利用児童数と実施類型（承認時間）から，該当する区分を記載してください。</a:t>
          </a:r>
          <a:endParaRPr lang="en-US" altLang="ja-JP" sz="10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800"/>
            </a:lnSpc>
            <a:spcBef>
              <a:spcPts val="0"/>
            </a:spcBef>
            <a:defRPr sz="1000"/>
          </a:pPr>
          <a:endParaRPr lang="ja-JP" altLang="en-US" sz="9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800"/>
            </a:lnSpc>
            <a:spcBef>
              <a:spcPts val="0"/>
            </a:spcBef>
            <a:defRPr sz="1000"/>
          </a:pPr>
          <a:r>
            <a:rPr lang="en-US" altLang="ja-JP" sz="9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900" b="0" i="0" u="none" strike="noStrike" baseline="0">
              <a:solidFill>
                <a:srgbClr val="000000"/>
              </a:solidFill>
              <a:latin typeface="游ゴシック" panose="020B0400000000000000" pitchFamily="50" charset="-128"/>
              <a:ea typeface="游ゴシック" panose="020B0400000000000000" pitchFamily="50" charset="-128"/>
            </a:rPr>
            <a:t>　実施要件のうち，どの延長時間の類型になるかは下記「参考」参照してください。</a:t>
          </a:r>
          <a:endParaRPr lang="en-US" altLang="ja-JP" sz="9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800"/>
            </a:lnSpc>
            <a:spcBef>
              <a:spcPts val="0"/>
            </a:spcBef>
            <a:defRPr sz="1000"/>
          </a:pPr>
          <a:endParaRPr kumimoji="0" lang="en-US" altLang="ja-JP"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endParaRPr>
        </a:p>
        <a:p>
          <a:pPr marL="0" algn="l" rtl="0">
            <a:lnSpc>
              <a:spcPts val="800"/>
            </a:lnSpc>
            <a:spcBef>
              <a:spcPts val="0"/>
            </a:spcBef>
            <a:defRPr sz="1000"/>
          </a:pPr>
          <a:r>
            <a:rPr kumimoji="0" lang="ja-JP" altLang="en-US"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記載例の場合は</a:t>
          </a:r>
          <a:r>
            <a:rPr kumimoji="0" lang="en-US" altLang="ja-JP"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A</a:t>
          </a:r>
          <a:r>
            <a:rPr kumimoji="0" lang="ja-JP" altLang="en-US"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欄で</a:t>
          </a:r>
          <a:r>
            <a:rPr kumimoji="0" lang="en-US" altLang="ja-JP"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2</a:t>
          </a:r>
          <a:r>
            <a:rPr kumimoji="0" lang="ja-JP" altLang="en-US"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時間延長型が下記「参考」の実施要件（</a:t>
          </a:r>
          <a:r>
            <a:rPr kumimoji="0" lang="en-US" altLang="ja-JP"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1</a:t>
          </a:r>
          <a:r>
            <a:rPr kumimoji="0" lang="ja-JP" altLang="en-US"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時間</a:t>
          </a:r>
          <a:r>
            <a:rPr kumimoji="0" lang="en-US" altLang="ja-JP"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31</a:t>
          </a:r>
          <a:r>
            <a:rPr kumimoji="0" lang="ja-JP" altLang="en-US"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分～</a:t>
          </a:r>
          <a:r>
            <a:rPr kumimoji="0" lang="en-US" altLang="ja-JP"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2</a:t>
          </a:r>
          <a:r>
            <a:rPr kumimoji="0" lang="ja-JP" altLang="en-US"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時間</a:t>
          </a:r>
          <a:r>
            <a:rPr kumimoji="0" lang="en-US" altLang="ja-JP"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30</a:t>
          </a:r>
          <a:r>
            <a:rPr kumimoji="0" lang="ja-JP" altLang="en-US"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分まで延長を実施しており，延長時間内の</a:t>
          </a:r>
          <a:r>
            <a:rPr kumimoji="0" lang="en-US" altLang="ja-JP"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1</a:t>
          </a:r>
          <a:r>
            <a:rPr kumimoji="0" lang="ja-JP" altLang="en-US"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日当たり平均対象児童数が</a:t>
          </a:r>
          <a:r>
            <a:rPr kumimoji="0" lang="en-US" altLang="ja-JP"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1</a:t>
          </a:r>
          <a:r>
            <a:rPr kumimoji="0" lang="ja-JP" altLang="en-US"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人以上いること　）を満たしているので，</a:t>
          </a:r>
          <a:r>
            <a:rPr kumimoji="0" lang="en-US" altLang="ja-JP"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2</a:t>
          </a:r>
          <a:r>
            <a:rPr kumimoji="0" lang="ja-JP" altLang="en-US"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時間延長型となります。</a:t>
          </a:r>
          <a:endParaRPr kumimoji="0" lang="en-US" altLang="ja-JP" sz="9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endParaRPr>
        </a:p>
      </xdr:txBody>
    </xdr:sp>
    <xdr:clientData/>
  </xdr:twoCellAnchor>
  <xdr:twoCellAnchor>
    <xdr:from>
      <xdr:col>13</xdr:col>
      <xdr:colOff>299009</xdr:colOff>
      <xdr:row>6</xdr:row>
      <xdr:rowOff>148663</xdr:rowOff>
    </xdr:from>
    <xdr:to>
      <xdr:col>16</xdr:col>
      <xdr:colOff>316385</xdr:colOff>
      <xdr:row>8</xdr:row>
      <xdr:rowOff>85724</xdr:rowOff>
    </xdr:to>
    <xdr:sp macro="" textlink="">
      <xdr:nvSpPr>
        <xdr:cNvPr id="6" name="AutoShape 10"/>
        <xdr:cNvSpPr>
          <a:spLocks noChangeArrowheads="1"/>
        </xdr:cNvSpPr>
      </xdr:nvSpPr>
      <xdr:spPr bwMode="auto">
        <a:xfrm flipV="1">
          <a:off x="7071284" y="1291663"/>
          <a:ext cx="1522326" cy="508561"/>
        </a:xfrm>
        <a:prstGeom prst="wedgeRoundRectCallout">
          <a:avLst>
            <a:gd name="adj1" fmla="val -2917"/>
            <a:gd name="adj2" fmla="val 110939"/>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200"/>
            </a:lnSpc>
            <a:defRPr sz="1000"/>
          </a:pPr>
          <a:r>
            <a:rPr lang="ja-JP" altLang="en-US" sz="900" b="0" i="0" u="none" strike="noStrike" baseline="0">
              <a:solidFill>
                <a:srgbClr val="000000"/>
              </a:solidFill>
              <a:latin typeface="游ゴシック" panose="020B0400000000000000" pitchFamily="50" charset="-128"/>
              <a:ea typeface="游ゴシック" panose="020B0400000000000000" pitchFamily="50" charset="-128"/>
            </a:rPr>
            <a:t>該当する施設類型及び施設名を記載してください。</a:t>
          </a:r>
        </a:p>
      </xdr:txBody>
    </xdr:sp>
    <xdr:clientData/>
  </xdr:twoCellAnchor>
  <xdr:twoCellAnchor>
    <xdr:from>
      <xdr:col>10</xdr:col>
      <xdr:colOff>361950</xdr:colOff>
      <xdr:row>16</xdr:row>
      <xdr:rowOff>70537</xdr:rowOff>
    </xdr:from>
    <xdr:to>
      <xdr:col>16</xdr:col>
      <xdr:colOff>223966</xdr:colOff>
      <xdr:row>20</xdr:row>
      <xdr:rowOff>476250</xdr:rowOff>
    </xdr:to>
    <xdr:sp macro="" textlink="">
      <xdr:nvSpPr>
        <xdr:cNvPr id="7" name="正方形/長方形 6"/>
        <xdr:cNvSpPr/>
      </xdr:nvSpPr>
      <xdr:spPr>
        <a:xfrm>
          <a:off x="5400675" y="5823637"/>
          <a:ext cx="3100516" cy="1167713"/>
        </a:xfrm>
        <a:prstGeom prst="rect">
          <a:avLst/>
        </a:prstGeom>
        <a:solidFill>
          <a:schemeClr val="accent5">
            <a:lumMod val="40000"/>
            <a:lumOff val="60000"/>
          </a:schemeClr>
        </a:solid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1500"/>
            </a:lnSpc>
          </a:pPr>
          <a:r>
            <a:rPr kumimoji="1" lang="ja-JP" altLang="en-US" sz="1050">
              <a:latin typeface="游ゴシック" panose="020B0400000000000000" pitchFamily="50" charset="-128"/>
              <a:ea typeface="游ゴシック" panose="020B0400000000000000" pitchFamily="50" charset="-128"/>
            </a:rPr>
            <a:t>ここで計算された金額を，</a:t>
          </a:r>
          <a:r>
            <a:rPr kumimoji="1" lang="ja-JP" altLang="en-US" sz="1050" b="1" u="sng">
              <a:latin typeface="游ゴシック" panose="020B0400000000000000" pitchFamily="50" charset="-128"/>
              <a:ea typeface="游ゴシック" panose="020B0400000000000000" pitchFamily="50" charset="-128"/>
            </a:rPr>
            <a:t>別表１の「交付基準額（Ｅ欄）」の</a:t>
          </a:r>
          <a:r>
            <a:rPr kumimoji="1" lang="en-US" altLang="ja-JP" sz="1050" b="1" u="sng">
              <a:latin typeface="游ゴシック" panose="020B0400000000000000" pitchFamily="50" charset="-128"/>
              <a:ea typeface="游ゴシック" panose="020B0400000000000000" pitchFamily="50" charset="-128"/>
            </a:rPr>
            <a:t>1</a:t>
          </a:r>
          <a:r>
            <a:rPr kumimoji="1" lang="ja-JP" altLang="en-US" sz="1050" b="1" u="sng">
              <a:latin typeface="游ゴシック" panose="020B0400000000000000" pitchFamily="50" charset="-128"/>
              <a:ea typeface="游ゴシック" panose="020B0400000000000000" pitchFamily="50" charset="-128"/>
            </a:rPr>
            <a:t>段目（保育短時間延長）</a:t>
          </a:r>
          <a:r>
            <a:rPr kumimoji="1" lang="ja-JP" altLang="en-US" sz="1050" b="0" u="sng">
              <a:latin typeface="游ゴシック" panose="020B0400000000000000" pitchFamily="50" charset="-128"/>
              <a:ea typeface="游ゴシック" panose="020B0400000000000000" pitchFamily="50" charset="-128"/>
            </a:rPr>
            <a:t>の欄に転記してください。</a:t>
          </a:r>
          <a:endParaRPr kumimoji="1" lang="en-US" altLang="ja-JP" sz="1050" b="0" u="sng">
            <a:latin typeface="游ゴシック" panose="020B0400000000000000" pitchFamily="50" charset="-128"/>
            <a:ea typeface="游ゴシック" panose="020B0400000000000000" pitchFamily="50" charset="-128"/>
          </a:endParaRPr>
        </a:p>
        <a:p>
          <a:pPr algn="l">
            <a:lnSpc>
              <a:spcPts val="1500"/>
            </a:lnSpc>
          </a:pPr>
          <a:endParaRPr kumimoji="1" lang="en-US" altLang="ja-JP" sz="1050" b="0" u="sng">
            <a:latin typeface="游ゴシック" panose="020B0400000000000000" pitchFamily="50" charset="-128"/>
            <a:ea typeface="游ゴシック" panose="020B0400000000000000" pitchFamily="50" charset="-128"/>
          </a:endParaRPr>
        </a:p>
        <a:p>
          <a:pPr algn="l">
            <a:lnSpc>
              <a:spcPts val="1500"/>
            </a:lnSpc>
          </a:pPr>
          <a:r>
            <a:rPr kumimoji="1" lang="en-US" altLang="ja-JP" sz="900" b="0" u="none">
              <a:latin typeface="游ゴシック" panose="020B0400000000000000" pitchFamily="50" charset="-128"/>
              <a:ea typeface="游ゴシック" panose="020B0400000000000000" pitchFamily="50" charset="-128"/>
            </a:rPr>
            <a:t>※</a:t>
          </a:r>
          <a:r>
            <a:rPr kumimoji="1" lang="ja-JP" altLang="en-US" sz="900" b="0" u="none">
              <a:latin typeface="游ゴシック" panose="020B0400000000000000" pitchFamily="50" charset="-128"/>
              <a:ea typeface="游ゴシック" panose="020B0400000000000000" pitchFamily="50" charset="-128"/>
            </a:rPr>
            <a:t>エクセルで作成の場合は自動的に反映されます。</a:t>
          </a:r>
          <a:endParaRPr kumimoji="1" lang="en-US" altLang="ja-JP" sz="900" b="0" u="none">
            <a:latin typeface="游ゴシック" panose="020B0400000000000000" pitchFamily="50" charset="-128"/>
            <a:ea typeface="游ゴシック" panose="020B0400000000000000" pitchFamily="50" charset="-128"/>
          </a:endParaRPr>
        </a:p>
      </xdr:txBody>
    </xdr:sp>
    <xdr:clientData/>
  </xdr:twoCellAnchor>
  <xdr:twoCellAnchor>
    <xdr:from>
      <xdr:col>16</xdr:col>
      <xdr:colOff>314325</xdr:colOff>
      <xdr:row>17</xdr:row>
      <xdr:rowOff>184706</xdr:rowOff>
    </xdr:from>
    <xdr:to>
      <xdr:col>18</xdr:col>
      <xdr:colOff>122023</xdr:colOff>
      <xdr:row>20</xdr:row>
      <xdr:rowOff>9525</xdr:rowOff>
    </xdr:to>
    <xdr:sp macro="" textlink="">
      <xdr:nvSpPr>
        <xdr:cNvPr id="8" name="正方形/長方形 7"/>
        <xdr:cNvSpPr/>
      </xdr:nvSpPr>
      <xdr:spPr>
        <a:xfrm>
          <a:off x="8591550" y="6128306"/>
          <a:ext cx="836398" cy="396319"/>
        </a:xfrm>
        <a:prstGeom prst="rect">
          <a:avLst/>
        </a:prstGeom>
        <a:no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1095374</xdr:colOff>
      <xdr:row>38</xdr:row>
      <xdr:rowOff>619125</xdr:rowOff>
    </xdr:from>
    <xdr:to>
      <xdr:col>15</xdr:col>
      <xdr:colOff>23812</xdr:colOff>
      <xdr:row>49</xdr:row>
      <xdr:rowOff>285749</xdr:rowOff>
    </xdr:to>
    <xdr:sp macro="" textlink="">
      <xdr:nvSpPr>
        <xdr:cNvPr id="2" name="正方形/長方形 1"/>
        <xdr:cNvSpPr/>
      </xdr:nvSpPr>
      <xdr:spPr>
        <a:xfrm>
          <a:off x="514349" y="12201525"/>
          <a:ext cx="9863138" cy="4733924"/>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297656</xdr:colOff>
      <xdr:row>0</xdr:row>
      <xdr:rowOff>166686</xdr:rowOff>
    </xdr:from>
    <xdr:to>
      <xdr:col>15</xdr:col>
      <xdr:colOff>309562</xdr:colOff>
      <xdr:row>2</xdr:row>
      <xdr:rowOff>250030</xdr:rowOff>
    </xdr:to>
    <xdr:sp macro="" textlink="">
      <xdr:nvSpPr>
        <xdr:cNvPr id="3" name="角丸四角形 2"/>
        <xdr:cNvSpPr/>
      </xdr:nvSpPr>
      <xdr:spPr>
        <a:xfrm>
          <a:off x="8708231" y="166686"/>
          <a:ext cx="1955006" cy="73104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800"/>
            <a:t>　作成例</a:t>
          </a:r>
        </a:p>
      </xdr:txBody>
    </xdr:sp>
    <xdr:clientData/>
  </xdr:twoCellAnchor>
  <xdr:twoCellAnchor>
    <xdr:from>
      <xdr:col>2</xdr:col>
      <xdr:colOff>604839</xdr:colOff>
      <xdr:row>28</xdr:row>
      <xdr:rowOff>457199</xdr:rowOff>
    </xdr:from>
    <xdr:to>
      <xdr:col>6</xdr:col>
      <xdr:colOff>1</xdr:colOff>
      <xdr:row>31</xdr:row>
      <xdr:rowOff>0</xdr:rowOff>
    </xdr:to>
    <xdr:sp macro="" textlink="">
      <xdr:nvSpPr>
        <xdr:cNvPr id="4" name="正方形/長方形 3"/>
        <xdr:cNvSpPr/>
      </xdr:nvSpPr>
      <xdr:spPr>
        <a:xfrm>
          <a:off x="1776414" y="9401174"/>
          <a:ext cx="2090737" cy="590551"/>
        </a:xfrm>
        <a:prstGeom prst="rect">
          <a:avLst/>
        </a:prstGeom>
        <a:no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endParaRPr lang="ja-JP" altLang="en-US"/>
        </a:p>
      </xdr:txBody>
    </xdr:sp>
    <xdr:clientData/>
  </xdr:twoCellAnchor>
  <xdr:twoCellAnchor>
    <xdr:from>
      <xdr:col>0</xdr:col>
      <xdr:colOff>202407</xdr:colOff>
      <xdr:row>33</xdr:row>
      <xdr:rowOff>188119</xdr:rowOff>
    </xdr:from>
    <xdr:to>
      <xdr:col>6</xdr:col>
      <xdr:colOff>418421</xdr:colOff>
      <xdr:row>37</xdr:row>
      <xdr:rowOff>88447</xdr:rowOff>
    </xdr:to>
    <xdr:sp macro="" textlink="">
      <xdr:nvSpPr>
        <xdr:cNvPr id="5" name="正方形/長方形 4"/>
        <xdr:cNvSpPr/>
      </xdr:nvSpPr>
      <xdr:spPr>
        <a:xfrm>
          <a:off x="202407" y="10732294"/>
          <a:ext cx="4083164" cy="1005228"/>
        </a:xfrm>
        <a:prstGeom prst="rect">
          <a:avLst/>
        </a:prstGeom>
        <a:solidFill>
          <a:schemeClr val="accent5">
            <a:lumMod val="40000"/>
            <a:lumOff val="60000"/>
          </a:schemeClr>
        </a:solid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2000"/>
            </a:lnSpc>
          </a:pPr>
          <a:r>
            <a:rPr kumimoji="1" lang="ja-JP" altLang="en-US" sz="1100">
              <a:latin typeface="游ゴシック" panose="020B0400000000000000" pitchFamily="50" charset="-128"/>
              <a:ea typeface="游ゴシック" panose="020B0400000000000000" pitchFamily="50" charset="-128"/>
            </a:rPr>
            <a:t>ここで計算された金額を，</a:t>
          </a:r>
          <a:r>
            <a:rPr kumimoji="1" lang="ja-JP" altLang="en-US" sz="1100" b="1" u="sng">
              <a:latin typeface="游ゴシック" panose="020B0400000000000000" pitchFamily="50" charset="-128"/>
              <a:ea typeface="游ゴシック" panose="020B0400000000000000" pitchFamily="50" charset="-128"/>
            </a:rPr>
            <a:t>別表１の「交付基準額（Ｅ欄）」の</a:t>
          </a:r>
          <a:r>
            <a:rPr kumimoji="1" lang="en-US" altLang="ja-JP" sz="1100" b="1" u="sng">
              <a:latin typeface="游ゴシック" panose="020B0400000000000000" pitchFamily="50" charset="-128"/>
              <a:ea typeface="游ゴシック" panose="020B0400000000000000" pitchFamily="50" charset="-128"/>
            </a:rPr>
            <a:t>2</a:t>
          </a:r>
          <a:r>
            <a:rPr kumimoji="1" lang="ja-JP" altLang="en-US" sz="1100" b="1" u="sng">
              <a:latin typeface="游ゴシック" panose="020B0400000000000000" pitchFamily="50" charset="-128"/>
              <a:ea typeface="游ゴシック" panose="020B0400000000000000" pitchFamily="50" charset="-128"/>
            </a:rPr>
            <a:t>段目（保育標準時間延長）</a:t>
          </a:r>
          <a:r>
            <a:rPr kumimoji="1" lang="ja-JP" altLang="en-US" sz="1100" b="0" u="sng">
              <a:latin typeface="游ゴシック" panose="020B0400000000000000" pitchFamily="50" charset="-128"/>
              <a:ea typeface="游ゴシック" panose="020B0400000000000000" pitchFamily="50" charset="-128"/>
            </a:rPr>
            <a:t>の欄に転記してください。</a:t>
          </a:r>
          <a:endParaRPr kumimoji="1" lang="en-US" altLang="ja-JP" sz="1100" b="0" u="sng">
            <a:latin typeface="游ゴシック" panose="020B0400000000000000" pitchFamily="50" charset="-128"/>
            <a:ea typeface="游ゴシック" panose="020B0400000000000000" pitchFamily="50" charset="-128"/>
          </a:endParaRPr>
        </a:p>
        <a:p>
          <a:pPr algn="l">
            <a:lnSpc>
              <a:spcPts val="2000"/>
            </a:lnSpc>
          </a:pPr>
          <a:r>
            <a:rPr kumimoji="1" lang="en-US" altLang="ja-JP" sz="1100" b="0" u="none">
              <a:latin typeface="游ゴシック" panose="020B0400000000000000" pitchFamily="50" charset="-128"/>
              <a:ea typeface="游ゴシック" panose="020B0400000000000000" pitchFamily="50" charset="-128"/>
            </a:rPr>
            <a:t>※</a:t>
          </a:r>
          <a:r>
            <a:rPr kumimoji="1" lang="ja-JP" altLang="en-US" sz="1100" b="0" u="none">
              <a:latin typeface="游ゴシック" panose="020B0400000000000000" pitchFamily="50" charset="-128"/>
              <a:ea typeface="游ゴシック" panose="020B0400000000000000" pitchFamily="50" charset="-128"/>
            </a:rPr>
            <a:t>エクセルで作成の場合は自動的に反映されます</a:t>
          </a:r>
          <a:endParaRPr kumimoji="1" lang="en-US" altLang="ja-JP" sz="1100" b="0" u="none">
            <a:latin typeface="游ゴシック" panose="020B0400000000000000" pitchFamily="50" charset="-128"/>
            <a:ea typeface="游ゴシック" panose="020B0400000000000000" pitchFamily="50" charset="-128"/>
          </a:endParaRPr>
        </a:p>
      </xdr:txBody>
    </xdr:sp>
    <xdr:clientData/>
  </xdr:twoCellAnchor>
  <xdr:twoCellAnchor>
    <xdr:from>
      <xdr:col>6</xdr:col>
      <xdr:colOff>702468</xdr:colOff>
      <xdr:row>27</xdr:row>
      <xdr:rowOff>171791</xdr:rowOff>
    </xdr:from>
    <xdr:to>
      <xdr:col>15</xdr:col>
      <xdr:colOff>409916</xdr:colOff>
      <xdr:row>37</xdr:row>
      <xdr:rowOff>207848</xdr:rowOff>
    </xdr:to>
    <xdr:sp macro="" textlink="">
      <xdr:nvSpPr>
        <xdr:cNvPr id="6" name="AutoShape 11"/>
        <xdr:cNvSpPr>
          <a:spLocks noChangeArrowheads="1"/>
        </xdr:cNvSpPr>
      </xdr:nvSpPr>
      <xdr:spPr bwMode="auto">
        <a:xfrm>
          <a:off x="4569618" y="8839541"/>
          <a:ext cx="6193973" cy="3017382"/>
        </a:xfrm>
        <a:prstGeom prst="wedgeRoundRectCallout">
          <a:avLst>
            <a:gd name="adj1" fmla="val -60595"/>
            <a:gd name="adj2" fmla="val -18741"/>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700"/>
            </a:lnSpc>
            <a:spcBef>
              <a:spcPts val="0"/>
            </a:spcBef>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平均利用児童数と実施類型（承認時間）から，該当する区分の補助基準額が自動計算されます。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ja-JP" altLang="en-US" sz="11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記載例の場合は実施類型は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時間延長型ですが，平均利用児童数が</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人の要件を満たしていないため（下記「参考」参照），</a:t>
          </a:r>
          <a:r>
            <a:rPr kumimoji="0" lang="ja-JP" altLang="en-US" sz="12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補助基準額は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分延長の</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300,000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円が基本分の金額となります。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 </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上記例で</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分延長型及び</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時間延長型の両方で要件を満たしている場合，補助基準額は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時間延長の</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1,192,000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円となります。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補助基準額については，別紙「延長保育事業費補助基準額一覧表」参照</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800"/>
            </a:lnSpc>
            <a:defRPr sz="1000"/>
          </a:pPr>
          <a:endParaRPr lang="en-US" altLang="ja-JP" sz="2000" b="0" i="0" u="none" strike="noStrike" baseline="0">
            <a:solidFill>
              <a:srgbClr val="000000"/>
            </a:solidFill>
            <a:latin typeface="ＭＳ Ｐゴシック"/>
            <a:ea typeface="ＭＳ Ｐゴシック"/>
          </a:endParaRPr>
        </a:p>
      </xdr:txBody>
    </xdr:sp>
    <xdr:clientData/>
  </xdr:twoCellAnchor>
  <xdr:twoCellAnchor>
    <xdr:from>
      <xdr:col>1</xdr:col>
      <xdr:colOff>11908</xdr:colOff>
      <xdr:row>20</xdr:row>
      <xdr:rowOff>119058</xdr:rowOff>
    </xdr:from>
    <xdr:to>
      <xdr:col>15</xdr:col>
      <xdr:colOff>142875</xdr:colOff>
      <xdr:row>21</xdr:row>
      <xdr:rowOff>202405</xdr:rowOff>
    </xdr:to>
    <xdr:sp macro="" textlink="">
      <xdr:nvSpPr>
        <xdr:cNvPr id="7" name="AutoShape 10"/>
        <xdr:cNvSpPr>
          <a:spLocks noChangeArrowheads="1"/>
        </xdr:cNvSpPr>
      </xdr:nvSpPr>
      <xdr:spPr bwMode="auto">
        <a:xfrm flipV="1">
          <a:off x="526258" y="5634033"/>
          <a:ext cx="9970292" cy="1578772"/>
        </a:xfrm>
        <a:prstGeom prst="wedgeRoundRectCallout">
          <a:avLst>
            <a:gd name="adj1" fmla="val -26981"/>
            <a:gd name="adj2" fmla="val -75041"/>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平均対象児童数は年間の上記延長承認時間区分における各週ごとの最も多い利用児童数の合計を全体の週数で按分し平均とします。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人の延長があった場合は火曜日の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同様の計算を各週で行い，各週の最も多い利用児童数をすべて合計した後に全体の週数で按分し（小数点以下第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現時点では年間の見込み人数のため，おおよその数字でもかまいません。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297656</xdr:colOff>
      <xdr:row>30</xdr:row>
      <xdr:rowOff>250031</xdr:rowOff>
    </xdr:from>
    <xdr:to>
      <xdr:col>4</xdr:col>
      <xdr:colOff>316706</xdr:colOff>
      <xdr:row>33</xdr:row>
      <xdr:rowOff>171449</xdr:rowOff>
    </xdr:to>
    <xdr:cxnSp macro="">
      <xdr:nvCxnSpPr>
        <xdr:cNvPr id="8" name="直線矢印コネクタ 7"/>
        <xdr:cNvCxnSpPr/>
      </xdr:nvCxnSpPr>
      <xdr:spPr>
        <a:xfrm flipH="1">
          <a:off x="2764631" y="9965531"/>
          <a:ext cx="19050" cy="750093"/>
        </a:xfrm>
        <a:prstGeom prst="straightConnector1">
          <a:avLst/>
        </a:prstGeom>
        <a:ln w="63500">
          <a:solidFill>
            <a:srgbClr val="0070C0"/>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838200</xdr:colOff>
      <xdr:row>0</xdr:row>
      <xdr:rowOff>228600</xdr:rowOff>
    </xdr:from>
    <xdr:to>
      <xdr:col>19</xdr:col>
      <xdr:colOff>838200</xdr:colOff>
      <xdr:row>2</xdr:row>
      <xdr:rowOff>152400</xdr:rowOff>
    </xdr:to>
    <xdr:sp macro="" textlink="">
      <xdr:nvSpPr>
        <xdr:cNvPr id="2" name="角丸四角形 1"/>
        <xdr:cNvSpPr/>
      </xdr:nvSpPr>
      <xdr:spPr>
        <a:xfrm>
          <a:off x="19564350" y="228600"/>
          <a:ext cx="2381250" cy="9810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600"/>
            <a:t>　作成例</a:t>
          </a:r>
        </a:p>
      </xdr:txBody>
    </xdr:sp>
    <xdr:clientData/>
  </xdr:twoCellAnchor>
  <xdr:twoCellAnchor>
    <xdr:from>
      <xdr:col>2</xdr:col>
      <xdr:colOff>209550</xdr:colOff>
      <xdr:row>3</xdr:row>
      <xdr:rowOff>342899</xdr:rowOff>
    </xdr:from>
    <xdr:to>
      <xdr:col>7</xdr:col>
      <xdr:colOff>1066800</xdr:colOff>
      <xdr:row>5</xdr:row>
      <xdr:rowOff>1028699</xdr:rowOff>
    </xdr:to>
    <xdr:sp macro="" textlink="">
      <xdr:nvSpPr>
        <xdr:cNvPr id="3" name="AutoShape 10"/>
        <xdr:cNvSpPr>
          <a:spLocks noChangeArrowheads="1"/>
        </xdr:cNvSpPr>
      </xdr:nvSpPr>
      <xdr:spPr bwMode="auto">
        <a:xfrm flipV="1">
          <a:off x="1581150" y="2028824"/>
          <a:ext cx="6305550" cy="1695450"/>
        </a:xfrm>
        <a:prstGeom prst="wedgeRoundRectCallout">
          <a:avLst>
            <a:gd name="adj1" fmla="val 14276"/>
            <a:gd name="adj2" fmla="val -134616"/>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Ａ欄の延べ人数とは，実人数に延長保育を利用した月数を乗じた人数のことです。</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例：Ａ階層の児童が</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ヶ月延長保育を利用した場合は延べ人数は</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ja-JP" altLang="en-US" sz="24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8</xdr:col>
      <xdr:colOff>381000</xdr:colOff>
      <xdr:row>0</xdr:row>
      <xdr:rowOff>514350</xdr:rowOff>
    </xdr:from>
    <xdr:to>
      <xdr:col>12</xdr:col>
      <xdr:colOff>438150</xdr:colOff>
      <xdr:row>6</xdr:row>
      <xdr:rowOff>342899</xdr:rowOff>
    </xdr:to>
    <xdr:sp macro="" textlink="">
      <xdr:nvSpPr>
        <xdr:cNvPr id="4" name="AutoShape 10"/>
        <xdr:cNvSpPr>
          <a:spLocks noChangeArrowheads="1"/>
        </xdr:cNvSpPr>
      </xdr:nvSpPr>
      <xdr:spPr bwMode="auto">
        <a:xfrm flipV="1">
          <a:off x="8391525" y="514350"/>
          <a:ext cx="4819650" cy="4124324"/>
        </a:xfrm>
        <a:prstGeom prst="wedgeRoundRectCallout">
          <a:avLst>
            <a:gd name="adj1" fmla="val -53568"/>
            <a:gd name="adj2" fmla="val -67199"/>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Ｂの単価欄には下記の単価が入ります。</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月額制の場合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Ａ階層Ｂ階層，及びＣ</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～Ｃ</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5</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階層</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各延長時間　　　</a:t>
          </a:r>
          <a:r>
            <a:rPr lang="en-US" altLang="ja-JP" sz="2000" b="0" i="0" u="sng" strike="noStrike" baseline="0">
              <a:solidFill>
                <a:srgbClr val="000000"/>
              </a:solidFill>
              <a:latin typeface="游ゴシック" panose="020B0400000000000000" pitchFamily="50" charset="-128"/>
              <a:ea typeface="游ゴシック" panose="020B0400000000000000" pitchFamily="50" charset="-128"/>
            </a:rPr>
            <a:t>1,000</a:t>
          </a: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円</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多子減免</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各延長時間　　　</a:t>
          </a:r>
          <a:r>
            <a:rPr lang="en-US" altLang="ja-JP" sz="2000" b="0" i="0" u="sng" strike="noStrike" baseline="0">
              <a:solidFill>
                <a:srgbClr val="000000"/>
              </a:solidFill>
              <a:latin typeface="游ゴシック" panose="020B0400000000000000" pitchFamily="50" charset="-128"/>
              <a:ea typeface="游ゴシック" panose="020B0400000000000000" pitchFamily="50" charset="-128"/>
            </a:rPr>
            <a:t>500</a:t>
          </a: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円</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日額制の場合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各施設の設定による</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12</xdr:col>
      <xdr:colOff>914400</xdr:colOff>
      <xdr:row>2</xdr:row>
      <xdr:rowOff>533400</xdr:rowOff>
    </xdr:from>
    <xdr:to>
      <xdr:col>19</xdr:col>
      <xdr:colOff>819150</xdr:colOff>
      <xdr:row>6</xdr:row>
      <xdr:rowOff>38100</xdr:rowOff>
    </xdr:to>
    <xdr:sp macro="" textlink="">
      <xdr:nvSpPr>
        <xdr:cNvPr id="5" name="AutoShape 10"/>
        <xdr:cNvSpPr>
          <a:spLocks noChangeArrowheads="1"/>
        </xdr:cNvSpPr>
      </xdr:nvSpPr>
      <xdr:spPr bwMode="auto">
        <a:xfrm flipV="1">
          <a:off x="13687425" y="1590675"/>
          <a:ext cx="8239125" cy="2743200"/>
        </a:xfrm>
        <a:prstGeom prst="wedgeRoundRectCallout">
          <a:avLst>
            <a:gd name="adj1" fmla="val -10449"/>
            <a:gd name="adj2" fmla="val -8857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rtl="0">
            <a:lnSpc>
              <a:spcPts val="2800"/>
            </a:lnSpc>
          </a:pP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人で</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分延長型と</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時間延長型の両方で利用実績がある場合はそれぞれの延長類型に延</a:t>
          </a:r>
          <a:r>
            <a:rPr lang="ja-JP" altLang="en-US" sz="1800" b="0" i="0" baseline="0">
              <a:effectLst/>
              <a:latin typeface="游ゴシック" panose="020B0400000000000000" pitchFamily="50" charset="-128"/>
              <a:ea typeface="游ゴシック" panose="020B0400000000000000" pitchFamily="50" charset="-128"/>
              <a:cs typeface="+mn-cs"/>
            </a:rPr>
            <a:t>べ</a:t>
          </a:r>
          <a:r>
            <a:rPr lang="ja-JP" altLang="ja-JP" sz="1800" b="0" i="0" baseline="0">
              <a:effectLst/>
              <a:latin typeface="游ゴシック" panose="020B0400000000000000" pitchFamily="50" charset="-128"/>
              <a:ea typeface="游ゴシック" panose="020B0400000000000000" pitchFamily="50" charset="-128"/>
              <a:cs typeface="+mn-cs"/>
            </a:rPr>
            <a:t>人数を記載してください。</a:t>
          </a:r>
          <a:endParaRPr lang="ja-JP" altLang="ja-JP" sz="3600">
            <a:effectLst/>
            <a:latin typeface="游ゴシック" panose="020B0400000000000000" pitchFamily="50" charset="-128"/>
            <a:ea typeface="游ゴシック" panose="020B0400000000000000" pitchFamily="50" charset="-128"/>
          </a:endParaRPr>
        </a:p>
        <a:p>
          <a:pPr>
            <a:lnSpc>
              <a:spcPts val="2800"/>
            </a:lnSpc>
          </a:pPr>
          <a:r>
            <a:rPr lang="ja-JP" altLang="ja-JP" sz="1800" b="0" i="0" baseline="0">
              <a:effectLst/>
              <a:latin typeface="游ゴシック" panose="020B0400000000000000" pitchFamily="50" charset="-128"/>
              <a:ea typeface="游ゴシック" panose="020B0400000000000000" pitchFamily="50" charset="-128"/>
              <a:cs typeface="+mn-cs"/>
            </a:rPr>
            <a:t>例：Ａ階層の児童が</a:t>
          </a:r>
          <a:r>
            <a:rPr lang="en-US" altLang="ja-JP" sz="1800" b="0" i="0" baseline="0">
              <a:effectLst/>
              <a:latin typeface="游ゴシック" panose="020B0400000000000000" pitchFamily="50" charset="-128"/>
              <a:ea typeface="游ゴシック" panose="020B0400000000000000" pitchFamily="50" charset="-128"/>
              <a:cs typeface="+mn-cs"/>
            </a:rPr>
            <a:t>4</a:t>
          </a:r>
          <a:r>
            <a:rPr lang="ja-JP" altLang="ja-JP" sz="1800" b="0" i="0" baseline="0">
              <a:effectLst/>
              <a:latin typeface="游ゴシック" panose="020B0400000000000000" pitchFamily="50" charset="-128"/>
              <a:ea typeface="游ゴシック" panose="020B0400000000000000" pitchFamily="50" charset="-128"/>
              <a:cs typeface="+mn-cs"/>
            </a:rPr>
            <a:t>月のみ</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分延長を行い，</a:t>
          </a:r>
          <a:r>
            <a:rPr lang="en-US" altLang="ja-JP" sz="1800" b="0" i="0" baseline="0">
              <a:effectLst/>
              <a:latin typeface="游ゴシック" panose="020B0400000000000000" pitchFamily="50" charset="-128"/>
              <a:ea typeface="游ゴシック" panose="020B0400000000000000" pitchFamily="50" charset="-128"/>
              <a:cs typeface="+mn-cs"/>
            </a:rPr>
            <a:t>5</a:t>
          </a:r>
          <a:r>
            <a:rPr lang="ja-JP" altLang="ja-JP" sz="1800" b="0" i="0" baseline="0">
              <a:effectLst/>
              <a:latin typeface="游ゴシック" panose="020B0400000000000000" pitchFamily="50" charset="-128"/>
              <a:ea typeface="游ゴシック" panose="020B0400000000000000" pitchFamily="50" charset="-128"/>
              <a:cs typeface="+mn-cs"/>
            </a:rPr>
            <a:t>月～</a:t>
          </a:r>
          <a:r>
            <a:rPr lang="en-US" altLang="ja-JP" sz="1800" b="0" i="0" baseline="0">
              <a:effectLst/>
              <a:latin typeface="游ゴシック" panose="020B0400000000000000" pitchFamily="50" charset="-128"/>
              <a:ea typeface="游ゴシック" panose="020B0400000000000000" pitchFamily="50" charset="-128"/>
              <a:cs typeface="+mn-cs"/>
            </a:rPr>
            <a:t>3</a:t>
          </a:r>
          <a:r>
            <a:rPr lang="ja-JP" altLang="ja-JP" sz="1800" b="0" i="0" baseline="0">
              <a:effectLst/>
              <a:latin typeface="游ゴシック" panose="020B0400000000000000" pitchFamily="50" charset="-128"/>
              <a:ea typeface="游ゴシック" panose="020B0400000000000000" pitchFamily="50" charset="-128"/>
              <a:cs typeface="+mn-cs"/>
            </a:rPr>
            <a:t>月は</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時間延長を行った場合の延べ人数は，</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分延長型で</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人，</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時間延長型で</a:t>
          </a:r>
          <a:r>
            <a:rPr lang="en-US" altLang="ja-JP" sz="1800" b="0" i="0" baseline="0">
              <a:effectLst/>
              <a:latin typeface="游ゴシック" panose="020B0400000000000000" pitchFamily="50" charset="-128"/>
              <a:ea typeface="游ゴシック" panose="020B0400000000000000" pitchFamily="50" charset="-128"/>
              <a:cs typeface="+mn-cs"/>
            </a:rPr>
            <a:t>11</a:t>
          </a:r>
          <a:r>
            <a:rPr lang="ja-JP" altLang="ja-JP" sz="1800" b="0" i="0" baseline="0">
              <a:effectLst/>
              <a:latin typeface="游ゴシック" panose="020B0400000000000000" pitchFamily="50" charset="-128"/>
              <a:ea typeface="游ゴシック" panose="020B0400000000000000" pitchFamily="50" charset="-128"/>
              <a:cs typeface="+mn-cs"/>
            </a:rPr>
            <a:t>人と記載してください</a:t>
          </a:r>
          <a:r>
            <a:rPr lang="ja-JP" altLang="en-US" sz="1800" b="0" i="0" baseline="0">
              <a:effectLst/>
              <a:latin typeface="游ゴシック" panose="020B0400000000000000" pitchFamily="50" charset="-128"/>
              <a:ea typeface="游ゴシック" panose="020B0400000000000000" pitchFamily="50" charset="-128"/>
              <a:cs typeface="+mn-cs"/>
            </a:rPr>
            <a:t>。</a:t>
          </a:r>
          <a:endParaRPr lang="en-US" altLang="ja-JP" sz="36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13</xdr:col>
      <xdr:colOff>0</xdr:colOff>
      <xdr:row>26</xdr:row>
      <xdr:rowOff>76200</xdr:rowOff>
    </xdr:from>
    <xdr:to>
      <xdr:col>18</xdr:col>
      <xdr:colOff>1123950</xdr:colOff>
      <xdr:row>39</xdr:row>
      <xdr:rowOff>323849</xdr:rowOff>
    </xdr:to>
    <xdr:sp macro="" textlink="">
      <xdr:nvSpPr>
        <xdr:cNvPr id="6" name="AutoShape 10"/>
        <xdr:cNvSpPr>
          <a:spLocks noChangeArrowheads="1"/>
        </xdr:cNvSpPr>
      </xdr:nvSpPr>
      <xdr:spPr bwMode="auto">
        <a:xfrm flipV="1">
          <a:off x="13963650" y="10706100"/>
          <a:ext cx="7077075" cy="5905499"/>
        </a:xfrm>
        <a:prstGeom prst="wedgeRoundRectCallout">
          <a:avLst>
            <a:gd name="adj1" fmla="val 36690"/>
            <a:gd name="adj2" fmla="val 70052"/>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rtl="0">
            <a:lnSpc>
              <a:spcPts val="2000"/>
            </a:lnSpc>
          </a:pPr>
          <a:r>
            <a:rPr lang="ja-JP" altLang="ja-JP" sz="2000" b="0" i="0" baseline="0">
              <a:effectLst/>
              <a:latin typeface="游ゴシック" panose="020B0400000000000000" pitchFamily="50" charset="-128"/>
              <a:ea typeface="游ゴシック" panose="020B0400000000000000" pitchFamily="50" charset="-128"/>
              <a:cs typeface="+mn-cs"/>
            </a:rPr>
            <a:t>Ｂの単価欄には下記の単価が入ります</a:t>
          </a:r>
          <a:endParaRPr lang="en-US" altLang="ja-JP" sz="2000" b="0" i="0" baseline="0">
            <a:effectLst/>
            <a:latin typeface="游ゴシック" panose="020B0400000000000000" pitchFamily="50" charset="-128"/>
            <a:ea typeface="游ゴシック" panose="020B0400000000000000" pitchFamily="50" charset="-128"/>
            <a:cs typeface="+mn-cs"/>
          </a:endParaRPr>
        </a:p>
        <a:p>
          <a:pPr rtl="0">
            <a:lnSpc>
              <a:spcPts val="2300"/>
            </a:lnSpc>
          </a:pPr>
          <a:endParaRPr lang="ja-JP" altLang="ja-JP" sz="4000" b="0">
            <a:effectLst/>
            <a:latin typeface="游ゴシック" panose="020B0400000000000000" pitchFamily="50" charset="-128"/>
            <a:ea typeface="游ゴシック" panose="020B0400000000000000" pitchFamily="50" charset="-128"/>
          </a:endParaRPr>
        </a:p>
        <a:p>
          <a:pPr rtl="0">
            <a:lnSpc>
              <a:spcPts val="2300"/>
            </a:lnSpc>
          </a:pPr>
          <a:r>
            <a:rPr lang="en-US" altLang="ja-JP" sz="2000" b="0" i="0" baseline="0">
              <a:effectLst/>
              <a:latin typeface="游ゴシック" panose="020B0400000000000000" pitchFamily="50" charset="-128"/>
              <a:ea typeface="游ゴシック" panose="020B0400000000000000" pitchFamily="50" charset="-128"/>
              <a:cs typeface="+mn-cs"/>
            </a:rPr>
            <a:t>【</a:t>
          </a:r>
          <a:r>
            <a:rPr lang="ja-JP" altLang="en-US" sz="2000" b="0" i="0" baseline="0">
              <a:effectLst/>
              <a:latin typeface="游ゴシック" panose="020B0400000000000000" pitchFamily="50" charset="-128"/>
              <a:ea typeface="游ゴシック" panose="020B0400000000000000" pitchFamily="50" charset="-128"/>
              <a:cs typeface="+mn-cs"/>
            </a:rPr>
            <a:t>月額制の場合</a:t>
          </a:r>
          <a:r>
            <a:rPr lang="en-US" altLang="ja-JP" sz="2000" b="0" i="0" baseline="0">
              <a:effectLst/>
              <a:latin typeface="游ゴシック" panose="020B0400000000000000" pitchFamily="50" charset="-128"/>
              <a:ea typeface="游ゴシック" panose="020B0400000000000000" pitchFamily="50" charset="-128"/>
              <a:cs typeface="+mn-cs"/>
            </a:rPr>
            <a:t>】</a:t>
          </a:r>
        </a:p>
        <a:p>
          <a:pPr rtl="0">
            <a:lnSpc>
              <a:spcPts val="2300"/>
            </a:lnSpc>
          </a:pPr>
          <a:r>
            <a:rPr lang="ja-JP" altLang="ja-JP" sz="2000" b="0" i="0" baseline="0">
              <a:effectLst/>
              <a:latin typeface="游ゴシック" panose="020B0400000000000000" pitchFamily="50" charset="-128"/>
              <a:ea typeface="游ゴシック" panose="020B0400000000000000" pitchFamily="50" charset="-128"/>
              <a:cs typeface="+mn-cs"/>
            </a:rPr>
            <a:t>Ａ階層及びＢ階層</a:t>
          </a:r>
          <a:endParaRPr lang="ja-JP" altLang="ja-JP" sz="4000" b="0">
            <a:effectLst/>
            <a:latin typeface="游ゴシック" panose="020B0400000000000000" pitchFamily="50" charset="-128"/>
            <a:ea typeface="游ゴシック" panose="020B0400000000000000" pitchFamily="50" charset="-128"/>
          </a:endParaRPr>
        </a:p>
        <a:p>
          <a:pPr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30</a:t>
          </a:r>
          <a:r>
            <a:rPr lang="ja-JP" altLang="ja-JP" sz="2000" b="0" i="0" u="sng" baseline="0">
              <a:effectLst/>
              <a:latin typeface="游ゴシック" panose="020B0400000000000000" pitchFamily="50" charset="-128"/>
              <a:ea typeface="游ゴシック" panose="020B0400000000000000" pitchFamily="50" charset="-128"/>
              <a:cs typeface="+mn-cs"/>
            </a:rPr>
            <a:t>分延長　　　　　　　</a:t>
          </a:r>
          <a:r>
            <a:rPr lang="en-US" altLang="ja-JP" sz="2000" b="0" i="0" u="sng" baseline="0">
              <a:effectLst/>
              <a:latin typeface="游ゴシック" panose="020B0400000000000000" pitchFamily="50" charset="-128"/>
              <a:ea typeface="游ゴシック" panose="020B0400000000000000" pitchFamily="50" charset="-128"/>
              <a:cs typeface="+mn-cs"/>
            </a:rPr>
            <a:t>3,000</a:t>
          </a:r>
          <a:r>
            <a:rPr lang="ja-JP" altLang="ja-JP" sz="2000" b="0" i="0" u="sng" baseline="0">
              <a:effectLst/>
              <a:latin typeface="游ゴシック" panose="020B0400000000000000" pitchFamily="50" charset="-128"/>
              <a:ea typeface="游ゴシック" panose="020B0400000000000000" pitchFamily="50" charset="-128"/>
              <a:cs typeface="+mn-cs"/>
            </a:rPr>
            <a:t>円</a:t>
          </a:r>
          <a:endParaRPr lang="ja-JP" altLang="ja-JP" sz="4000" b="0">
            <a:effectLst/>
            <a:latin typeface="游ゴシック" panose="020B0400000000000000" pitchFamily="50" charset="-128"/>
            <a:ea typeface="游ゴシック" panose="020B0400000000000000" pitchFamily="50" charset="-128"/>
          </a:endParaRPr>
        </a:p>
        <a:p>
          <a:pPr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1</a:t>
          </a:r>
          <a:r>
            <a:rPr lang="ja-JP" altLang="ja-JP" sz="2000" b="0" i="0" u="sng" baseline="0">
              <a:effectLst/>
              <a:latin typeface="游ゴシック" panose="020B0400000000000000" pitchFamily="50" charset="-128"/>
              <a:ea typeface="游ゴシック" panose="020B0400000000000000" pitchFamily="50" charset="-128"/>
              <a:cs typeface="+mn-cs"/>
            </a:rPr>
            <a:t>時間延長　 　　　　　</a:t>
          </a:r>
          <a:r>
            <a:rPr lang="en-US" altLang="ja-JP" sz="2000" b="0" i="0" u="sng" baseline="0">
              <a:effectLst/>
              <a:latin typeface="游ゴシック" panose="020B0400000000000000" pitchFamily="50" charset="-128"/>
              <a:ea typeface="游ゴシック" panose="020B0400000000000000" pitchFamily="50" charset="-128"/>
              <a:cs typeface="+mn-cs"/>
            </a:rPr>
            <a:t>3,000</a:t>
          </a:r>
          <a:r>
            <a:rPr lang="ja-JP" altLang="ja-JP" sz="2000" b="0" i="0" u="sng" baseline="0">
              <a:effectLst/>
              <a:latin typeface="游ゴシック" panose="020B0400000000000000" pitchFamily="50" charset="-128"/>
              <a:ea typeface="游ゴシック" panose="020B0400000000000000" pitchFamily="50" charset="-128"/>
              <a:cs typeface="+mn-cs"/>
            </a:rPr>
            <a:t>円</a:t>
          </a:r>
          <a:endParaRPr lang="ja-JP" altLang="ja-JP" sz="4000" b="0">
            <a:effectLst/>
            <a:latin typeface="游ゴシック" panose="020B0400000000000000" pitchFamily="50" charset="-128"/>
            <a:ea typeface="游ゴシック" panose="020B0400000000000000" pitchFamily="50" charset="-128"/>
          </a:endParaRPr>
        </a:p>
        <a:p>
          <a:pPr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2</a:t>
          </a:r>
          <a:r>
            <a:rPr lang="ja-JP" altLang="ja-JP" sz="2000" b="0" i="0" u="sng" baseline="0">
              <a:effectLst/>
              <a:latin typeface="游ゴシック" panose="020B0400000000000000" pitchFamily="50" charset="-128"/>
              <a:ea typeface="游ゴシック" panose="020B0400000000000000" pitchFamily="50" charset="-128"/>
              <a:cs typeface="+mn-cs"/>
            </a:rPr>
            <a:t>時間以上の延長　　各施設の設定料金</a:t>
          </a:r>
          <a:endParaRPr lang="ja-JP" altLang="ja-JP" sz="4000" b="0">
            <a:effectLst/>
            <a:latin typeface="游ゴシック" panose="020B0400000000000000" pitchFamily="50" charset="-128"/>
            <a:ea typeface="游ゴシック" panose="020B0400000000000000" pitchFamily="50" charset="-128"/>
          </a:endParaRPr>
        </a:p>
        <a:p>
          <a:pPr rtl="0">
            <a:lnSpc>
              <a:spcPts val="2300"/>
            </a:lnSpc>
          </a:pPr>
          <a:r>
            <a:rPr lang="ja-JP" altLang="ja-JP" sz="2000" b="0" i="0" baseline="0">
              <a:effectLst/>
              <a:latin typeface="游ゴシック" panose="020B0400000000000000" pitchFamily="50" charset="-128"/>
              <a:ea typeface="游ゴシック" panose="020B0400000000000000" pitchFamily="50" charset="-128"/>
              <a:cs typeface="+mn-cs"/>
            </a:rPr>
            <a:t>多子減免</a:t>
          </a:r>
          <a:endParaRPr lang="ja-JP" altLang="ja-JP" sz="4000" b="0">
            <a:effectLst/>
            <a:latin typeface="游ゴシック" panose="020B0400000000000000" pitchFamily="50" charset="-128"/>
            <a:ea typeface="游ゴシック" panose="020B0400000000000000" pitchFamily="50" charset="-128"/>
          </a:endParaRPr>
        </a:p>
        <a:p>
          <a:pPr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30</a:t>
          </a:r>
          <a:r>
            <a:rPr lang="ja-JP" altLang="ja-JP" sz="2000" b="0" i="0" u="sng" baseline="0">
              <a:effectLst/>
              <a:latin typeface="游ゴシック" panose="020B0400000000000000" pitchFamily="50" charset="-128"/>
              <a:ea typeface="游ゴシック" panose="020B0400000000000000" pitchFamily="50" charset="-128"/>
              <a:cs typeface="+mn-cs"/>
            </a:rPr>
            <a:t>分延長　　　　　　　</a:t>
          </a:r>
          <a:r>
            <a:rPr lang="en-US" altLang="ja-JP" sz="2000" b="0" i="0" u="sng" baseline="0">
              <a:effectLst/>
              <a:latin typeface="游ゴシック" panose="020B0400000000000000" pitchFamily="50" charset="-128"/>
              <a:ea typeface="游ゴシック" panose="020B0400000000000000" pitchFamily="50" charset="-128"/>
              <a:cs typeface="+mn-cs"/>
            </a:rPr>
            <a:t>1,500</a:t>
          </a:r>
          <a:r>
            <a:rPr lang="ja-JP" altLang="ja-JP" sz="2000" b="0" i="0" u="sng" baseline="0">
              <a:effectLst/>
              <a:latin typeface="游ゴシック" panose="020B0400000000000000" pitchFamily="50" charset="-128"/>
              <a:ea typeface="游ゴシック" panose="020B0400000000000000" pitchFamily="50" charset="-128"/>
              <a:cs typeface="+mn-cs"/>
            </a:rPr>
            <a:t>円（＠</a:t>
          </a:r>
          <a:r>
            <a:rPr lang="en-US" altLang="ja-JP" sz="2000" b="0" i="0" u="sng" baseline="0">
              <a:effectLst/>
              <a:latin typeface="游ゴシック" panose="020B0400000000000000" pitchFamily="50" charset="-128"/>
              <a:ea typeface="游ゴシック" panose="020B0400000000000000" pitchFamily="50" charset="-128"/>
              <a:cs typeface="+mn-cs"/>
            </a:rPr>
            <a:t>3,000×1/2</a:t>
          </a:r>
          <a:r>
            <a:rPr lang="ja-JP" altLang="ja-JP" sz="2000" b="0" i="0" u="sng" baseline="0">
              <a:effectLst/>
              <a:latin typeface="游ゴシック" panose="020B0400000000000000" pitchFamily="50" charset="-128"/>
              <a:ea typeface="游ゴシック" panose="020B0400000000000000" pitchFamily="50" charset="-128"/>
              <a:cs typeface="+mn-cs"/>
            </a:rPr>
            <a:t>）</a:t>
          </a:r>
          <a:endParaRPr lang="ja-JP" altLang="ja-JP" sz="4000" b="0">
            <a:effectLst/>
            <a:latin typeface="游ゴシック" panose="020B0400000000000000" pitchFamily="50" charset="-128"/>
            <a:ea typeface="游ゴシック" panose="020B0400000000000000" pitchFamily="50" charset="-128"/>
          </a:endParaRPr>
        </a:p>
        <a:p>
          <a:pPr rtl="0" eaLnBrk="1" fontAlgn="auto" latinLnBrk="0" hangingPunct="1">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1</a:t>
          </a:r>
          <a:r>
            <a:rPr lang="ja-JP" altLang="ja-JP" sz="2000" b="0" i="0" u="sng" baseline="0">
              <a:effectLst/>
              <a:latin typeface="游ゴシック" panose="020B0400000000000000" pitchFamily="50" charset="-128"/>
              <a:ea typeface="游ゴシック" panose="020B0400000000000000" pitchFamily="50" charset="-128"/>
              <a:cs typeface="+mn-cs"/>
            </a:rPr>
            <a:t>時間延長　　　　　  </a:t>
          </a:r>
          <a:r>
            <a:rPr lang="en-US" altLang="ja-JP" sz="2000" b="0" i="0" u="sng" baseline="0">
              <a:effectLst/>
              <a:latin typeface="游ゴシック" panose="020B0400000000000000" pitchFamily="50" charset="-128"/>
              <a:ea typeface="游ゴシック" panose="020B0400000000000000" pitchFamily="50" charset="-128"/>
              <a:cs typeface="+mn-cs"/>
            </a:rPr>
            <a:t>1,500</a:t>
          </a:r>
          <a:r>
            <a:rPr lang="ja-JP" altLang="ja-JP" sz="2000" b="0" i="0" u="sng" baseline="0">
              <a:effectLst/>
              <a:latin typeface="游ゴシック" panose="020B0400000000000000" pitchFamily="50" charset="-128"/>
              <a:ea typeface="游ゴシック" panose="020B0400000000000000" pitchFamily="50" charset="-128"/>
              <a:cs typeface="+mn-cs"/>
            </a:rPr>
            <a:t>円（＠</a:t>
          </a:r>
          <a:r>
            <a:rPr lang="en-US" altLang="ja-JP" sz="2000" b="0" i="0" u="sng" baseline="0">
              <a:effectLst/>
              <a:latin typeface="游ゴシック" panose="020B0400000000000000" pitchFamily="50" charset="-128"/>
              <a:ea typeface="游ゴシック" panose="020B0400000000000000" pitchFamily="50" charset="-128"/>
              <a:cs typeface="+mn-cs"/>
            </a:rPr>
            <a:t>3,000×1/2</a:t>
          </a:r>
          <a:r>
            <a:rPr lang="ja-JP" altLang="ja-JP" sz="2000" b="0" i="0" u="sng" baseline="0">
              <a:effectLst/>
              <a:latin typeface="游ゴシック" panose="020B0400000000000000" pitchFamily="50" charset="-128"/>
              <a:ea typeface="游ゴシック" panose="020B0400000000000000" pitchFamily="50" charset="-128"/>
              <a:cs typeface="+mn-cs"/>
            </a:rPr>
            <a:t>）</a:t>
          </a:r>
          <a:endParaRPr lang="ja-JP" altLang="ja-JP" sz="4000" b="0">
            <a:effectLst/>
            <a:latin typeface="游ゴシック" panose="020B0400000000000000" pitchFamily="50" charset="-128"/>
            <a:ea typeface="游ゴシック" panose="020B0400000000000000" pitchFamily="50" charset="-128"/>
          </a:endParaRPr>
        </a:p>
        <a:p>
          <a:pPr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2</a:t>
          </a:r>
          <a:r>
            <a:rPr lang="ja-JP" altLang="ja-JP" sz="2000" b="0" i="0" u="sng" baseline="0">
              <a:effectLst/>
              <a:latin typeface="游ゴシック" panose="020B0400000000000000" pitchFamily="50" charset="-128"/>
              <a:ea typeface="游ゴシック" panose="020B0400000000000000" pitchFamily="50" charset="-128"/>
              <a:cs typeface="+mn-cs"/>
            </a:rPr>
            <a:t>時間以上の延長　　各施設の設定料金</a:t>
          </a:r>
          <a:r>
            <a:rPr lang="en-US" altLang="ja-JP" sz="2000" b="0" i="0" u="sng" baseline="0">
              <a:effectLst/>
              <a:latin typeface="游ゴシック" panose="020B0400000000000000" pitchFamily="50" charset="-128"/>
              <a:ea typeface="游ゴシック" panose="020B0400000000000000" pitchFamily="50" charset="-128"/>
              <a:cs typeface="+mn-cs"/>
            </a:rPr>
            <a:t>×1/2</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defRPr sz="1000"/>
          </a:pPr>
          <a:endParaRPr lang="en-US" altLang="ja-JP" sz="24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3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日額制の場合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3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各施設の設定による</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xdr:col>
      <xdr:colOff>571500</xdr:colOff>
      <xdr:row>42</xdr:row>
      <xdr:rowOff>42862</xdr:rowOff>
    </xdr:from>
    <xdr:to>
      <xdr:col>7</xdr:col>
      <xdr:colOff>704850</xdr:colOff>
      <xdr:row>50</xdr:row>
      <xdr:rowOff>52387</xdr:rowOff>
    </xdr:to>
    <xdr:sp macro="" textlink="">
      <xdr:nvSpPr>
        <xdr:cNvPr id="7" name="正方形/長方形 6"/>
        <xdr:cNvSpPr/>
      </xdr:nvSpPr>
      <xdr:spPr>
        <a:xfrm>
          <a:off x="1943100" y="17111662"/>
          <a:ext cx="5581650" cy="1381125"/>
        </a:xfrm>
        <a:prstGeom prst="rect">
          <a:avLst/>
        </a:prstGeom>
        <a:solidFill>
          <a:schemeClr val="accent5">
            <a:lumMod val="40000"/>
            <a:lumOff val="60000"/>
          </a:schemeClr>
        </a:solid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2900"/>
            </a:lnSpc>
          </a:pPr>
          <a:r>
            <a:rPr kumimoji="1" lang="ja-JP" altLang="en-US" sz="2400">
              <a:latin typeface="游ゴシック" panose="020B0400000000000000" pitchFamily="50" charset="-128"/>
              <a:ea typeface="游ゴシック" panose="020B0400000000000000" pitchFamily="50" charset="-128"/>
            </a:rPr>
            <a:t>ここで計算された金額を，</a:t>
          </a:r>
          <a:r>
            <a:rPr kumimoji="1" lang="ja-JP" altLang="en-US" sz="2400" b="1" u="sng">
              <a:latin typeface="游ゴシック" panose="020B0400000000000000" pitchFamily="50" charset="-128"/>
              <a:ea typeface="游ゴシック" panose="020B0400000000000000" pitchFamily="50" charset="-128"/>
            </a:rPr>
            <a:t>別表１の「減免分（震災減免以外）（Ｈ欄）」の</a:t>
          </a:r>
          <a:r>
            <a:rPr kumimoji="1" lang="en-US" altLang="ja-JP" sz="2400" b="1" u="sng">
              <a:latin typeface="游ゴシック" panose="020B0400000000000000" pitchFamily="50" charset="-128"/>
              <a:ea typeface="游ゴシック" panose="020B0400000000000000" pitchFamily="50" charset="-128"/>
            </a:rPr>
            <a:t>1</a:t>
          </a:r>
          <a:r>
            <a:rPr kumimoji="1" lang="ja-JP" altLang="en-US" sz="2400" b="1" u="sng">
              <a:latin typeface="游ゴシック" panose="020B0400000000000000" pitchFamily="50" charset="-128"/>
              <a:ea typeface="游ゴシック" panose="020B0400000000000000" pitchFamily="50" charset="-128"/>
            </a:rPr>
            <a:t>段目</a:t>
          </a:r>
          <a:r>
            <a:rPr kumimoji="1" lang="ja-JP" altLang="en-US" sz="2400" b="0" u="sng">
              <a:latin typeface="游ゴシック" panose="020B0400000000000000" pitchFamily="50" charset="-128"/>
              <a:ea typeface="游ゴシック" panose="020B0400000000000000" pitchFamily="50" charset="-128"/>
            </a:rPr>
            <a:t>に転記してください。</a:t>
          </a:r>
          <a:endParaRPr kumimoji="1" lang="en-US" altLang="ja-JP" sz="2400" b="0" u="sng">
            <a:latin typeface="游ゴシック" panose="020B0400000000000000" pitchFamily="50" charset="-128"/>
            <a:ea typeface="游ゴシック" panose="020B0400000000000000" pitchFamily="50" charset="-128"/>
          </a:endParaRPr>
        </a:p>
      </xdr:txBody>
    </xdr:sp>
    <xdr:clientData/>
  </xdr:twoCellAnchor>
  <xdr:twoCellAnchor>
    <xdr:from>
      <xdr:col>8</xdr:col>
      <xdr:colOff>390525</xdr:colOff>
      <xdr:row>41</xdr:row>
      <xdr:rowOff>161925</xdr:rowOff>
    </xdr:from>
    <xdr:to>
      <xdr:col>13</xdr:col>
      <xdr:colOff>304800</xdr:colOff>
      <xdr:row>50</xdr:row>
      <xdr:rowOff>47625</xdr:rowOff>
    </xdr:to>
    <xdr:sp macro="" textlink="">
      <xdr:nvSpPr>
        <xdr:cNvPr id="8" name="正方形/長方形 7"/>
        <xdr:cNvSpPr/>
      </xdr:nvSpPr>
      <xdr:spPr>
        <a:xfrm>
          <a:off x="8401050" y="17059275"/>
          <a:ext cx="5867400" cy="1428750"/>
        </a:xfrm>
        <a:prstGeom prst="rect">
          <a:avLst/>
        </a:prstGeom>
        <a:solidFill>
          <a:schemeClr val="accent5">
            <a:lumMod val="40000"/>
            <a:lumOff val="60000"/>
          </a:schemeClr>
        </a:solid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2900"/>
            </a:lnSpc>
          </a:pPr>
          <a:r>
            <a:rPr kumimoji="1" lang="ja-JP" altLang="en-US" sz="2400">
              <a:latin typeface="游ゴシック" panose="020B0400000000000000" pitchFamily="50" charset="-128"/>
              <a:ea typeface="游ゴシック" panose="020B0400000000000000" pitchFamily="50" charset="-128"/>
            </a:rPr>
            <a:t>ここで計算された金額を，</a:t>
          </a:r>
          <a:r>
            <a:rPr kumimoji="1" lang="ja-JP" altLang="en-US" sz="2400" b="1" u="sng">
              <a:latin typeface="游ゴシック" panose="020B0400000000000000" pitchFamily="50" charset="-128"/>
              <a:ea typeface="游ゴシック" panose="020B0400000000000000" pitchFamily="50" charset="-128"/>
            </a:rPr>
            <a:t>別表１の「減免分（震災減免以外）（Ｈ欄）」の</a:t>
          </a:r>
          <a:r>
            <a:rPr kumimoji="1" lang="en-US" altLang="ja-JP" sz="2400" b="1" u="sng">
              <a:latin typeface="游ゴシック" panose="020B0400000000000000" pitchFamily="50" charset="-128"/>
              <a:ea typeface="游ゴシック" panose="020B0400000000000000" pitchFamily="50" charset="-128"/>
            </a:rPr>
            <a:t>2</a:t>
          </a:r>
          <a:r>
            <a:rPr kumimoji="1" lang="ja-JP" altLang="en-US" sz="2400" b="1" u="sng">
              <a:latin typeface="游ゴシック" panose="020B0400000000000000" pitchFamily="50" charset="-128"/>
              <a:ea typeface="游ゴシック" panose="020B0400000000000000" pitchFamily="50" charset="-128"/>
            </a:rPr>
            <a:t>段目</a:t>
          </a:r>
          <a:r>
            <a:rPr kumimoji="1" lang="ja-JP" altLang="en-US" sz="2400" b="0" u="sng">
              <a:latin typeface="游ゴシック" panose="020B0400000000000000" pitchFamily="50" charset="-128"/>
              <a:ea typeface="游ゴシック" panose="020B0400000000000000" pitchFamily="50" charset="-128"/>
            </a:rPr>
            <a:t>に転記してください。</a:t>
          </a:r>
          <a:endParaRPr kumimoji="1" lang="en-US" altLang="ja-JP" sz="2400" b="0" u="sng">
            <a:latin typeface="游ゴシック" panose="020B0400000000000000" pitchFamily="50" charset="-128"/>
            <a:ea typeface="游ゴシック" panose="020B0400000000000000" pitchFamily="50" charset="-128"/>
          </a:endParaRPr>
        </a:p>
      </xdr:txBody>
    </xdr:sp>
    <xdr:clientData/>
  </xdr:twoCellAnchor>
  <xdr:twoCellAnchor>
    <xdr:from>
      <xdr:col>5</xdr:col>
      <xdr:colOff>209550</xdr:colOff>
      <xdr:row>39</xdr:row>
      <xdr:rowOff>342900</xdr:rowOff>
    </xdr:from>
    <xdr:to>
      <xdr:col>5</xdr:col>
      <xdr:colOff>238126</xdr:colOff>
      <xdr:row>42</xdr:row>
      <xdr:rowOff>61912</xdr:rowOff>
    </xdr:to>
    <xdr:cxnSp macro="">
      <xdr:nvCxnSpPr>
        <xdr:cNvPr id="9" name="直線矢印コネクタ 8"/>
        <xdr:cNvCxnSpPr/>
      </xdr:nvCxnSpPr>
      <xdr:spPr>
        <a:xfrm>
          <a:off x="4648200" y="16630650"/>
          <a:ext cx="28576" cy="500062"/>
        </a:xfrm>
        <a:prstGeom prst="straightConnector1">
          <a:avLst/>
        </a:prstGeom>
        <a:ln w="63500">
          <a:solidFill>
            <a:srgbClr val="0070C0"/>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857250</xdr:colOff>
      <xdr:row>39</xdr:row>
      <xdr:rowOff>400050</xdr:rowOff>
    </xdr:from>
    <xdr:to>
      <xdr:col>8</xdr:col>
      <xdr:colOff>881064</xdr:colOff>
      <xdr:row>41</xdr:row>
      <xdr:rowOff>152399</xdr:rowOff>
    </xdr:to>
    <xdr:cxnSp macro="">
      <xdr:nvCxnSpPr>
        <xdr:cNvPr id="10" name="直線矢印コネクタ 9"/>
        <xdr:cNvCxnSpPr/>
      </xdr:nvCxnSpPr>
      <xdr:spPr>
        <a:xfrm>
          <a:off x="8867775" y="16687800"/>
          <a:ext cx="23814" cy="361949"/>
        </a:xfrm>
        <a:prstGeom prst="straightConnector1">
          <a:avLst/>
        </a:prstGeom>
        <a:ln w="63500">
          <a:solidFill>
            <a:srgbClr val="0070C0"/>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109537</xdr:colOff>
      <xdr:row>38</xdr:row>
      <xdr:rowOff>76200</xdr:rowOff>
    </xdr:from>
    <xdr:to>
      <xdr:col>5</xdr:col>
      <xdr:colOff>1126115</xdr:colOff>
      <xdr:row>39</xdr:row>
      <xdr:rowOff>361950</xdr:rowOff>
    </xdr:to>
    <xdr:sp macro="" textlink="">
      <xdr:nvSpPr>
        <xdr:cNvPr id="11" name="正方形/長方形 10"/>
        <xdr:cNvSpPr/>
      </xdr:nvSpPr>
      <xdr:spPr>
        <a:xfrm>
          <a:off x="3357562" y="15925800"/>
          <a:ext cx="2207203" cy="723900"/>
        </a:xfrm>
        <a:prstGeom prst="rect">
          <a:avLst/>
        </a:prstGeom>
        <a:no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endParaRPr lang="ja-JP" altLang="en-US"/>
        </a:p>
      </xdr:txBody>
    </xdr:sp>
    <xdr:clientData/>
  </xdr:twoCellAnchor>
  <xdr:twoCellAnchor>
    <xdr:from>
      <xdr:col>7</xdr:col>
      <xdr:colOff>76200</xdr:colOff>
      <xdr:row>38</xdr:row>
      <xdr:rowOff>119062</xdr:rowOff>
    </xdr:from>
    <xdr:to>
      <xdr:col>8</xdr:col>
      <xdr:colOff>1178502</xdr:colOff>
      <xdr:row>39</xdr:row>
      <xdr:rowOff>361950</xdr:rowOff>
    </xdr:to>
    <xdr:sp macro="" textlink="">
      <xdr:nvSpPr>
        <xdr:cNvPr id="12" name="正方形/長方形 11"/>
        <xdr:cNvSpPr/>
      </xdr:nvSpPr>
      <xdr:spPr>
        <a:xfrm>
          <a:off x="6896100" y="15968662"/>
          <a:ext cx="2292927" cy="681038"/>
        </a:xfrm>
        <a:prstGeom prst="rect">
          <a:avLst/>
        </a:prstGeom>
        <a:no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endParaRPr lang="ja-JP" alt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585354</xdr:colOff>
      <xdr:row>2</xdr:row>
      <xdr:rowOff>486064</xdr:rowOff>
    </xdr:from>
    <xdr:to>
      <xdr:col>10</xdr:col>
      <xdr:colOff>1780308</xdr:colOff>
      <xdr:row>16</xdr:row>
      <xdr:rowOff>56572</xdr:rowOff>
    </xdr:to>
    <xdr:sp macro="" textlink="">
      <xdr:nvSpPr>
        <xdr:cNvPr id="2" name="角丸四角形 1"/>
        <xdr:cNvSpPr/>
      </xdr:nvSpPr>
      <xdr:spPr>
        <a:xfrm>
          <a:off x="2014104" y="2248189"/>
          <a:ext cx="16958829" cy="7076208"/>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4400"/>
        </a:p>
        <a:p>
          <a:pPr algn="l"/>
          <a:endParaRPr kumimoji="1" lang="en-US" altLang="ja-JP" sz="4400"/>
        </a:p>
        <a:p>
          <a:pPr algn="l"/>
          <a:endParaRPr kumimoji="1" lang="en-US" altLang="ja-JP" sz="4400"/>
        </a:p>
        <a:p>
          <a:pPr algn="l"/>
          <a:r>
            <a:rPr kumimoji="1" lang="ja-JP" altLang="en-US" sz="4400"/>
            <a:t>令和２年度の実施は未定です。</a:t>
          </a:r>
          <a:endParaRPr kumimoji="1" lang="en-US" altLang="ja-JP" sz="4400"/>
        </a:p>
        <a:p>
          <a:pPr algn="l"/>
          <a:endParaRPr kumimoji="1" lang="en-US" altLang="ja-JP" sz="4400"/>
        </a:p>
        <a:p>
          <a:pPr algn="l"/>
          <a:r>
            <a:rPr kumimoji="1" lang="ja-JP" altLang="en-US" sz="4400"/>
            <a:t>現時点では何も記入しないでください。（提出も不要です。）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Q34"/>
  <sheetViews>
    <sheetView showZeros="0" tabSelected="1" view="pageBreakPreview" zoomScale="80" zoomScaleNormal="100" zoomScaleSheetLayoutView="80" workbookViewId="0"/>
  </sheetViews>
  <sheetFormatPr defaultRowHeight="13.5"/>
  <cols>
    <col min="1" max="1" width="2.125" style="85" customWidth="1"/>
    <col min="2" max="2" width="2.25" style="85" customWidth="1"/>
    <col min="3" max="3" width="4.625" style="85" customWidth="1"/>
    <col min="4" max="4" width="3.5" style="85" customWidth="1"/>
    <col min="5" max="5" width="6.625" style="85" customWidth="1"/>
    <col min="6" max="6" width="6" style="85" customWidth="1"/>
    <col min="7" max="7" width="6.625" style="85" customWidth="1"/>
    <col min="8" max="8" width="5.5" style="85" customWidth="1"/>
    <col min="9" max="9" width="6.875" style="85" customWidth="1"/>
    <col min="10" max="10" width="16.25" style="85" customWidth="1"/>
    <col min="11" max="11" width="7" style="85" customWidth="1"/>
    <col min="12" max="12" width="13.5" style="85" customWidth="1"/>
    <col min="13" max="13" width="9" style="85" customWidth="1"/>
    <col min="14" max="14" width="25.625" style="85" customWidth="1"/>
    <col min="15" max="15" width="6.625" style="85" customWidth="1"/>
    <col min="16" max="16" width="3.875" style="85" customWidth="1"/>
    <col min="17" max="17" width="1.375" style="85" customWidth="1"/>
    <col min="18" max="16384" width="9" style="85"/>
  </cols>
  <sheetData>
    <row r="1" spans="1:17" ht="44.25" customHeight="1">
      <c r="A1" s="83"/>
      <c r="B1" s="417" t="s">
        <v>61</v>
      </c>
      <c r="C1" s="417"/>
      <c r="D1" s="417"/>
      <c r="E1" s="417"/>
      <c r="F1" s="417"/>
      <c r="G1" s="417"/>
      <c r="H1" s="417"/>
      <c r="I1" s="417"/>
      <c r="J1" s="417"/>
      <c r="K1" s="417"/>
      <c r="L1" s="417"/>
      <c r="M1" s="417"/>
      <c r="N1" s="417"/>
      <c r="O1" s="417"/>
      <c r="P1" s="417"/>
      <c r="Q1" s="84"/>
    </row>
    <row r="2" spans="1:17" ht="24.95" customHeight="1">
      <c r="A2" s="86"/>
      <c r="B2" s="409" t="s">
        <v>315</v>
      </c>
      <c r="C2" s="409"/>
      <c r="D2" s="409"/>
      <c r="E2" s="409"/>
      <c r="F2" s="409"/>
      <c r="G2" s="87"/>
      <c r="H2" s="87"/>
      <c r="I2" s="87"/>
      <c r="J2" s="87"/>
      <c r="K2" s="87"/>
      <c r="L2" s="87"/>
      <c r="M2" s="87"/>
      <c r="N2" s="87"/>
      <c r="O2" s="87"/>
      <c r="P2" s="87"/>
      <c r="Q2" s="84"/>
    </row>
    <row r="3" spans="1:17" ht="24.95" customHeight="1">
      <c r="A3" s="1"/>
      <c r="B3" s="1"/>
      <c r="C3" s="1"/>
      <c r="D3" s="1"/>
      <c r="E3" s="1"/>
      <c r="F3" s="87"/>
      <c r="G3" s="87"/>
      <c r="H3" s="87"/>
      <c r="I3" s="87"/>
      <c r="J3" s="87"/>
      <c r="K3" s="87"/>
      <c r="L3" s="87"/>
      <c r="M3" s="87"/>
      <c r="N3" s="87"/>
      <c r="O3" s="87"/>
      <c r="P3" s="87"/>
      <c r="Q3" s="84"/>
    </row>
    <row r="4" spans="1:17" ht="24.95" customHeight="1">
      <c r="A4" s="2"/>
      <c r="B4" s="2"/>
      <c r="C4" s="2"/>
      <c r="D4" s="2"/>
      <c r="E4" s="2"/>
      <c r="F4" s="87"/>
      <c r="G4" s="87"/>
      <c r="H4" s="87"/>
      <c r="I4" s="87"/>
      <c r="J4" s="87"/>
      <c r="K4" s="87"/>
      <c r="L4" s="87"/>
      <c r="M4" s="87"/>
      <c r="N4" s="87"/>
      <c r="O4" s="87"/>
      <c r="P4" s="87"/>
      <c r="Q4" s="84"/>
    </row>
    <row r="5" spans="1:17" ht="24.95" customHeight="1">
      <c r="A5" s="88"/>
      <c r="B5" s="88"/>
      <c r="C5" s="88"/>
      <c r="D5" s="88"/>
      <c r="E5" s="88"/>
      <c r="F5" s="87"/>
      <c r="G5" s="88"/>
      <c r="H5" s="88"/>
      <c r="I5" s="88"/>
      <c r="J5" s="88"/>
      <c r="K5" s="88"/>
      <c r="L5" s="87"/>
      <c r="M5" s="418" t="s">
        <v>605</v>
      </c>
      <c r="N5" s="418"/>
      <c r="O5" s="418"/>
      <c r="P5" s="418"/>
      <c r="Q5" s="87"/>
    </row>
    <row r="6" spans="1:17" ht="24.95" customHeight="1">
      <c r="A6" s="86"/>
      <c r="B6" s="86"/>
      <c r="C6" s="86"/>
      <c r="D6" s="86"/>
      <c r="E6" s="86"/>
      <c r="F6" s="87"/>
      <c r="G6" s="87"/>
      <c r="H6" s="87"/>
      <c r="I6" s="87"/>
      <c r="J6" s="87"/>
      <c r="K6" s="87"/>
      <c r="L6" s="87"/>
      <c r="M6" s="87"/>
      <c r="N6" s="87"/>
      <c r="O6" s="87"/>
      <c r="P6" s="87"/>
      <c r="Q6" s="84"/>
    </row>
    <row r="7" spans="1:17" ht="24.95" customHeight="1">
      <c r="A7" s="86"/>
      <c r="B7" s="408" t="s">
        <v>99</v>
      </c>
      <c r="C7" s="408"/>
      <c r="D7" s="408"/>
      <c r="E7" s="408"/>
      <c r="F7" s="408"/>
      <c r="G7" s="408"/>
      <c r="H7" s="408"/>
      <c r="I7" s="87"/>
      <c r="J7" s="87"/>
      <c r="K7" s="87"/>
      <c r="L7" s="87"/>
      <c r="M7" s="87"/>
      <c r="N7" s="87"/>
      <c r="O7" s="87"/>
      <c r="P7" s="87"/>
      <c r="Q7" s="84"/>
    </row>
    <row r="8" spans="1:17" ht="24.95" customHeight="1">
      <c r="A8" s="86"/>
      <c r="B8" s="86"/>
      <c r="C8" s="86"/>
      <c r="D8" s="86"/>
      <c r="E8" s="86"/>
      <c r="F8" s="87"/>
      <c r="G8" s="87"/>
      <c r="H8" s="87"/>
      <c r="I8" s="87"/>
      <c r="J8" s="90" t="s">
        <v>115</v>
      </c>
      <c r="K8" s="416" t="s">
        <v>199</v>
      </c>
      <c r="L8" s="416"/>
      <c r="M8" s="416"/>
      <c r="N8" s="416"/>
      <c r="O8" s="416"/>
      <c r="P8" s="87" t="s">
        <v>101</v>
      </c>
      <c r="Q8" s="84"/>
    </row>
    <row r="9" spans="1:17" ht="24.95" customHeight="1">
      <c r="A9" s="2"/>
      <c r="B9" s="2"/>
      <c r="C9" s="2"/>
      <c r="D9" s="2"/>
      <c r="E9" s="2"/>
      <c r="F9" s="87"/>
      <c r="G9" s="87"/>
      <c r="J9" s="90" t="s">
        <v>100</v>
      </c>
      <c r="K9" s="416" t="s">
        <v>651</v>
      </c>
      <c r="L9" s="416"/>
      <c r="M9" s="416"/>
      <c r="N9" s="416"/>
      <c r="O9" s="416"/>
      <c r="P9" s="87" t="s">
        <v>606</v>
      </c>
      <c r="Q9" s="84"/>
    </row>
    <row r="10" spans="1:17" ht="24.95" customHeight="1">
      <c r="A10" s="89"/>
      <c r="B10" s="89"/>
      <c r="C10" s="89"/>
      <c r="D10" s="89"/>
      <c r="E10" s="89"/>
      <c r="F10" s="89" t="s">
        <v>37</v>
      </c>
      <c r="G10" s="89" t="s">
        <v>37</v>
      </c>
      <c r="H10" s="89"/>
      <c r="J10" s="2" t="s">
        <v>102</v>
      </c>
      <c r="K10" s="408" t="s">
        <v>103</v>
      </c>
      <c r="L10" s="408"/>
      <c r="M10" s="413" t="s">
        <v>652</v>
      </c>
      <c r="N10" s="413"/>
      <c r="O10" s="413"/>
      <c r="P10" s="89"/>
      <c r="Q10" s="89" t="s">
        <v>104</v>
      </c>
    </row>
    <row r="11" spans="1:17" ht="24.95" customHeight="1">
      <c r="A11" s="89"/>
      <c r="B11" s="89"/>
      <c r="C11" s="89"/>
      <c r="D11" s="89"/>
      <c r="E11" s="89"/>
      <c r="F11" s="89" t="s">
        <v>38</v>
      </c>
      <c r="G11" s="89" t="s">
        <v>38</v>
      </c>
      <c r="H11" s="89"/>
      <c r="I11" s="89"/>
      <c r="J11" s="89"/>
      <c r="K11" s="408" t="s">
        <v>105</v>
      </c>
      <c r="L11" s="408"/>
      <c r="M11" s="413" t="s">
        <v>653</v>
      </c>
      <c r="N11" s="413"/>
      <c r="O11" s="413"/>
      <c r="P11" s="89" t="s">
        <v>38</v>
      </c>
      <c r="Q11" s="89" t="s">
        <v>607</v>
      </c>
    </row>
    <row r="12" spans="1:17" ht="24.95" customHeight="1">
      <c r="A12" s="89"/>
      <c r="B12" s="89"/>
      <c r="C12" s="89"/>
      <c r="D12" s="89"/>
      <c r="E12" s="89"/>
      <c r="F12" s="89" t="s">
        <v>39</v>
      </c>
      <c r="G12" s="89" t="s">
        <v>39</v>
      </c>
      <c r="H12" s="89"/>
      <c r="I12" s="89"/>
      <c r="J12" s="89"/>
      <c r="K12" s="408" t="s">
        <v>106</v>
      </c>
      <c r="L12" s="408"/>
      <c r="M12" s="415" t="s">
        <v>608</v>
      </c>
      <c r="N12" s="415"/>
      <c r="O12" s="1" t="s">
        <v>61</v>
      </c>
      <c r="P12" s="89"/>
      <c r="Q12" s="89"/>
    </row>
    <row r="13" spans="1:17" ht="24.95" customHeight="1">
      <c r="A13" s="89"/>
      <c r="B13" s="89"/>
      <c r="C13" s="89"/>
      <c r="D13" s="89"/>
      <c r="E13" s="89"/>
      <c r="F13" s="89"/>
      <c r="G13" s="89"/>
      <c r="H13" s="89"/>
      <c r="I13" s="89"/>
      <c r="J13" s="89"/>
      <c r="K13" s="89"/>
      <c r="L13" s="89"/>
      <c r="M13" s="89"/>
      <c r="N13" s="89"/>
      <c r="O13" s="1"/>
      <c r="P13" s="89"/>
      <c r="Q13" s="89"/>
    </row>
    <row r="14" spans="1:17" ht="24.95" customHeight="1">
      <c r="A14" s="84"/>
      <c r="B14" s="84"/>
      <c r="C14" s="91"/>
      <c r="D14" s="87"/>
      <c r="E14" s="87"/>
      <c r="F14" s="87"/>
      <c r="G14" s="87"/>
      <c r="H14" s="87"/>
      <c r="I14" s="87"/>
      <c r="J14" s="87"/>
      <c r="K14" s="87"/>
      <c r="L14" s="87"/>
      <c r="M14" s="87"/>
      <c r="N14" s="87"/>
      <c r="O14" s="87"/>
      <c r="P14" s="87"/>
      <c r="Q14" s="84"/>
    </row>
    <row r="15" spans="1:17" ht="38.25" customHeight="1">
      <c r="A15" s="1"/>
      <c r="B15" s="1"/>
      <c r="C15" s="1"/>
      <c r="D15" s="84"/>
      <c r="E15" s="92" t="s">
        <v>188</v>
      </c>
      <c r="F15" s="93">
        <v>2</v>
      </c>
      <c r="G15" s="94" t="s">
        <v>609</v>
      </c>
      <c r="I15" s="95"/>
      <c r="J15" s="95"/>
      <c r="K15" s="95"/>
      <c r="L15" s="95"/>
      <c r="M15" s="95"/>
      <c r="N15" s="95"/>
      <c r="O15" s="87"/>
      <c r="P15" s="87"/>
      <c r="Q15" s="84"/>
    </row>
    <row r="16" spans="1:17" ht="24.95" customHeight="1">
      <c r="A16" s="1"/>
      <c r="B16" s="1"/>
      <c r="C16" s="1"/>
      <c r="D16" s="1"/>
      <c r="E16" s="1"/>
      <c r="F16" s="87"/>
      <c r="G16" s="87"/>
      <c r="H16" s="87"/>
      <c r="I16" s="87"/>
      <c r="J16" s="87"/>
      <c r="K16" s="87"/>
      <c r="L16" s="87"/>
      <c r="M16" s="87"/>
      <c r="N16" s="87"/>
      <c r="O16" s="87"/>
      <c r="P16" s="87"/>
      <c r="Q16" s="84"/>
    </row>
    <row r="17" spans="1:17" ht="24.95" customHeight="1">
      <c r="A17" s="1"/>
      <c r="B17" s="1"/>
      <c r="C17" s="1"/>
      <c r="D17" s="1"/>
      <c r="E17" s="1"/>
      <c r="F17" s="87"/>
      <c r="G17" s="87"/>
      <c r="H17" s="87"/>
      <c r="I17" s="87"/>
      <c r="J17" s="87"/>
      <c r="K17" s="87"/>
      <c r="L17" s="87"/>
      <c r="M17" s="87"/>
      <c r="N17" s="87"/>
      <c r="O17" s="87"/>
      <c r="P17" s="87"/>
      <c r="Q17" s="84"/>
    </row>
    <row r="18" spans="1:17" ht="24.95" customHeight="1">
      <c r="A18" s="89"/>
      <c r="B18" s="89"/>
      <c r="C18" s="89"/>
      <c r="D18" s="411" t="s">
        <v>316</v>
      </c>
      <c r="E18" s="411"/>
      <c r="F18" s="411"/>
      <c r="G18" s="411"/>
      <c r="H18" s="411"/>
      <c r="I18" s="411"/>
      <c r="J18" s="411"/>
      <c r="K18" s="411"/>
      <c r="L18" s="411"/>
      <c r="M18" s="411"/>
      <c r="N18" s="411"/>
      <c r="O18" s="87"/>
      <c r="P18" s="87"/>
      <c r="Q18" s="96"/>
    </row>
    <row r="19" spans="1:17" ht="24.95" customHeight="1">
      <c r="A19" s="97"/>
      <c r="B19" s="97"/>
      <c r="C19" s="97"/>
      <c r="D19" s="412" t="s">
        <v>317</v>
      </c>
      <c r="E19" s="412"/>
      <c r="F19" s="412"/>
      <c r="G19" s="412"/>
      <c r="H19" s="412"/>
      <c r="I19" s="412"/>
      <c r="J19" s="412"/>
      <c r="K19" s="412"/>
      <c r="L19" s="412"/>
      <c r="M19" s="412"/>
      <c r="N19" s="412"/>
      <c r="O19" s="89"/>
      <c r="P19" s="89"/>
      <c r="Q19" s="89"/>
    </row>
    <row r="20" spans="1:17" ht="24.95" customHeight="1">
      <c r="A20" s="86"/>
      <c r="B20" s="86"/>
      <c r="C20" s="98"/>
      <c r="D20" s="408"/>
      <c r="E20" s="408"/>
      <c r="F20" s="408"/>
      <c r="G20" s="408"/>
      <c r="H20" s="408"/>
      <c r="I20" s="408"/>
      <c r="J20" s="408"/>
      <c r="K20" s="408"/>
      <c r="L20" s="408"/>
      <c r="M20" s="408"/>
      <c r="N20" s="408"/>
      <c r="O20" s="98"/>
      <c r="P20" s="87"/>
      <c r="Q20" s="84"/>
    </row>
    <row r="21" spans="1:17" ht="71.25" customHeight="1">
      <c r="A21" s="86"/>
      <c r="B21" s="86"/>
      <c r="C21" s="86"/>
      <c r="D21" s="86"/>
      <c r="E21" s="86"/>
      <c r="F21" s="87"/>
      <c r="G21" s="87"/>
      <c r="H21" s="87"/>
      <c r="I21" s="87"/>
      <c r="J21" s="87"/>
      <c r="K21" s="87"/>
      <c r="L21" s="87"/>
      <c r="M21" s="87"/>
      <c r="N21" s="87"/>
      <c r="O21" s="87"/>
      <c r="P21" s="87"/>
      <c r="Q21" s="84"/>
    </row>
    <row r="22" spans="1:17" ht="24.95" customHeight="1" thickBot="1">
      <c r="A22" s="86"/>
      <c r="B22" s="86"/>
      <c r="C22" s="99" t="s">
        <v>108</v>
      </c>
      <c r="D22" s="1"/>
      <c r="E22" s="413" t="s">
        <v>318</v>
      </c>
      <c r="F22" s="413"/>
      <c r="G22" s="413"/>
      <c r="H22" s="413"/>
      <c r="I22" s="100" t="s">
        <v>319</v>
      </c>
      <c r="J22" s="414">
        <f>IFERROR(別表１!L16," ")</f>
        <v>483600</v>
      </c>
      <c r="K22" s="414"/>
      <c r="L22" s="414"/>
      <c r="M22" s="101" t="s">
        <v>320</v>
      </c>
      <c r="N22" s="87"/>
      <c r="O22" s="87"/>
      <c r="P22" s="87"/>
      <c r="Q22" s="84"/>
    </row>
    <row r="23" spans="1:17" ht="24.95" customHeight="1">
      <c r="A23" s="86"/>
      <c r="B23" s="86"/>
      <c r="C23" s="99" t="s">
        <v>321</v>
      </c>
      <c r="D23" s="1"/>
      <c r="E23" s="102" t="s">
        <v>219</v>
      </c>
      <c r="F23" s="103">
        <f>F15</f>
        <v>2</v>
      </c>
      <c r="G23" s="87" t="s">
        <v>322</v>
      </c>
      <c r="H23" s="87"/>
      <c r="I23" s="87"/>
      <c r="J23" s="87"/>
      <c r="K23" s="87"/>
      <c r="L23" s="87"/>
      <c r="M23" s="87"/>
      <c r="N23" s="87"/>
      <c r="O23" s="87"/>
      <c r="P23" s="87"/>
      <c r="Q23" s="84"/>
    </row>
    <row r="24" spans="1:17" ht="24.95" customHeight="1">
      <c r="A24" s="86"/>
      <c r="B24" s="86"/>
      <c r="C24" s="99" t="s">
        <v>323</v>
      </c>
      <c r="D24" s="86"/>
      <c r="E24" s="2" t="s">
        <v>219</v>
      </c>
      <c r="F24" s="103">
        <f>F15</f>
        <v>2</v>
      </c>
      <c r="G24" s="87" t="s">
        <v>324</v>
      </c>
      <c r="H24" s="87"/>
      <c r="I24" s="87"/>
      <c r="J24" s="87"/>
      <c r="K24" s="87"/>
      <c r="L24" s="87"/>
      <c r="M24" s="87"/>
      <c r="N24" s="87"/>
      <c r="O24" s="87"/>
      <c r="P24" s="87"/>
      <c r="Q24" s="84"/>
    </row>
    <row r="25" spans="1:17" ht="66" customHeight="1">
      <c r="A25" s="86"/>
      <c r="B25" s="86"/>
      <c r="C25" s="86"/>
      <c r="D25" s="86"/>
      <c r="E25" s="86"/>
      <c r="F25" s="87"/>
      <c r="G25" s="87"/>
      <c r="H25" s="87"/>
      <c r="I25" s="87"/>
      <c r="J25" s="87"/>
      <c r="K25" s="87"/>
      <c r="L25" s="87"/>
      <c r="M25" s="87"/>
      <c r="N25" s="87"/>
      <c r="O25" s="87"/>
      <c r="P25" s="87"/>
      <c r="Q25" s="84"/>
    </row>
    <row r="26" spans="1:17" ht="24.95" customHeight="1">
      <c r="A26" s="86"/>
      <c r="B26" s="86"/>
      <c r="C26" s="86"/>
      <c r="D26" s="409" t="s">
        <v>325</v>
      </c>
      <c r="E26" s="409"/>
      <c r="F26" s="409"/>
      <c r="G26" s="409"/>
      <c r="H26" s="409"/>
      <c r="I26" s="409"/>
      <c r="J26" s="409"/>
      <c r="K26" s="409"/>
      <c r="L26" s="409"/>
      <c r="M26" s="409"/>
      <c r="N26" s="409"/>
      <c r="O26" s="409"/>
      <c r="P26" s="409"/>
      <c r="Q26" s="84"/>
    </row>
    <row r="27" spans="1:17" ht="24.95" customHeight="1">
      <c r="A27" s="86"/>
      <c r="B27" s="86"/>
      <c r="C27" s="86"/>
      <c r="D27" s="408" t="s">
        <v>326</v>
      </c>
      <c r="E27" s="408"/>
      <c r="F27" s="408"/>
      <c r="G27" s="408"/>
      <c r="H27" s="408"/>
      <c r="I27" s="408"/>
      <c r="J27" s="408"/>
      <c r="K27" s="408"/>
      <c r="L27" s="408"/>
      <c r="M27" s="408"/>
      <c r="N27" s="408"/>
      <c r="O27" s="408"/>
      <c r="P27" s="408"/>
      <c r="Q27" s="84"/>
    </row>
    <row r="28" spans="1:17" ht="24.95" customHeight="1">
      <c r="A28" s="86"/>
      <c r="B28" s="86"/>
      <c r="C28" s="86"/>
      <c r="D28" s="409" t="s">
        <v>610</v>
      </c>
      <c r="E28" s="409"/>
      <c r="F28" s="409"/>
      <c r="G28" s="409"/>
      <c r="H28" s="409"/>
      <c r="I28" s="409"/>
      <c r="J28" s="409"/>
      <c r="K28" s="409"/>
      <c r="L28" s="409"/>
      <c r="M28" s="409"/>
      <c r="N28" s="409"/>
      <c r="O28" s="409"/>
      <c r="P28" s="409"/>
      <c r="Q28" s="84"/>
    </row>
    <row r="29" spans="1:17" ht="24.95" customHeight="1">
      <c r="A29" s="86"/>
      <c r="B29" s="86"/>
      <c r="C29" s="86"/>
      <c r="D29" s="86"/>
      <c r="E29" s="86"/>
      <c r="F29" s="87"/>
      <c r="G29" s="87"/>
      <c r="H29" s="87"/>
      <c r="I29" s="87"/>
      <c r="J29" s="87"/>
      <c r="K29" s="87"/>
      <c r="L29" s="87"/>
      <c r="M29" s="87"/>
      <c r="N29" s="87"/>
      <c r="O29" s="87"/>
      <c r="P29" s="87"/>
      <c r="Q29" s="84"/>
    </row>
    <row r="30" spans="1:17" ht="30" customHeight="1">
      <c r="A30" s="86"/>
      <c r="B30" s="86"/>
      <c r="C30" s="86"/>
      <c r="D30" s="86"/>
      <c r="E30" s="86"/>
      <c r="F30" s="87"/>
      <c r="G30" s="87"/>
      <c r="H30" s="87"/>
      <c r="I30" s="87"/>
      <c r="J30" s="87"/>
      <c r="K30" s="87"/>
      <c r="L30" s="87"/>
      <c r="M30" s="87"/>
      <c r="N30" s="87"/>
      <c r="O30" s="87"/>
      <c r="P30" s="87"/>
      <c r="Q30" s="84"/>
    </row>
    <row r="31" spans="1:17" ht="30" customHeight="1">
      <c r="A31" s="86"/>
      <c r="B31" s="86"/>
      <c r="C31" s="86"/>
      <c r="D31" s="86"/>
      <c r="E31" s="86"/>
      <c r="F31" s="87"/>
      <c r="G31" s="87"/>
      <c r="H31" s="87"/>
      <c r="I31" s="87"/>
      <c r="J31" s="87"/>
      <c r="K31" s="87"/>
      <c r="L31" s="87"/>
      <c r="M31" s="87"/>
      <c r="N31" s="87"/>
      <c r="O31" s="87"/>
      <c r="P31" s="87"/>
      <c r="Q31" s="84"/>
    </row>
    <row r="32" spans="1:17" ht="30" customHeight="1">
      <c r="A32" s="86"/>
      <c r="B32" s="86"/>
      <c r="C32" s="86"/>
      <c r="D32" s="86"/>
      <c r="E32" s="86"/>
      <c r="F32" s="87"/>
      <c r="G32" s="87"/>
      <c r="H32" s="87"/>
      <c r="I32" s="87"/>
      <c r="J32" s="87"/>
      <c r="K32" s="87"/>
      <c r="L32" s="87"/>
      <c r="M32" s="87"/>
      <c r="N32" s="87"/>
      <c r="O32" s="87"/>
      <c r="P32" s="87"/>
      <c r="Q32" s="84"/>
    </row>
    <row r="33" spans="1:17" ht="24.95" customHeight="1">
      <c r="A33" s="89"/>
      <c r="B33" s="89"/>
      <c r="C33" s="89"/>
      <c r="D33" s="89"/>
      <c r="E33" s="89"/>
      <c r="F33" s="89" t="s">
        <v>107</v>
      </c>
      <c r="G33" s="89" t="s">
        <v>107</v>
      </c>
      <c r="H33" s="89"/>
      <c r="I33" s="89"/>
      <c r="J33" s="89"/>
      <c r="K33" s="89" t="s">
        <v>225</v>
      </c>
      <c r="L33" s="89"/>
      <c r="M33" s="350" t="s">
        <v>227</v>
      </c>
      <c r="N33" s="410" t="s">
        <v>611</v>
      </c>
      <c r="O33" s="410"/>
      <c r="P33" s="89"/>
      <c r="Q33" s="89"/>
    </row>
    <row r="34" spans="1:17" ht="24.95" customHeight="1">
      <c r="A34" s="89"/>
      <c r="B34" s="89"/>
      <c r="C34" s="89"/>
      <c r="D34" s="89"/>
      <c r="E34" s="89"/>
      <c r="F34" s="89"/>
      <c r="G34" s="89"/>
      <c r="H34" s="89"/>
      <c r="I34" s="89"/>
      <c r="J34" s="89"/>
      <c r="K34" s="89"/>
      <c r="L34" s="89"/>
      <c r="M34" s="2" t="s">
        <v>226</v>
      </c>
      <c r="N34" s="410" t="s">
        <v>612</v>
      </c>
      <c r="O34" s="410"/>
      <c r="P34" s="89"/>
      <c r="Q34" s="89"/>
    </row>
  </sheetData>
  <sheetProtection algorithmName="SHA-512" hashValue="3M8vp75vf/lrNkxEgK4z5MpKfM23vGFvz8quyRH3C89TDdERNf6VuKmStIID7OYjKXXOXvUPsQLq8nxhbzrZxg==" saltValue="yPPS++dW7hZAzoMiCuzO6g==" spinCount="100000" sheet="1" objects="1" scenarios="1"/>
  <mergeCells count="22">
    <mergeCell ref="K9:O9"/>
    <mergeCell ref="B1:P1"/>
    <mergeCell ref="B2:F2"/>
    <mergeCell ref="M5:P5"/>
    <mergeCell ref="B7:H7"/>
    <mergeCell ref="K8:O8"/>
    <mergeCell ref="K10:L10"/>
    <mergeCell ref="M10:O10"/>
    <mergeCell ref="K11:L11"/>
    <mergeCell ref="M11:O11"/>
    <mergeCell ref="K12:L12"/>
    <mergeCell ref="M12:N12"/>
    <mergeCell ref="D27:P27"/>
    <mergeCell ref="D28:P28"/>
    <mergeCell ref="N33:O33"/>
    <mergeCell ref="N34:O34"/>
    <mergeCell ref="D18:N18"/>
    <mergeCell ref="D19:N19"/>
    <mergeCell ref="D20:N20"/>
    <mergeCell ref="E22:H22"/>
    <mergeCell ref="J22:L22"/>
    <mergeCell ref="D26:P26"/>
  </mergeCells>
  <phoneticPr fontId="3"/>
  <pageMargins left="0.43333333333333335" right="0.37239583333333331" top="0.75" bottom="0.75" header="0.3" footer="0.3"/>
  <pageSetup paperSize="9" scale="76" orientation="portrait" r:id="rId1"/>
  <colBreaks count="1" manualBreakCount="1">
    <brk id="17"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45"/>
  <sheetViews>
    <sheetView showZeros="0" view="pageBreakPreview" zoomScale="85" zoomScaleNormal="85" zoomScaleSheetLayoutView="85" workbookViewId="0"/>
  </sheetViews>
  <sheetFormatPr defaultRowHeight="13.5"/>
  <cols>
    <col min="1" max="1" width="9.875" style="402" customWidth="1"/>
    <col min="2" max="2" width="9.75" style="402" customWidth="1"/>
    <col min="3" max="3" width="8.25" style="402" customWidth="1"/>
    <col min="4" max="4" width="25.625" style="402" customWidth="1"/>
    <col min="5" max="6" width="15.625" style="402" customWidth="1"/>
    <col min="7" max="7" width="21" style="402" customWidth="1"/>
    <col min="8" max="9" width="1.875" style="402" customWidth="1"/>
    <col min="10" max="10" width="33" style="402" customWidth="1"/>
    <col min="11" max="11" width="14.625" style="402" customWidth="1"/>
    <col min="12" max="16384" width="9" style="402"/>
  </cols>
  <sheetData>
    <row r="1" spans="1:11" s="355" customFormat="1" ht="24" customHeight="1">
      <c r="A1" s="351" t="s">
        <v>327</v>
      </c>
      <c r="B1" s="351"/>
      <c r="C1" s="352"/>
      <c r="D1" s="352"/>
      <c r="E1" s="352"/>
      <c r="F1" s="352"/>
      <c r="G1" s="353"/>
      <c r="H1" s="354"/>
      <c r="K1" s="354"/>
    </row>
    <row r="2" spans="1:11" s="355" customFormat="1" ht="15" customHeight="1">
      <c r="A2" s="352"/>
      <c r="B2" s="352"/>
      <c r="C2" s="352"/>
      <c r="D2" s="352"/>
      <c r="E2" s="352"/>
      <c r="F2" s="352"/>
      <c r="G2" s="352"/>
      <c r="H2" s="354"/>
      <c r="I2" s="352"/>
      <c r="K2" s="354"/>
    </row>
    <row r="3" spans="1:11" s="359" customFormat="1" ht="26.25" customHeight="1">
      <c r="A3" s="356"/>
      <c r="B3" s="357" t="s">
        <v>188</v>
      </c>
      <c r="C3" s="358">
        <v>2</v>
      </c>
      <c r="D3" s="428" t="s">
        <v>654</v>
      </c>
      <c r="E3" s="428"/>
      <c r="F3" s="428"/>
      <c r="G3" s="428"/>
      <c r="H3" s="428"/>
      <c r="I3" s="311"/>
      <c r="K3" s="360"/>
    </row>
    <row r="4" spans="1:11" s="355" customFormat="1" ht="15" customHeight="1">
      <c r="A4" s="352"/>
      <c r="B4" s="352"/>
      <c r="C4" s="352"/>
      <c r="D4" s="352"/>
      <c r="E4" s="352"/>
      <c r="F4" s="352"/>
      <c r="G4" s="352"/>
      <c r="H4" s="361"/>
      <c r="I4" s="352"/>
      <c r="K4" s="361"/>
    </row>
    <row r="5" spans="1:11" s="355" customFormat="1" ht="24.95" customHeight="1">
      <c r="A5" s="362"/>
      <c r="B5" s="429"/>
      <c r="C5" s="429"/>
      <c r="D5" s="352"/>
      <c r="E5" s="363" t="s">
        <v>62</v>
      </c>
      <c r="F5" s="430" t="str">
        <f>様式第４号!K8</f>
        <v>小規模保育事業Ａ型</v>
      </c>
      <c r="G5" s="431"/>
      <c r="H5" s="432"/>
      <c r="J5" s="354"/>
    </row>
    <row r="6" spans="1:11" s="355" customFormat="1" ht="24.95" customHeight="1">
      <c r="A6" s="362"/>
      <c r="B6" s="433"/>
      <c r="C6" s="429"/>
      <c r="D6" s="352"/>
      <c r="E6" s="363" t="s">
        <v>63</v>
      </c>
      <c r="F6" s="434" t="str">
        <f>様式第４号!K9</f>
        <v>○○保育園</v>
      </c>
      <c r="G6" s="435"/>
      <c r="H6" s="436"/>
      <c r="J6" s="364"/>
    </row>
    <row r="7" spans="1:11" s="355" customFormat="1" ht="15" customHeight="1">
      <c r="A7" s="352"/>
      <c r="B7" s="352"/>
      <c r="C7" s="352"/>
      <c r="D7" s="352"/>
      <c r="E7" s="352"/>
      <c r="F7" s="352"/>
      <c r="G7" s="352"/>
      <c r="H7" s="354"/>
      <c r="I7" s="352"/>
      <c r="K7" s="354"/>
    </row>
    <row r="8" spans="1:11" s="355" customFormat="1" ht="15" customHeight="1">
      <c r="A8" s="352"/>
      <c r="B8" s="352"/>
      <c r="C8" s="352"/>
      <c r="D8" s="352"/>
      <c r="E8" s="352"/>
      <c r="G8" s="352" t="s">
        <v>20</v>
      </c>
      <c r="H8" s="354"/>
      <c r="I8" s="352"/>
      <c r="K8" s="354"/>
    </row>
    <row r="9" spans="1:11" s="355" customFormat="1" ht="20.100000000000001" customHeight="1" thickBot="1">
      <c r="A9" s="352"/>
      <c r="B9" s="352" t="s">
        <v>1</v>
      </c>
      <c r="C9" s="352"/>
      <c r="D9" s="352"/>
      <c r="E9" s="352"/>
      <c r="F9" s="352"/>
      <c r="G9" s="352"/>
      <c r="H9" s="354"/>
      <c r="I9" s="352"/>
      <c r="K9" s="354"/>
    </row>
    <row r="10" spans="1:11" s="355" customFormat="1" ht="24.95" customHeight="1">
      <c r="B10" s="365"/>
      <c r="C10" s="421" t="s">
        <v>2</v>
      </c>
      <c r="D10" s="422"/>
      <c r="E10" s="437" t="s">
        <v>3</v>
      </c>
      <c r="F10" s="438"/>
      <c r="G10" s="439"/>
      <c r="H10" s="354"/>
      <c r="K10" s="354"/>
    </row>
    <row r="11" spans="1:11" s="355" customFormat="1" ht="50.25" customHeight="1" thickBot="1">
      <c r="B11" s="365"/>
      <c r="C11" s="423"/>
      <c r="D11" s="424"/>
      <c r="E11" s="366" t="s">
        <v>32</v>
      </c>
      <c r="F11" s="367" t="s">
        <v>33</v>
      </c>
      <c r="G11" s="368" t="s">
        <v>34</v>
      </c>
      <c r="H11" s="354"/>
      <c r="K11" s="354"/>
    </row>
    <row r="12" spans="1:11" s="355" customFormat="1" ht="24.95" customHeight="1" thickTop="1">
      <c r="C12" s="369" t="s">
        <v>26</v>
      </c>
      <c r="D12" s="370"/>
      <c r="E12" s="371">
        <f>別表１!L12</f>
        <v>111600</v>
      </c>
      <c r="F12" s="372">
        <f>別表１!L14</f>
        <v>372000</v>
      </c>
      <c r="G12" s="373">
        <f t="shared" ref="G12:G17" si="0">SUM(E12:F12)</f>
        <v>483600</v>
      </c>
      <c r="H12" s="354"/>
      <c r="K12" s="354"/>
    </row>
    <row r="13" spans="1:11" s="355" customFormat="1" ht="24.95" customHeight="1">
      <c r="C13" s="374" t="s">
        <v>35</v>
      </c>
      <c r="D13" s="375"/>
      <c r="E13" s="376">
        <v>36000</v>
      </c>
      <c r="F13" s="377">
        <v>303000</v>
      </c>
      <c r="G13" s="378">
        <f t="shared" si="0"/>
        <v>339000</v>
      </c>
      <c r="H13" s="354"/>
      <c r="K13" s="354"/>
    </row>
    <row r="14" spans="1:11" s="355" customFormat="1" ht="24.95" customHeight="1">
      <c r="C14" s="374" t="s">
        <v>36</v>
      </c>
      <c r="D14" s="375"/>
      <c r="E14" s="376"/>
      <c r="F14" s="377"/>
      <c r="G14" s="378">
        <f t="shared" si="0"/>
        <v>0</v>
      </c>
      <c r="H14" s="354"/>
      <c r="K14" s="354"/>
    </row>
    <row r="15" spans="1:11" s="355" customFormat="1" ht="24.95" customHeight="1">
      <c r="C15" s="379" t="s">
        <v>98</v>
      </c>
      <c r="D15" s="380"/>
      <c r="E15" s="376"/>
      <c r="F15" s="377"/>
      <c r="G15" s="378">
        <f t="shared" si="0"/>
        <v>0</v>
      </c>
      <c r="H15" s="354"/>
      <c r="K15" s="354"/>
    </row>
    <row r="16" spans="1:11" s="355" customFormat="1" ht="24.95" customHeight="1">
      <c r="C16" s="379" t="s">
        <v>98</v>
      </c>
      <c r="D16" s="380"/>
      <c r="E16" s="376"/>
      <c r="F16" s="377"/>
      <c r="G16" s="378">
        <f t="shared" si="0"/>
        <v>0</v>
      </c>
      <c r="H16" s="381"/>
      <c r="K16" s="381"/>
    </row>
    <row r="17" spans="2:11" s="355" customFormat="1" ht="24.95" customHeight="1" thickBot="1">
      <c r="C17" s="379" t="s">
        <v>98</v>
      </c>
      <c r="D17" s="382"/>
      <c r="E17" s="383"/>
      <c r="F17" s="384"/>
      <c r="G17" s="385">
        <f t="shared" si="0"/>
        <v>0</v>
      </c>
      <c r="H17" s="386"/>
      <c r="K17" s="386"/>
    </row>
    <row r="18" spans="2:11" s="355" customFormat="1" ht="24.95" customHeight="1" thickTop="1" thickBot="1">
      <c r="C18" s="419" t="s">
        <v>4</v>
      </c>
      <c r="D18" s="420"/>
      <c r="E18" s="387">
        <f>SUM(E12:E17)</f>
        <v>147600</v>
      </c>
      <c r="F18" s="388">
        <f>SUM(F12:F17)</f>
        <v>675000</v>
      </c>
      <c r="G18" s="389">
        <f>SUM(G12:G17)</f>
        <v>822600</v>
      </c>
      <c r="H18" s="381"/>
      <c r="K18" s="381"/>
    </row>
    <row r="19" spans="2:11" s="355" customFormat="1" ht="24.95" customHeight="1">
      <c r="E19" s="390"/>
      <c r="F19" s="390"/>
      <c r="G19" s="390"/>
      <c r="H19" s="381"/>
      <c r="K19" s="381"/>
    </row>
    <row r="20" spans="2:11" s="355" customFormat="1" ht="24.95" customHeight="1" thickBot="1">
      <c r="B20" s="352" t="s">
        <v>5</v>
      </c>
      <c r="E20" s="390"/>
      <c r="F20" s="391"/>
      <c r="G20" s="391"/>
      <c r="H20" s="354"/>
      <c r="K20" s="354"/>
    </row>
    <row r="21" spans="2:11" s="355" customFormat="1" ht="24.95" customHeight="1">
      <c r="C21" s="421" t="s">
        <v>2</v>
      </c>
      <c r="D21" s="422"/>
      <c r="E21" s="425" t="s">
        <v>6</v>
      </c>
      <c r="F21" s="426"/>
      <c r="G21" s="427"/>
      <c r="H21" s="354"/>
      <c r="K21" s="354"/>
    </row>
    <row r="22" spans="2:11" s="355" customFormat="1" ht="50.25" customHeight="1" thickBot="1">
      <c r="C22" s="423"/>
      <c r="D22" s="424"/>
      <c r="E22" s="366" t="s">
        <v>32</v>
      </c>
      <c r="F22" s="367" t="s">
        <v>33</v>
      </c>
      <c r="G22" s="368" t="s">
        <v>34</v>
      </c>
      <c r="H22" s="354"/>
      <c r="K22" s="354"/>
    </row>
    <row r="23" spans="2:11" s="355" customFormat="1" ht="24.95" customHeight="1" thickTop="1">
      <c r="C23" s="392" t="s">
        <v>7</v>
      </c>
      <c r="D23" s="393"/>
      <c r="E23" s="394"/>
      <c r="F23" s="395"/>
      <c r="G23" s="373">
        <f>SUM(E23:F23)</f>
        <v>0</v>
      </c>
      <c r="H23" s="354"/>
      <c r="K23" s="354"/>
    </row>
    <row r="24" spans="2:11" s="355" customFormat="1" ht="24.95" customHeight="1">
      <c r="C24" s="374" t="s">
        <v>8</v>
      </c>
      <c r="D24" s="375"/>
      <c r="E24" s="376">
        <v>149000</v>
      </c>
      <c r="F24" s="377">
        <v>300000</v>
      </c>
      <c r="G24" s="378">
        <f>SUM(E24:F24)</f>
        <v>449000</v>
      </c>
      <c r="H24" s="354"/>
      <c r="K24" s="354"/>
    </row>
    <row r="25" spans="2:11" s="355" customFormat="1" ht="24.95" customHeight="1">
      <c r="C25" s="374" t="s">
        <v>9</v>
      </c>
      <c r="D25" s="375"/>
      <c r="E25" s="376">
        <v>116800</v>
      </c>
      <c r="F25" s="377">
        <v>560000</v>
      </c>
      <c r="G25" s="378">
        <f t="shared" ref="G25:G35" si="1">SUM(E25:F25)</f>
        <v>676800</v>
      </c>
      <c r="H25" s="354"/>
      <c r="K25" s="354"/>
    </row>
    <row r="26" spans="2:11" s="355" customFormat="1" ht="24.95" customHeight="1">
      <c r="C26" s="374" t="s">
        <v>10</v>
      </c>
      <c r="D26" s="375"/>
      <c r="E26" s="376"/>
      <c r="F26" s="377">
        <v>280014</v>
      </c>
      <c r="G26" s="378">
        <f t="shared" si="1"/>
        <v>280014</v>
      </c>
      <c r="H26" s="354"/>
      <c r="K26" s="354"/>
    </row>
    <row r="27" spans="2:11" s="355" customFormat="1" ht="24.95" customHeight="1">
      <c r="C27" s="374" t="s">
        <v>11</v>
      </c>
      <c r="D27" s="375"/>
      <c r="E27" s="376">
        <v>2400</v>
      </c>
      <c r="F27" s="377">
        <v>77760</v>
      </c>
      <c r="G27" s="378">
        <f t="shared" si="1"/>
        <v>80160</v>
      </c>
      <c r="H27" s="354"/>
      <c r="K27" s="354"/>
    </row>
    <row r="28" spans="2:11" s="355" customFormat="1" ht="24.95" customHeight="1">
      <c r="C28" s="374" t="s">
        <v>12</v>
      </c>
      <c r="D28" s="375"/>
      <c r="E28" s="376"/>
      <c r="F28" s="377">
        <v>10000</v>
      </c>
      <c r="G28" s="378">
        <f t="shared" si="1"/>
        <v>10000</v>
      </c>
      <c r="H28" s="354"/>
      <c r="K28" s="354"/>
    </row>
    <row r="29" spans="2:11" s="355" customFormat="1" ht="24.95" customHeight="1">
      <c r="C29" s="374" t="s">
        <v>13</v>
      </c>
      <c r="D29" s="375"/>
      <c r="E29" s="376"/>
      <c r="F29" s="377">
        <v>10000</v>
      </c>
      <c r="G29" s="378">
        <f t="shared" si="1"/>
        <v>10000</v>
      </c>
      <c r="H29" s="354"/>
      <c r="K29" s="354"/>
    </row>
    <row r="30" spans="2:11" s="355" customFormat="1" ht="24.95" customHeight="1">
      <c r="C30" s="374" t="s">
        <v>14</v>
      </c>
      <c r="D30" s="375"/>
      <c r="E30" s="376">
        <v>2400</v>
      </c>
      <c r="F30" s="377">
        <v>24000</v>
      </c>
      <c r="G30" s="378">
        <f t="shared" si="1"/>
        <v>26400</v>
      </c>
      <c r="H30" s="354"/>
      <c r="K30" s="354"/>
    </row>
    <row r="31" spans="2:11" s="355" customFormat="1" ht="24.95" customHeight="1">
      <c r="C31" s="374" t="s">
        <v>15</v>
      </c>
      <c r="D31" s="375"/>
      <c r="E31" s="376">
        <v>31578</v>
      </c>
      <c r="F31" s="377">
        <v>10000</v>
      </c>
      <c r="G31" s="378">
        <f t="shared" si="1"/>
        <v>41578</v>
      </c>
      <c r="H31" s="354"/>
      <c r="K31" s="354"/>
    </row>
    <row r="32" spans="2:11" s="355" customFormat="1" ht="24.95" customHeight="1">
      <c r="C32" s="374" t="s">
        <v>16</v>
      </c>
      <c r="D32" s="375"/>
      <c r="E32" s="376">
        <v>4800</v>
      </c>
      <c r="F32" s="377">
        <v>25920</v>
      </c>
      <c r="G32" s="378">
        <f t="shared" si="1"/>
        <v>30720</v>
      </c>
      <c r="H32" s="354"/>
      <c r="K32" s="354"/>
    </row>
    <row r="33" spans="3:11" s="355" customFormat="1" ht="24.95" customHeight="1">
      <c r="C33" s="374" t="s">
        <v>17</v>
      </c>
      <c r="D33" s="375"/>
      <c r="E33" s="376"/>
      <c r="F33" s="377">
        <v>108000</v>
      </c>
      <c r="G33" s="378">
        <f t="shared" si="1"/>
        <v>108000</v>
      </c>
      <c r="H33" s="354"/>
      <c r="K33" s="354"/>
    </row>
    <row r="34" spans="3:11" s="355" customFormat="1" ht="24.95" customHeight="1">
      <c r="C34" s="374" t="s">
        <v>18</v>
      </c>
      <c r="D34" s="375"/>
      <c r="E34" s="376"/>
      <c r="F34" s="377">
        <v>20000</v>
      </c>
      <c r="G34" s="378">
        <f t="shared" si="1"/>
        <v>20000</v>
      </c>
      <c r="H34" s="354"/>
      <c r="K34" s="354"/>
    </row>
    <row r="35" spans="3:11" s="355" customFormat="1" ht="24.95" customHeight="1">
      <c r="C35" s="396" t="s">
        <v>98</v>
      </c>
      <c r="D35" s="397"/>
      <c r="E35" s="376"/>
      <c r="F35" s="377"/>
      <c r="G35" s="378">
        <f t="shared" si="1"/>
        <v>0</v>
      </c>
      <c r="H35" s="354"/>
      <c r="K35" s="354"/>
    </row>
    <row r="36" spans="3:11" s="355" customFormat="1" ht="24.95" customHeight="1">
      <c r="C36" s="379" t="s">
        <v>98</v>
      </c>
      <c r="D36" s="380"/>
      <c r="E36" s="376"/>
      <c r="F36" s="377"/>
      <c r="G36" s="378">
        <f>SUM(E36:F36)</f>
        <v>0</v>
      </c>
      <c r="H36" s="354"/>
      <c r="K36" s="354"/>
    </row>
    <row r="37" spans="3:11" s="355" customFormat="1" ht="24.95" customHeight="1" thickBot="1">
      <c r="C37" s="398" t="s">
        <v>98</v>
      </c>
      <c r="D37" s="382"/>
      <c r="E37" s="383"/>
      <c r="F37" s="384"/>
      <c r="G37" s="385">
        <f>SUM(E37:F37)</f>
        <v>0</v>
      </c>
      <c r="H37" s="354"/>
      <c r="K37" s="354"/>
    </row>
    <row r="38" spans="3:11" s="355" customFormat="1" ht="24.95" customHeight="1" thickTop="1" thickBot="1">
      <c r="C38" s="419" t="s">
        <v>4</v>
      </c>
      <c r="D38" s="420"/>
      <c r="E38" s="387">
        <f>SUM(E23:E37)</f>
        <v>306978</v>
      </c>
      <c r="F38" s="388">
        <f>SUM(F23:F37)</f>
        <v>1425694</v>
      </c>
      <c r="G38" s="389">
        <f>SUM(G23:G37)</f>
        <v>1732672</v>
      </c>
      <c r="H38" s="399"/>
      <c r="J38" s="400"/>
      <c r="K38" s="399"/>
    </row>
    <row r="39" spans="3:11" s="355" customFormat="1" ht="14.25">
      <c r="E39" s="390"/>
      <c r="F39" s="390"/>
      <c r="G39" s="390"/>
      <c r="H39" s="401"/>
      <c r="J39" s="400"/>
      <c r="K39" s="401"/>
    </row>
    <row r="40" spans="3:11" s="355" customFormat="1" ht="14.25">
      <c r="E40" s="390"/>
      <c r="F40" s="390"/>
      <c r="G40" s="390"/>
    </row>
    <row r="41" spans="3:11">
      <c r="E41" s="403"/>
      <c r="F41" s="403"/>
      <c r="G41" s="403"/>
    </row>
    <row r="42" spans="3:11">
      <c r="E42" s="403"/>
      <c r="F42" s="403"/>
      <c r="G42" s="403"/>
    </row>
    <row r="43" spans="3:11">
      <c r="E43" s="403"/>
      <c r="F43" s="403"/>
      <c r="G43" s="403"/>
    </row>
    <row r="44" spans="3:11">
      <c r="E44" s="403"/>
      <c r="F44" s="403"/>
      <c r="G44" s="403"/>
    </row>
    <row r="45" spans="3:11">
      <c r="C45" s="404"/>
      <c r="D45" s="404"/>
      <c r="E45" s="403"/>
      <c r="F45" s="403"/>
      <c r="G45" s="403"/>
      <c r="J45" s="404"/>
    </row>
  </sheetData>
  <sheetProtection algorithmName="SHA-512" hashValue="DszwLlKXf+5xVlYR+kh/m+0mjzzolOwrblKnz9awkoVYixsf7XLhHW6uO7LGq/iogq49CbMXa3IA6eeYjpZ65Q==" saltValue="1abLejv2lxV7+SyuBPtP5A==" spinCount="100000" sheet="1" objects="1" scenarios="1"/>
  <mergeCells count="11">
    <mergeCell ref="C18:D18"/>
    <mergeCell ref="C21:D22"/>
    <mergeCell ref="E21:G21"/>
    <mergeCell ref="C38:D38"/>
    <mergeCell ref="D3:H3"/>
    <mergeCell ref="B5:C5"/>
    <mergeCell ref="F5:H5"/>
    <mergeCell ref="B6:C6"/>
    <mergeCell ref="F6:H6"/>
    <mergeCell ref="C10:D11"/>
    <mergeCell ref="E10:G10"/>
  </mergeCells>
  <phoneticPr fontId="3"/>
  <dataValidations count="1">
    <dataValidation type="list" allowBlank="1" showInputMessage="1" showErrorMessage="1" sqref="G5 B5">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 right="0.7" top="0.75" bottom="0.75" header="0.3" footer="0.3"/>
  <pageSetup paperSize="9" scale="57"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42"/>
  <sheetViews>
    <sheetView view="pageBreakPreview" zoomScale="60" zoomScaleNormal="100" workbookViewId="0"/>
  </sheetViews>
  <sheetFormatPr defaultRowHeight="13.5"/>
  <cols>
    <col min="1" max="1" width="13.25" style="46" customWidth="1"/>
    <col min="2" max="2" width="9.875" style="46" customWidth="1"/>
    <col min="3" max="9" width="20.625" style="46" customWidth="1"/>
    <col min="10" max="10" width="23.5" style="46" customWidth="1"/>
    <col min="11" max="12" width="20.625" style="46" customWidth="1"/>
    <col min="13" max="13" width="11" style="46" customWidth="1"/>
    <col min="14" max="14" width="20.625" style="46" customWidth="1"/>
    <col min="15" max="16384" width="9" style="46"/>
  </cols>
  <sheetData>
    <row r="1" spans="1:12" s="5" customFormat="1" ht="42" customHeight="1">
      <c r="A1" s="4" t="s">
        <v>328</v>
      </c>
      <c r="D1" s="6"/>
      <c r="E1" s="6"/>
      <c r="J1" s="7"/>
      <c r="K1" s="446"/>
      <c r="L1" s="446"/>
    </row>
    <row r="2" spans="1:12" s="5" customFormat="1" ht="18.75">
      <c r="B2" s="8"/>
      <c r="C2" s="82"/>
      <c r="D2" s="6"/>
      <c r="E2" s="6"/>
      <c r="K2" s="446"/>
      <c r="L2" s="446"/>
    </row>
    <row r="3" spans="1:12" s="8" customFormat="1" ht="37.5" customHeight="1">
      <c r="A3" s="9" t="s">
        <v>188</v>
      </c>
      <c r="B3" s="10">
        <v>2</v>
      </c>
      <c r="C3" s="11" t="s">
        <v>329</v>
      </c>
      <c r="E3" s="12"/>
      <c r="H3" s="13"/>
    </row>
    <row r="4" spans="1:12" s="5" customFormat="1" ht="50.1" customHeight="1">
      <c r="C4" s="6"/>
      <c r="D4" s="6"/>
      <c r="E4" s="6"/>
      <c r="H4" s="14"/>
      <c r="I4" s="15" t="s">
        <v>62</v>
      </c>
      <c r="J4" s="447" t="str">
        <f>様式第４号!K8</f>
        <v>小規模保育事業Ａ型</v>
      </c>
      <c r="K4" s="448"/>
      <c r="L4" s="449"/>
    </row>
    <row r="5" spans="1:12" s="5" customFormat="1" ht="50.1" customHeight="1">
      <c r="C5" s="6"/>
      <c r="D5" s="6"/>
      <c r="E5" s="6"/>
      <c r="I5" s="15" t="s">
        <v>63</v>
      </c>
      <c r="J5" s="450" t="str">
        <f>様式第４号!K9</f>
        <v>○○保育園</v>
      </c>
      <c r="K5" s="451"/>
      <c r="L5" s="452"/>
    </row>
    <row r="6" spans="1:12" s="5" customFormat="1" ht="103.5" customHeight="1">
      <c r="C6" s="16"/>
    </row>
    <row r="7" spans="1:12" s="5" customFormat="1" ht="35.25" customHeight="1" thickBot="1">
      <c r="B7" s="440"/>
      <c r="C7" s="440"/>
      <c r="D7" s="440"/>
      <c r="L7" s="104" t="s">
        <v>330</v>
      </c>
    </row>
    <row r="8" spans="1:12" s="5" customFormat="1" ht="32.25" customHeight="1">
      <c r="C8" s="453" t="s">
        <v>110</v>
      </c>
      <c r="D8" s="454"/>
      <c r="E8" s="454"/>
      <c r="F8" s="455"/>
      <c r="G8" s="456" t="s">
        <v>111</v>
      </c>
      <c r="H8" s="458" t="s">
        <v>231</v>
      </c>
      <c r="I8" s="460" t="s">
        <v>230</v>
      </c>
      <c r="J8" s="442" t="s">
        <v>91</v>
      </c>
      <c r="K8" s="462" t="s">
        <v>82</v>
      </c>
      <c r="L8" s="442" t="s">
        <v>331</v>
      </c>
    </row>
    <row r="9" spans="1:12" s="5" customFormat="1" ht="79.5" customHeight="1">
      <c r="C9" s="49" t="s">
        <v>332</v>
      </c>
      <c r="D9" s="50" t="s">
        <v>3</v>
      </c>
      <c r="E9" s="50" t="s">
        <v>52</v>
      </c>
      <c r="F9" s="50" t="s">
        <v>613</v>
      </c>
      <c r="G9" s="457"/>
      <c r="H9" s="459"/>
      <c r="I9" s="461"/>
      <c r="J9" s="443"/>
      <c r="K9" s="463"/>
      <c r="L9" s="443"/>
    </row>
    <row r="10" spans="1:12" s="17" customFormat="1" ht="18.75" customHeight="1" thickBot="1">
      <c r="C10" s="18" t="s">
        <v>0</v>
      </c>
      <c r="D10" s="19" t="s">
        <v>333</v>
      </c>
      <c r="E10" s="19" t="s">
        <v>614</v>
      </c>
      <c r="F10" s="19" t="s">
        <v>615</v>
      </c>
      <c r="G10" s="19" t="s">
        <v>616</v>
      </c>
      <c r="H10" s="19" t="s">
        <v>617</v>
      </c>
      <c r="I10" s="20" t="s">
        <v>334</v>
      </c>
      <c r="J10" s="21" t="s">
        <v>618</v>
      </c>
      <c r="K10" s="21" t="s">
        <v>619</v>
      </c>
      <c r="L10" s="20" t="s">
        <v>335</v>
      </c>
    </row>
    <row r="11" spans="1:12" s="26" customFormat="1" ht="15.75" customHeight="1">
      <c r="A11" s="444" t="s">
        <v>30</v>
      </c>
      <c r="B11" s="445"/>
      <c r="C11" s="22" t="s">
        <v>228</v>
      </c>
      <c r="D11" s="23" t="s">
        <v>228</v>
      </c>
      <c r="E11" s="23"/>
      <c r="F11" s="23" t="s">
        <v>228</v>
      </c>
      <c r="G11" s="23" t="s">
        <v>228</v>
      </c>
      <c r="H11" s="23" t="s">
        <v>228</v>
      </c>
      <c r="I11" s="23" t="s">
        <v>228</v>
      </c>
      <c r="J11" s="24" t="s">
        <v>228</v>
      </c>
      <c r="K11" s="25"/>
      <c r="L11" s="25" t="s">
        <v>228</v>
      </c>
    </row>
    <row r="12" spans="1:12" s="32" customFormat="1" ht="60" customHeight="1" thickBot="1">
      <c r="A12" s="444"/>
      <c r="B12" s="445"/>
      <c r="C12" s="27">
        <f>'収支予算書 '!E38</f>
        <v>306978</v>
      </c>
      <c r="D12" s="28">
        <f>'収支予算書 '!E13+別表１!J12+別表１!K12</f>
        <v>54000</v>
      </c>
      <c r="E12" s="29">
        <f>SUM('収支予算書 '!E14:E17)</f>
        <v>0</v>
      </c>
      <c r="F12" s="30">
        <f>IF(C12-D12-E12&lt;0,0,C12-D12-E12)</f>
        <v>252978</v>
      </c>
      <c r="G12" s="30">
        <f>'別表２-① '!Q19</f>
        <v>93600</v>
      </c>
      <c r="H12" s="30">
        <f>MIN(F12:G12)</f>
        <v>93600</v>
      </c>
      <c r="I12" s="30">
        <f>ROUNDDOWN(H12,-2)</f>
        <v>93600</v>
      </c>
      <c r="J12" s="31">
        <f>'別紙1【延長保育料減免分】（震災減免以外)'!$E$39</f>
        <v>18000</v>
      </c>
      <c r="K12" s="31">
        <v>0</v>
      </c>
      <c r="L12" s="31">
        <f>I12+J12+K12</f>
        <v>111600</v>
      </c>
    </row>
    <row r="13" spans="1:12" s="26" customFormat="1" ht="15.75" customHeight="1">
      <c r="A13" s="444" t="s">
        <v>109</v>
      </c>
      <c r="B13" s="445"/>
      <c r="C13" s="33"/>
      <c r="D13" s="34" t="s">
        <v>228</v>
      </c>
      <c r="E13" s="35"/>
      <c r="F13" s="35" t="s">
        <v>228</v>
      </c>
      <c r="G13" s="35" t="s">
        <v>228</v>
      </c>
      <c r="H13" s="35" t="s">
        <v>228</v>
      </c>
      <c r="I13" s="35" t="s">
        <v>228</v>
      </c>
      <c r="J13" s="36" t="s">
        <v>228</v>
      </c>
      <c r="K13" s="36"/>
      <c r="L13" s="25" t="s">
        <v>229</v>
      </c>
    </row>
    <row r="14" spans="1:12" s="32" customFormat="1" ht="60" customHeight="1" thickBot="1">
      <c r="A14" s="444"/>
      <c r="B14" s="445"/>
      <c r="C14" s="27">
        <f>'収支予算書 '!F38</f>
        <v>1425694</v>
      </c>
      <c r="D14" s="28">
        <f>'収支予算書 '!F13+別表１!J14+別表１!K14</f>
        <v>375000</v>
      </c>
      <c r="E14" s="29">
        <f>SUM('収支予算書 '!F14:F17)</f>
        <v>0</v>
      </c>
      <c r="F14" s="30">
        <f>IF(C14-D14-E14&lt;0,0,C14-D14-E14)</f>
        <v>1050694</v>
      </c>
      <c r="G14" s="30">
        <f>IF(J4="事業所内‐保育所型",'別表２-② '!G30,'別表２-② '!D30)</f>
        <v>300000</v>
      </c>
      <c r="H14" s="30">
        <f>MIN(F14:G14)</f>
        <v>300000</v>
      </c>
      <c r="I14" s="30">
        <f>ROUNDDOWN(H14,-2)</f>
        <v>300000</v>
      </c>
      <c r="J14" s="31">
        <f>'別紙1【延長保育料減免分】（震災減免以外)'!$H$39</f>
        <v>72000</v>
      </c>
      <c r="K14" s="31">
        <v>0</v>
      </c>
      <c r="L14" s="31">
        <f>I14+J14+K14</f>
        <v>372000</v>
      </c>
    </row>
    <row r="15" spans="1:12" s="26" customFormat="1" ht="14.25">
      <c r="A15" s="444" t="s">
        <v>31</v>
      </c>
      <c r="B15" s="445"/>
      <c r="C15" s="33" t="s">
        <v>228</v>
      </c>
      <c r="D15" s="35" t="s">
        <v>228</v>
      </c>
      <c r="E15" s="35"/>
      <c r="F15" s="35" t="s">
        <v>228</v>
      </c>
      <c r="G15" s="35" t="s">
        <v>229</v>
      </c>
      <c r="H15" s="35" t="s">
        <v>228</v>
      </c>
      <c r="I15" s="37" t="s">
        <v>228</v>
      </c>
      <c r="J15" s="38" t="s">
        <v>228</v>
      </c>
      <c r="K15" s="38"/>
      <c r="L15" s="38" t="s">
        <v>620</v>
      </c>
    </row>
    <row r="16" spans="1:12" s="32" customFormat="1" ht="60" customHeight="1" thickBot="1">
      <c r="A16" s="444"/>
      <c r="B16" s="445"/>
      <c r="C16" s="39">
        <f t="shared" ref="C16:E16" si="0">SUM(C12,C14)</f>
        <v>1732672</v>
      </c>
      <c r="D16" s="40">
        <f t="shared" si="0"/>
        <v>429000</v>
      </c>
      <c r="E16" s="40">
        <f t="shared" si="0"/>
        <v>0</v>
      </c>
      <c r="F16" s="40">
        <f>SUM(F12,F14)</f>
        <v>1303672</v>
      </c>
      <c r="G16" s="40">
        <f>SUM(G12,G14)</f>
        <v>393600</v>
      </c>
      <c r="H16" s="40">
        <f>SUM(H12,H14)</f>
        <v>393600</v>
      </c>
      <c r="I16" s="41">
        <f>SUM(I12,I14)</f>
        <v>393600</v>
      </c>
      <c r="J16" s="41">
        <f>SUM(J12,J14)</f>
        <v>90000</v>
      </c>
      <c r="K16" s="41">
        <v>0</v>
      </c>
      <c r="L16" s="42">
        <f>SUM(L12,L14)</f>
        <v>483600</v>
      </c>
    </row>
    <row r="17" spans="3:11" s="44" customFormat="1" ht="15" customHeight="1">
      <c r="C17" s="43"/>
      <c r="D17" s="43"/>
      <c r="E17" s="43"/>
      <c r="F17" s="43"/>
      <c r="G17" s="43"/>
      <c r="H17" s="43"/>
    </row>
    <row r="18" spans="3:11" s="5" customFormat="1" ht="18.75">
      <c r="C18" s="45" t="s">
        <v>621</v>
      </c>
      <c r="D18" s="45"/>
      <c r="E18" s="45"/>
      <c r="F18" s="45"/>
      <c r="G18" s="45"/>
      <c r="H18" s="45"/>
      <c r="I18" s="45"/>
      <c r="J18" s="45"/>
      <c r="K18" s="82"/>
    </row>
    <row r="19" spans="3:11" s="5" customFormat="1" ht="7.5" customHeight="1">
      <c r="C19" s="440"/>
      <c r="D19" s="440"/>
      <c r="E19" s="440"/>
      <c r="F19" s="440"/>
      <c r="G19" s="440"/>
      <c r="H19" s="440"/>
      <c r="I19" s="8"/>
    </row>
    <row r="20" spans="3:11" s="5" customFormat="1" ht="18.75">
      <c r="C20" s="45" t="s">
        <v>622</v>
      </c>
      <c r="D20" s="45"/>
      <c r="E20" s="45"/>
      <c r="F20" s="45"/>
      <c r="G20" s="45"/>
      <c r="H20" s="45"/>
      <c r="I20" s="8"/>
    </row>
    <row r="21" spans="3:11" s="5" customFormat="1" ht="7.5" customHeight="1">
      <c r="C21" s="440"/>
      <c r="D21" s="440"/>
      <c r="E21" s="440"/>
      <c r="F21" s="440"/>
      <c r="G21" s="440"/>
      <c r="H21" s="440"/>
      <c r="I21" s="8"/>
    </row>
    <row r="22" spans="3:11" s="5" customFormat="1" ht="18.75">
      <c r="C22" s="45"/>
      <c r="D22" s="45"/>
      <c r="E22" s="45"/>
      <c r="F22" s="45"/>
      <c r="G22" s="45"/>
      <c r="H22" s="45"/>
      <c r="I22" s="8"/>
    </row>
    <row r="23" spans="3:11" s="5" customFormat="1" ht="7.5" customHeight="1">
      <c r="C23" s="440"/>
      <c r="D23" s="440"/>
      <c r="E23" s="440"/>
      <c r="F23" s="440"/>
      <c r="G23" s="440"/>
      <c r="H23" s="440"/>
      <c r="I23" s="8"/>
    </row>
    <row r="24" spans="3:11" s="5" customFormat="1" ht="18.75">
      <c r="C24" s="81"/>
      <c r="D24" s="81"/>
      <c r="E24" s="81"/>
      <c r="F24" s="81"/>
      <c r="G24" s="81"/>
      <c r="H24" s="81"/>
      <c r="I24" s="8"/>
    </row>
    <row r="25" spans="3:11" s="5" customFormat="1" ht="7.5" customHeight="1">
      <c r="C25" s="441"/>
      <c r="D25" s="441"/>
      <c r="E25" s="441"/>
      <c r="F25" s="441"/>
      <c r="G25" s="441"/>
      <c r="H25" s="441"/>
    </row>
    <row r="26" spans="3:11" s="5" customFormat="1" ht="14.25" customHeight="1">
      <c r="C26" s="441"/>
      <c r="D26" s="441"/>
      <c r="E26" s="441"/>
      <c r="F26" s="441"/>
    </row>
    <row r="35" spans="6:11">
      <c r="I35" s="47"/>
      <c r="J35" s="47"/>
      <c r="K35" s="47"/>
    </row>
    <row r="36" spans="6:11">
      <c r="I36" s="47"/>
      <c r="J36" s="47"/>
      <c r="K36" s="47"/>
    </row>
    <row r="42" spans="6:11">
      <c r="F42" s="48"/>
      <c r="G42" s="48"/>
      <c r="I42" s="48"/>
      <c r="J42" s="48"/>
      <c r="K42" s="48"/>
    </row>
  </sheetData>
  <sheetProtection algorithmName="SHA-512" hashValue="0S4/FiazI9uNTyvsb7pen768XIePMeDSLvCmNmJefZ6Y+hHmOS87EhogPdq5taYzHQ0s01LS69qKGkzoZF3+Lg==" saltValue="MogBz60dSawO8XhJzv3URw==" spinCount="100000" sheet="1" objects="1" scenarios="1"/>
  <mergeCells count="19">
    <mergeCell ref="K1:L2"/>
    <mergeCell ref="J4:L4"/>
    <mergeCell ref="J5:L5"/>
    <mergeCell ref="B7:D7"/>
    <mergeCell ref="C8:F8"/>
    <mergeCell ref="G8:G9"/>
    <mergeCell ref="H8:H9"/>
    <mergeCell ref="I8:I9"/>
    <mergeCell ref="J8:J9"/>
    <mergeCell ref="K8:K9"/>
    <mergeCell ref="C23:H23"/>
    <mergeCell ref="C25:H25"/>
    <mergeCell ref="C26:F26"/>
    <mergeCell ref="L8:L9"/>
    <mergeCell ref="A11:B12"/>
    <mergeCell ref="A13:B14"/>
    <mergeCell ref="A15:B16"/>
    <mergeCell ref="C19:H19"/>
    <mergeCell ref="C21:H21"/>
  </mergeCells>
  <phoneticPr fontId="3"/>
  <dataValidations count="1">
    <dataValidation type="list" allowBlank="1" showInputMessage="1" showErrorMessage="1" sqref="K4">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0866141732283472" right="0.70866141732283472" top="0.74803149606299213" bottom="0.74803149606299213" header="0.31496062992125984" footer="0.31496062992125984"/>
  <pageSetup paperSize="9" scale="55" orientation="landscape" r:id="rId1"/>
  <headerFooter alignWithMargins="0"/>
  <colBreaks count="1" manualBreakCount="1">
    <brk id="15" max="29"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Z84"/>
  <sheetViews>
    <sheetView view="pageBreakPreview" zoomScale="110" zoomScaleNormal="75" zoomScaleSheetLayoutView="110" workbookViewId="0"/>
  </sheetViews>
  <sheetFormatPr defaultRowHeight="11.25"/>
  <cols>
    <col min="1" max="2" width="5.25" style="105" customWidth="1"/>
    <col min="3" max="3" width="10.625" style="105" customWidth="1"/>
    <col min="4" max="5" width="7.5" style="105" customWidth="1"/>
    <col min="6" max="6" width="5.25" style="105" customWidth="1"/>
    <col min="7" max="8" width="6" style="105" customWidth="1"/>
    <col min="9" max="9" width="5.25" style="105" customWidth="1"/>
    <col min="10" max="11" width="7.5" style="107" customWidth="1"/>
    <col min="12" max="12" width="5.25" style="105" customWidth="1"/>
    <col min="13" max="13" width="10" style="107" customWidth="1"/>
    <col min="14" max="14" width="7.375" style="105" customWidth="1"/>
    <col min="15" max="15" width="7.125" style="105" customWidth="1"/>
    <col min="16" max="16" width="5.25" style="105" customWidth="1"/>
    <col min="17" max="17" width="6.75" style="105" customWidth="1"/>
    <col min="18" max="18" width="6.75" style="107" customWidth="1"/>
    <col min="19" max="19" width="5.25" style="107" customWidth="1"/>
    <col min="20" max="20" width="4.375" style="107" customWidth="1"/>
    <col min="21" max="21" width="92.375" style="112" customWidth="1"/>
    <col min="22" max="22" width="15.625" style="112" customWidth="1"/>
    <col min="23" max="23" width="15.625" style="105" customWidth="1"/>
    <col min="24" max="24" width="21.75" style="105" customWidth="1"/>
    <col min="25" max="25" width="18.375" style="105" customWidth="1"/>
    <col min="26" max="26" width="18.5" style="105" customWidth="1"/>
    <col min="27" max="16384" width="9" style="105"/>
  </cols>
  <sheetData>
    <row r="1" spans="1:23" ht="15" customHeight="1">
      <c r="A1" s="105" t="s">
        <v>623</v>
      </c>
      <c r="D1" s="106"/>
      <c r="E1" s="107"/>
      <c r="G1" s="107"/>
      <c r="J1" s="105"/>
      <c r="K1" s="105"/>
      <c r="L1" s="107"/>
      <c r="P1" s="538"/>
      <c r="Q1" s="538"/>
      <c r="R1" s="538"/>
      <c r="S1" s="105"/>
      <c r="T1" s="108" t="s">
        <v>116</v>
      </c>
      <c r="U1" s="105"/>
      <c r="V1" s="105"/>
    </row>
    <row r="2" spans="1:23" ht="15" customHeight="1">
      <c r="D2" s="106"/>
      <c r="E2" s="107"/>
      <c r="G2" s="107"/>
      <c r="J2" s="105"/>
      <c r="K2" s="105"/>
      <c r="L2" s="107"/>
      <c r="P2" s="538"/>
      <c r="Q2" s="538"/>
      <c r="R2" s="538"/>
      <c r="S2" s="105"/>
      <c r="T2" s="105"/>
      <c r="U2" s="105"/>
      <c r="V2" s="105"/>
    </row>
    <row r="3" spans="1:23" ht="15" customHeight="1">
      <c r="A3" s="109" t="s">
        <v>188</v>
      </c>
      <c r="B3" s="110">
        <v>2</v>
      </c>
      <c r="C3" s="106" t="s">
        <v>336</v>
      </c>
      <c r="D3" s="106"/>
      <c r="E3" s="107"/>
      <c r="G3" s="107"/>
      <c r="J3" s="105"/>
      <c r="K3" s="111"/>
      <c r="L3" s="107"/>
      <c r="R3" s="112"/>
      <c r="S3" s="112"/>
      <c r="T3" s="108"/>
      <c r="U3" s="105"/>
      <c r="V3" s="105"/>
    </row>
    <row r="4" spans="1:23" ht="15" customHeight="1">
      <c r="D4" s="107"/>
      <c r="E4" s="107"/>
      <c r="G4" s="107"/>
      <c r="J4" s="105"/>
      <c r="K4" s="111"/>
      <c r="L4" s="107"/>
      <c r="M4" s="113" t="s">
        <v>62</v>
      </c>
      <c r="N4" s="539" t="str">
        <f>様式第４号!K8</f>
        <v>小規模保育事業Ａ型</v>
      </c>
      <c r="O4" s="540"/>
      <c r="P4" s="540"/>
      <c r="Q4" s="540"/>
      <c r="R4" s="540"/>
      <c r="S4" s="541"/>
      <c r="T4" s="105"/>
      <c r="U4" s="105"/>
      <c r="V4" s="105"/>
    </row>
    <row r="5" spans="1:23" ht="15" customHeight="1">
      <c r="C5" s="105" t="s">
        <v>624</v>
      </c>
      <c r="D5" s="107"/>
      <c r="E5" s="107"/>
      <c r="G5" s="107"/>
      <c r="J5" s="105"/>
      <c r="K5" s="114"/>
      <c r="L5" s="107"/>
      <c r="M5" s="113" t="s">
        <v>63</v>
      </c>
      <c r="N5" s="542" t="str">
        <f>様式第４号!K9</f>
        <v>○○保育園</v>
      </c>
      <c r="O5" s="543"/>
      <c r="P5" s="543"/>
      <c r="Q5" s="543"/>
      <c r="R5" s="543"/>
      <c r="S5" s="544"/>
      <c r="T5" s="105"/>
      <c r="U5" s="105"/>
      <c r="V5" s="105"/>
    </row>
    <row r="6" spans="1:23" s="115" customFormat="1" ht="15" customHeight="1">
      <c r="C6" s="105"/>
      <c r="D6" s="107"/>
      <c r="E6" s="107"/>
    </row>
    <row r="7" spans="1:23" s="115" customFormat="1" ht="30" customHeight="1" thickBot="1">
      <c r="C7" s="545" t="s">
        <v>70</v>
      </c>
      <c r="D7" s="545"/>
      <c r="E7" s="545"/>
      <c r="F7" s="116"/>
      <c r="G7" s="116"/>
      <c r="H7" s="116"/>
      <c r="I7" s="116"/>
      <c r="J7" s="116"/>
      <c r="K7" s="116"/>
      <c r="L7" s="116"/>
      <c r="M7" s="116"/>
      <c r="N7" s="116"/>
      <c r="O7" s="116"/>
      <c r="P7" s="546" t="s">
        <v>625</v>
      </c>
      <c r="Q7" s="546"/>
      <c r="R7" s="546"/>
      <c r="S7" s="546"/>
    </row>
    <row r="8" spans="1:23" s="115" customFormat="1" ht="15" customHeight="1">
      <c r="C8" s="116"/>
      <c r="D8" s="116"/>
      <c r="E8" s="116"/>
      <c r="F8" s="116"/>
      <c r="G8" s="116"/>
      <c r="H8" s="116"/>
      <c r="I8" s="117"/>
      <c r="J8" s="116"/>
      <c r="K8" s="116"/>
      <c r="L8" s="116"/>
      <c r="M8" s="116"/>
      <c r="N8" s="116"/>
      <c r="O8" s="116"/>
      <c r="P8" s="116"/>
      <c r="Q8" s="116"/>
      <c r="R8" s="116"/>
      <c r="S8" s="116"/>
    </row>
    <row r="9" spans="1:23" ht="163.5" customHeight="1">
      <c r="C9" s="117"/>
      <c r="D9" s="117"/>
      <c r="E9" s="117"/>
      <c r="F9" s="117"/>
      <c r="G9" s="117"/>
      <c r="H9" s="117"/>
      <c r="I9" s="118"/>
      <c r="J9" s="119"/>
      <c r="K9" s="119"/>
      <c r="L9" s="117"/>
      <c r="M9" s="119"/>
      <c r="N9" s="119"/>
      <c r="O9" s="119"/>
      <c r="P9" s="119"/>
      <c r="Q9" s="119"/>
      <c r="R9" s="119"/>
      <c r="S9" s="119"/>
      <c r="T9" s="120"/>
      <c r="U9" s="105"/>
      <c r="V9" s="120"/>
      <c r="W9" s="120"/>
    </row>
    <row r="10" spans="1:23" ht="30" customHeight="1" thickBot="1">
      <c r="C10" s="121" t="s">
        <v>191</v>
      </c>
      <c r="D10" s="121"/>
      <c r="E10" s="121"/>
      <c r="F10" s="121"/>
      <c r="G10" s="121" t="s">
        <v>192</v>
      </c>
      <c r="H10" s="121"/>
      <c r="I10" s="121"/>
      <c r="J10" s="536" t="s">
        <v>232</v>
      </c>
      <c r="K10" s="537"/>
      <c r="L10" s="121"/>
      <c r="M10" s="122" t="s">
        <v>80</v>
      </c>
      <c r="N10" s="121"/>
      <c r="O10" s="121"/>
      <c r="P10" s="121"/>
      <c r="Q10" s="122" t="s">
        <v>81</v>
      </c>
      <c r="R10" s="121"/>
      <c r="S10" s="119"/>
      <c r="T10" s="105"/>
      <c r="U10" s="105"/>
      <c r="V10" s="105"/>
    </row>
    <row r="11" spans="1:23" ht="32.25" customHeight="1">
      <c r="C11" s="520" t="s">
        <v>216</v>
      </c>
      <c r="D11" s="522" t="s">
        <v>73</v>
      </c>
      <c r="E11" s="501"/>
      <c r="F11" s="117"/>
      <c r="G11" s="525" t="s">
        <v>76</v>
      </c>
      <c r="H11" s="526"/>
      <c r="I11" s="117"/>
      <c r="J11" s="500" t="s">
        <v>77</v>
      </c>
      <c r="K11" s="501"/>
      <c r="L11" s="117"/>
      <c r="M11" s="530" t="s">
        <v>75</v>
      </c>
      <c r="N11" s="532" t="s">
        <v>78</v>
      </c>
      <c r="O11" s="533"/>
      <c r="P11" s="117"/>
      <c r="Q11" s="500" t="s">
        <v>79</v>
      </c>
      <c r="R11" s="501"/>
      <c r="S11" s="117"/>
      <c r="T11" s="105"/>
      <c r="U11" s="504" t="s">
        <v>217</v>
      </c>
      <c r="V11" s="105"/>
    </row>
    <row r="12" spans="1:23" ht="32.25" customHeight="1" thickBot="1">
      <c r="C12" s="521"/>
      <c r="D12" s="523"/>
      <c r="E12" s="524"/>
      <c r="F12" s="117"/>
      <c r="G12" s="527"/>
      <c r="H12" s="528"/>
      <c r="I12" s="117"/>
      <c r="J12" s="529"/>
      <c r="K12" s="524"/>
      <c r="L12" s="117"/>
      <c r="M12" s="531"/>
      <c r="N12" s="534"/>
      <c r="O12" s="535"/>
      <c r="P12" s="116"/>
      <c r="Q12" s="502"/>
      <c r="R12" s="503"/>
      <c r="S12" s="116"/>
      <c r="T12" s="105"/>
      <c r="U12" s="504"/>
      <c r="V12" s="105"/>
    </row>
    <row r="13" spans="1:23" s="115" customFormat="1" ht="15" customHeight="1">
      <c r="C13" s="505" t="s">
        <v>213</v>
      </c>
      <c r="D13" s="506">
        <v>2</v>
      </c>
      <c r="E13" s="507"/>
      <c r="F13" s="116"/>
      <c r="G13" s="508" t="str">
        <f>IF(D17&gt;=0.5,"3時間延長型",(IF(D15&gt;=0.5,"2時間延長型",IF(D13&gt;=0.5,"1時間延長型",""))))</f>
        <v>2時間延長型</v>
      </c>
      <c r="H13" s="509"/>
      <c r="I13" s="116"/>
      <c r="J13" s="512">
        <v>4</v>
      </c>
      <c r="K13" s="513"/>
      <c r="L13" s="516" t="s">
        <v>74</v>
      </c>
      <c r="M13" s="517" t="s">
        <v>22</v>
      </c>
      <c r="N13" s="518">
        <f>IFERROR(VLOOKUP($N$4,$C$25:$F$29,3,0),"")</f>
        <v>11700</v>
      </c>
      <c r="O13" s="519"/>
      <c r="P13" s="123"/>
      <c r="Q13" s="490">
        <f>IF(AND(D13&gt;0.5,G13="1時間延長型"),J13*N13,0)</f>
        <v>0</v>
      </c>
      <c r="R13" s="491"/>
      <c r="S13" s="116"/>
      <c r="U13" s="504"/>
    </row>
    <row r="14" spans="1:23" s="115" customFormat="1" ht="15" customHeight="1" thickBot="1">
      <c r="C14" s="479"/>
      <c r="D14" s="482"/>
      <c r="E14" s="483"/>
      <c r="F14" s="116"/>
      <c r="G14" s="510"/>
      <c r="H14" s="511"/>
      <c r="I14" s="116"/>
      <c r="J14" s="514"/>
      <c r="K14" s="515"/>
      <c r="L14" s="516"/>
      <c r="M14" s="485"/>
      <c r="N14" s="488"/>
      <c r="O14" s="489"/>
      <c r="P14" s="123"/>
      <c r="Q14" s="492"/>
      <c r="R14" s="493"/>
      <c r="S14" s="116"/>
      <c r="U14" s="472" t="s">
        <v>218</v>
      </c>
    </row>
    <row r="15" spans="1:23" s="115" customFormat="1" ht="15" customHeight="1">
      <c r="C15" s="478" t="s">
        <v>214</v>
      </c>
      <c r="D15" s="480">
        <v>1</v>
      </c>
      <c r="E15" s="481"/>
      <c r="F15" s="116"/>
      <c r="G15" s="116"/>
      <c r="H15" s="116"/>
      <c r="I15" s="116"/>
      <c r="J15" s="116"/>
      <c r="K15" s="116"/>
      <c r="L15" s="116"/>
      <c r="M15" s="484" t="s">
        <v>23</v>
      </c>
      <c r="N15" s="486">
        <f>IFERROR(VLOOKUP($N$4,$C$33:$F$37,3,0),"")</f>
        <v>23400</v>
      </c>
      <c r="O15" s="487"/>
      <c r="P15" s="123" t="s">
        <v>626</v>
      </c>
      <c r="Q15" s="490">
        <f>IF(AND(D15&gt;0.5,G13="2時間延長型"),J13*N15,0)</f>
        <v>93600</v>
      </c>
      <c r="R15" s="491"/>
      <c r="S15" s="116"/>
      <c r="U15" s="472"/>
    </row>
    <row r="16" spans="1:23" s="124" customFormat="1" ht="15" customHeight="1">
      <c r="C16" s="479"/>
      <c r="D16" s="482"/>
      <c r="E16" s="483"/>
      <c r="F16" s="125"/>
      <c r="G16" s="125"/>
      <c r="H16" s="125"/>
      <c r="I16" s="125"/>
      <c r="J16" s="125"/>
      <c r="K16" s="125"/>
      <c r="L16" s="125"/>
      <c r="M16" s="485"/>
      <c r="N16" s="488"/>
      <c r="O16" s="489"/>
      <c r="P16" s="123"/>
      <c r="Q16" s="492"/>
      <c r="R16" s="493"/>
      <c r="S16" s="116"/>
      <c r="U16" s="472"/>
    </row>
    <row r="17" spans="1:25" s="115" customFormat="1" ht="15" customHeight="1">
      <c r="C17" s="478" t="s">
        <v>215</v>
      </c>
      <c r="D17" s="480"/>
      <c r="E17" s="481"/>
      <c r="F17" s="116"/>
      <c r="G17" s="116"/>
      <c r="H17" s="116"/>
      <c r="I17" s="116"/>
      <c r="J17" s="116"/>
      <c r="K17" s="116"/>
      <c r="L17" s="116"/>
      <c r="M17" s="484" t="s">
        <v>24</v>
      </c>
      <c r="N17" s="486">
        <f>IFERROR(VLOOKUP($N$4,$C$42:$F$46,3,0),"")</f>
        <v>35100</v>
      </c>
      <c r="O17" s="487"/>
      <c r="P17" s="123"/>
      <c r="Q17" s="490">
        <f>IF(AND(D17&gt;0.5,G13="3時間延長型"),J13*N17,0)</f>
        <v>0</v>
      </c>
      <c r="R17" s="491"/>
      <c r="S17" s="116"/>
      <c r="U17" s="126"/>
    </row>
    <row r="18" spans="1:25" s="124" customFormat="1" ht="15" customHeight="1" thickBot="1">
      <c r="C18" s="494"/>
      <c r="D18" s="495"/>
      <c r="E18" s="496"/>
      <c r="F18" s="125"/>
      <c r="G18" s="125"/>
      <c r="H18" s="125"/>
      <c r="I18" s="125"/>
      <c r="J18" s="125"/>
      <c r="K18" s="125"/>
      <c r="L18" s="125"/>
      <c r="M18" s="497"/>
      <c r="N18" s="498"/>
      <c r="O18" s="499"/>
      <c r="P18" s="123"/>
      <c r="Q18" s="492"/>
      <c r="R18" s="493"/>
      <c r="S18" s="116"/>
      <c r="U18" s="472"/>
    </row>
    <row r="19" spans="1:25" s="115" customFormat="1" ht="15" customHeight="1">
      <c r="C19" s="116"/>
      <c r="D19" s="116"/>
      <c r="E19" s="116"/>
      <c r="F19" s="116"/>
      <c r="G19" s="116"/>
      <c r="H19" s="116"/>
      <c r="I19" s="116"/>
      <c r="J19" s="116"/>
      <c r="K19" s="127"/>
      <c r="L19" s="128"/>
      <c r="M19" s="116"/>
      <c r="N19" s="129"/>
      <c r="O19" s="116"/>
      <c r="P19" s="127"/>
      <c r="Q19" s="473">
        <f>Q13+Q15+Q17</f>
        <v>93600</v>
      </c>
      <c r="R19" s="474"/>
      <c r="S19" s="477"/>
      <c r="U19" s="472"/>
    </row>
    <row r="20" spans="1:25" s="124" customFormat="1" ht="15" customHeight="1" thickBot="1">
      <c r="C20" s="125"/>
      <c r="D20" s="125"/>
      <c r="E20" s="125"/>
      <c r="F20" s="125"/>
      <c r="G20" s="125"/>
      <c r="H20" s="125"/>
      <c r="I20" s="125"/>
      <c r="J20" s="116"/>
      <c r="K20" s="116"/>
      <c r="L20" s="116"/>
      <c r="M20" s="125"/>
      <c r="N20" s="129"/>
      <c r="O20" s="125"/>
      <c r="P20" s="127"/>
      <c r="Q20" s="475"/>
      <c r="R20" s="476"/>
      <c r="S20" s="477"/>
    </row>
    <row r="21" spans="1:25" s="115" customFormat="1" ht="45" customHeight="1">
      <c r="N21" s="130"/>
      <c r="P21" s="131"/>
      <c r="Q21" s="131"/>
      <c r="R21" s="131"/>
    </row>
    <row r="22" spans="1:25" s="124" customFormat="1" ht="10.5" customHeight="1">
      <c r="C22" s="115"/>
      <c r="D22" s="115"/>
      <c r="E22" s="115"/>
      <c r="J22" s="115"/>
      <c r="K22" s="115"/>
      <c r="L22" s="115"/>
      <c r="N22" s="130"/>
      <c r="P22" s="131"/>
      <c r="Q22" s="131"/>
      <c r="R22" s="131"/>
      <c r="S22" s="115"/>
    </row>
    <row r="23" spans="1:25" s="115" customFormat="1" ht="10.5" customHeight="1">
      <c r="D23" s="132"/>
      <c r="J23" s="132"/>
      <c r="K23" s="131"/>
      <c r="O23" s="131"/>
    </row>
    <row r="24" spans="1:25" s="115" customFormat="1" ht="10.5" customHeight="1">
      <c r="C24" s="131" t="s">
        <v>221</v>
      </c>
      <c r="D24" s="131"/>
      <c r="E24" s="131"/>
      <c r="J24" s="133"/>
    </row>
    <row r="25" spans="1:25" s="115" customFormat="1" ht="10.5" customHeight="1">
      <c r="A25" s="133"/>
      <c r="C25" s="470" t="s">
        <v>222</v>
      </c>
      <c r="D25" s="471"/>
      <c r="E25" s="466">
        <v>11700</v>
      </c>
      <c r="F25" s="467"/>
      <c r="G25" s="132"/>
      <c r="H25" s="131"/>
    </row>
    <row r="26" spans="1:25" s="115" customFormat="1" ht="10.5" customHeight="1">
      <c r="C26" s="470" t="s">
        <v>223</v>
      </c>
      <c r="D26" s="471"/>
      <c r="E26" s="466">
        <v>11700</v>
      </c>
      <c r="F26" s="467"/>
      <c r="J26" s="131"/>
      <c r="K26" s="131"/>
      <c r="M26" s="131"/>
      <c r="R26" s="131"/>
      <c r="S26" s="131"/>
      <c r="T26" s="131"/>
      <c r="U26" s="134"/>
      <c r="V26" s="134"/>
      <c r="X26" s="124"/>
      <c r="Y26" s="135"/>
    </row>
    <row r="27" spans="1:25" s="115" customFormat="1" ht="10.5" customHeight="1">
      <c r="C27" s="464" t="s">
        <v>627</v>
      </c>
      <c r="D27" s="465"/>
      <c r="E27" s="466">
        <v>10700</v>
      </c>
      <c r="F27" s="467"/>
      <c r="J27" s="131"/>
      <c r="K27" s="131"/>
      <c r="M27" s="131"/>
      <c r="R27" s="131"/>
      <c r="S27" s="131"/>
      <c r="T27" s="131"/>
      <c r="U27" s="134"/>
      <c r="V27" s="134"/>
    </row>
    <row r="28" spans="1:25" s="115" customFormat="1" ht="10.5" customHeight="1">
      <c r="C28" s="468" t="s">
        <v>338</v>
      </c>
      <c r="D28" s="469"/>
      <c r="E28" s="466">
        <v>10700</v>
      </c>
      <c r="F28" s="467"/>
      <c r="G28" s="131"/>
      <c r="H28" s="134"/>
      <c r="I28" s="134"/>
    </row>
    <row r="29" spans="1:25" s="115" customFormat="1" ht="10.5" customHeight="1">
      <c r="C29" s="464" t="s">
        <v>339</v>
      </c>
      <c r="D29" s="465"/>
      <c r="E29" s="466">
        <v>18700</v>
      </c>
      <c r="F29" s="467"/>
      <c r="H29" s="131"/>
      <c r="I29" s="131"/>
      <c r="J29" s="131"/>
      <c r="K29" s="134"/>
      <c r="L29" s="134"/>
    </row>
    <row r="30" spans="1:25" s="115" customFormat="1" ht="10.5" customHeight="1">
      <c r="C30" s="131"/>
      <c r="E30" s="136"/>
      <c r="F30" s="136"/>
      <c r="J30" s="131"/>
      <c r="K30" s="131"/>
      <c r="M30" s="131"/>
      <c r="R30" s="131"/>
      <c r="S30" s="131"/>
      <c r="T30" s="131"/>
      <c r="U30" s="134"/>
      <c r="V30" s="134"/>
    </row>
    <row r="31" spans="1:25" s="115" customFormat="1" ht="10.5" customHeight="1">
      <c r="C31" s="131"/>
      <c r="E31" s="136"/>
      <c r="F31" s="136"/>
      <c r="J31" s="131"/>
      <c r="K31" s="131"/>
      <c r="M31" s="131"/>
      <c r="R31" s="131"/>
      <c r="S31" s="131"/>
      <c r="T31" s="131"/>
      <c r="U31" s="134"/>
      <c r="V31" s="134"/>
    </row>
    <row r="32" spans="1:25" s="115" customFormat="1" ht="10.5" customHeight="1">
      <c r="C32" s="131" t="s">
        <v>234</v>
      </c>
      <c r="D32" s="131"/>
      <c r="E32" s="137"/>
      <c r="F32" s="136"/>
      <c r="J32" s="131"/>
      <c r="K32" s="131"/>
      <c r="M32" s="131"/>
      <c r="R32" s="131"/>
      <c r="S32" s="131"/>
      <c r="T32" s="131"/>
      <c r="U32" s="134"/>
      <c r="V32" s="134"/>
    </row>
    <row r="33" spans="2:22" s="115" customFormat="1" ht="10.5" customHeight="1">
      <c r="C33" s="470" t="s">
        <v>628</v>
      </c>
      <c r="D33" s="471"/>
      <c r="E33" s="466">
        <v>23400</v>
      </c>
      <c r="F33" s="467"/>
      <c r="J33" s="131"/>
      <c r="K33" s="131"/>
      <c r="M33" s="131"/>
      <c r="R33" s="131"/>
      <c r="S33" s="131"/>
      <c r="T33" s="131"/>
      <c r="U33" s="134"/>
      <c r="V33" s="134"/>
    </row>
    <row r="34" spans="2:22" s="115" customFormat="1" ht="10.5" customHeight="1">
      <c r="B34" s="105"/>
      <c r="C34" s="470" t="s">
        <v>223</v>
      </c>
      <c r="D34" s="471"/>
      <c r="E34" s="466">
        <v>23400</v>
      </c>
      <c r="F34" s="467"/>
      <c r="J34" s="131"/>
      <c r="K34" s="131"/>
      <c r="M34" s="131"/>
      <c r="R34" s="131"/>
      <c r="S34" s="131"/>
      <c r="T34" s="131"/>
      <c r="U34" s="134"/>
      <c r="V34" s="134"/>
    </row>
    <row r="35" spans="2:22" s="115" customFormat="1" ht="10.5" customHeight="1">
      <c r="B35" s="105"/>
      <c r="C35" s="464" t="s">
        <v>629</v>
      </c>
      <c r="D35" s="465"/>
      <c r="E35" s="466">
        <v>21400</v>
      </c>
      <c r="F35" s="467"/>
      <c r="J35" s="131"/>
      <c r="K35" s="131"/>
      <c r="M35" s="131"/>
      <c r="R35" s="131"/>
      <c r="S35" s="131"/>
      <c r="T35" s="131"/>
      <c r="U35" s="134"/>
      <c r="V35" s="134"/>
    </row>
    <row r="36" spans="2:22" s="115" customFormat="1" ht="10.5" customHeight="1">
      <c r="B36" s="105"/>
      <c r="C36" s="468" t="s">
        <v>338</v>
      </c>
      <c r="D36" s="469"/>
      <c r="E36" s="466">
        <v>21400</v>
      </c>
      <c r="F36" s="467"/>
      <c r="J36" s="131"/>
      <c r="K36" s="131"/>
      <c r="M36" s="131"/>
      <c r="R36" s="131"/>
      <c r="S36" s="131"/>
      <c r="T36" s="131"/>
      <c r="U36" s="134"/>
      <c r="V36" s="134"/>
    </row>
    <row r="37" spans="2:22" s="115" customFormat="1" ht="10.5" customHeight="1">
      <c r="B37" s="105"/>
      <c r="C37" s="464" t="s">
        <v>339</v>
      </c>
      <c r="D37" s="465"/>
      <c r="E37" s="466">
        <v>37400</v>
      </c>
      <c r="F37" s="467"/>
      <c r="J37" s="131"/>
      <c r="K37" s="131"/>
      <c r="M37" s="131"/>
      <c r="Q37" s="105"/>
      <c r="R37" s="107"/>
      <c r="S37" s="107"/>
      <c r="T37" s="107"/>
      <c r="U37" s="134"/>
      <c r="V37" s="134"/>
    </row>
    <row r="38" spans="2:22" s="115" customFormat="1" ht="10.5" customHeight="1">
      <c r="B38" s="105"/>
      <c r="C38" s="107"/>
      <c r="D38" s="107"/>
      <c r="E38" s="138"/>
      <c r="F38" s="139"/>
      <c r="J38" s="131"/>
      <c r="K38" s="131"/>
      <c r="M38" s="131"/>
      <c r="O38" s="105"/>
      <c r="P38" s="105"/>
      <c r="Q38" s="105"/>
      <c r="R38" s="107"/>
      <c r="S38" s="107"/>
      <c r="T38" s="107"/>
      <c r="U38" s="134"/>
      <c r="V38" s="134"/>
    </row>
    <row r="39" spans="2:22" s="115" customFormat="1" ht="10.5" customHeight="1">
      <c r="B39" s="105"/>
      <c r="C39" s="107"/>
      <c r="D39" s="107"/>
      <c r="E39" s="138"/>
      <c r="F39" s="139"/>
      <c r="J39" s="131"/>
      <c r="K39" s="131"/>
      <c r="M39" s="131"/>
      <c r="O39" s="105"/>
      <c r="P39" s="105"/>
      <c r="Q39" s="105"/>
      <c r="R39" s="107"/>
      <c r="S39" s="107"/>
      <c r="T39" s="107"/>
      <c r="U39" s="134"/>
      <c r="V39" s="134"/>
    </row>
    <row r="40" spans="2:22" s="115" customFormat="1" ht="10.5" customHeight="1">
      <c r="B40" s="105"/>
      <c r="C40" s="107"/>
      <c r="D40" s="107"/>
      <c r="E40" s="138"/>
      <c r="F40" s="139"/>
      <c r="J40" s="131"/>
      <c r="K40" s="131"/>
      <c r="M40" s="131"/>
      <c r="O40" s="105"/>
      <c r="P40" s="105"/>
      <c r="Q40" s="105"/>
      <c r="R40" s="107"/>
      <c r="S40" s="107"/>
      <c r="T40" s="107"/>
      <c r="U40" s="134"/>
      <c r="V40" s="134"/>
    </row>
    <row r="41" spans="2:22" s="115" customFormat="1" ht="10.5" customHeight="1">
      <c r="B41" s="105"/>
      <c r="C41" s="131" t="s">
        <v>235</v>
      </c>
      <c r="D41" s="131"/>
      <c r="E41" s="137"/>
      <c r="F41" s="139"/>
      <c r="J41" s="107"/>
      <c r="K41" s="131"/>
      <c r="M41" s="131"/>
      <c r="O41" s="105"/>
      <c r="P41" s="105"/>
      <c r="Q41" s="105"/>
      <c r="R41" s="107"/>
      <c r="S41" s="107"/>
      <c r="T41" s="107"/>
      <c r="U41" s="134"/>
      <c r="V41" s="134"/>
    </row>
    <row r="42" spans="2:22" s="115" customFormat="1" ht="10.5" customHeight="1">
      <c r="B42" s="105"/>
      <c r="C42" s="470" t="s">
        <v>222</v>
      </c>
      <c r="D42" s="471"/>
      <c r="E42" s="466">
        <v>35100</v>
      </c>
      <c r="F42" s="467"/>
      <c r="J42" s="107"/>
      <c r="K42" s="131"/>
      <c r="M42" s="131"/>
      <c r="O42" s="105"/>
      <c r="P42" s="105"/>
      <c r="Q42" s="105"/>
      <c r="R42" s="107"/>
      <c r="S42" s="107"/>
      <c r="T42" s="107"/>
      <c r="U42" s="134"/>
      <c r="V42" s="134"/>
    </row>
    <row r="43" spans="2:22" s="115" customFormat="1" ht="10.5" customHeight="1">
      <c r="B43" s="105"/>
      <c r="C43" s="470" t="s">
        <v>223</v>
      </c>
      <c r="D43" s="471"/>
      <c r="E43" s="466">
        <v>35100</v>
      </c>
      <c r="F43" s="467"/>
      <c r="J43" s="107"/>
      <c r="K43" s="131"/>
      <c r="M43" s="131"/>
      <c r="O43" s="105"/>
      <c r="P43" s="105"/>
      <c r="Q43" s="105"/>
      <c r="R43" s="107"/>
      <c r="S43" s="107"/>
      <c r="T43" s="107"/>
      <c r="U43" s="134"/>
      <c r="V43" s="134"/>
    </row>
    <row r="44" spans="2:22" s="115" customFormat="1" ht="10.5" customHeight="1">
      <c r="B44" s="105"/>
      <c r="C44" s="464" t="s">
        <v>337</v>
      </c>
      <c r="D44" s="465"/>
      <c r="E44" s="466">
        <v>32100</v>
      </c>
      <c r="F44" s="467"/>
      <c r="J44" s="107"/>
      <c r="K44" s="131"/>
      <c r="M44" s="131"/>
      <c r="O44" s="105"/>
      <c r="P44" s="105"/>
      <c r="Q44" s="105"/>
      <c r="R44" s="107"/>
      <c r="S44" s="107"/>
      <c r="T44" s="107"/>
      <c r="U44" s="134"/>
      <c r="V44" s="134"/>
    </row>
    <row r="45" spans="2:22" s="115" customFormat="1" ht="10.5" customHeight="1">
      <c r="B45" s="105"/>
      <c r="C45" s="468" t="s">
        <v>338</v>
      </c>
      <c r="D45" s="469"/>
      <c r="E45" s="466">
        <v>32100</v>
      </c>
      <c r="F45" s="467"/>
      <c r="I45" s="105"/>
      <c r="J45" s="107"/>
      <c r="K45" s="107"/>
      <c r="M45" s="131"/>
      <c r="O45" s="105"/>
      <c r="P45" s="105"/>
      <c r="Q45" s="105"/>
      <c r="R45" s="107"/>
      <c r="S45" s="107"/>
      <c r="T45" s="107"/>
      <c r="U45" s="134"/>
      <c r="V45" s="134"/>
    </row>
    <row r="46" spans="2:22" s="115" customFormat="1" ht="10.5" customHeight="1">
      <c r="B46" s="105"/>
      <c r="C46" s="464" t="s">
        <v>339</v>
      </c>
      <c r="D46" s="465"/>
      <c r="E46" s="466">
        <v>56100</v>
      </c>
      <c r="F46" s="467"/>
      <c r="I46" s="105"/>
      <c r="J46" s="107"/>
      <c r="K46" s="107"/>
      <c r="M46" s="131"/>
      <c r="O46" s="105"/>
      <c r="P46" s="105"/>
      <c r="Q46" s="105"/>
      <c r="R46" s="107"/>
      <c r="S46" s="107"/>
      <c r="T46" s="107"/>
      <c r="U46" s="134"/>
      <c r="V46" s="134"/>
    </row>
    <row r="47" spans="2:22" s="115" customFormat="1" ht="10.5" customHeight="1">
      <c r="I47" s="105"/>
      <c r="J47" s="107"/>
      <c r="K47" s="107"/>
      <c r="M47" s="131"/>
      <c r="O47" s="105"/>
      <c r="P47" s="105"/>
      <c r="Q47" s="105"/>
      <c r="R47" s="107"/>
      <c r="S47" s="107"/>
      <c r="T47" s="107"/>
      <c r="U47" s="134"/>
      <c r="V47" s="134"/>
    </row>
    <row r="48" spans="2:22" s="115" customFormat="1" ht="10.5" customHeight="1">
      <c r="I48" s="105"/>
      <c r="J48" s="107"/>
      <c r="K48" s="107"/>
      <c r="M48" s="131"/>
      <c r="O48" s="105"/>
      <c r="P48" s="105"/>
      <c r="Q48" s="105"/>
      <c r="R48" s="107"/>
      <c r="S48" s="107"/>
      <c r="T48" s="107"/>
      <c r="U48" s="134"/>
      <c r="V48" s="134"/>
    </row>
    <row r="49" spans="1:26" s="115" customFormat="1" ht="10.5" customHeight="1">
      <c r="I49" s="105"/>
      <c r="J49" s="107"/>
      <c r="K49" s="107"/>
      <c r="M49" s="131"/>
      <c r="O49" s="105"/>
      <c r="P49" s="105"/>
      <c r="Q49" s="105"/>
      <c r="R49" s="107"/>
      <c r="S49" s="107"/>
      <c r="T49" s="107"/>
      <c r="U49" s="134"/>
      <c r="V49" s="134"/>
    </row>
    <row r="50" spans="1:26" s="115" customFormat="1" ht="10.5" customHeight="1">
      <c r="I50" s="105"/>
      <c r="J50" s="107"/>
      <c r="K50" s="107"/>
      <c r="M50" s="131"/>
      <c r="O50" s="105"/>
      <c r="P50" s="105"/>
      <c r="Q50" s="105"/>
      <c r="R50" s="107"/>
      <c r="S50" s="107"/>
      <c r="T50" s="107"/>
      <c r="U50" s="134"/>
      <c r="V50" s="134"/>
    </row>
    <row r="51" spans="1:26" s="115" customFormat="1" ht="10.5" customHeight="1">
      <c r="I51" s="105"/>
      <c r="J51" s="107"/>
      <c r="K51" s="107"/>
      <c r="M51" s="131"/>
      <c r="O51" s="105"/>
      <c r="P51" s="105"/>
      <c r="Q51" s="105"/>
      <c r="R51" s="107"/>
      <c r="S51" s="107"/>
      <c r="T51" s="107"/>
      <c r="U51" s="134"/>
      <c r="V51" s="134"/>
    </row>
    <row r="52" spans="1:26" s="115" customFormat="1" ht="10.5" customHeight="1">
      <c r="I52" s="105"/>
      <c r="J52" s="107"/>
      <c r="K52" s="107"/>
      <c r="M52" s="131"/>
      <c r="O52" s="105"/>
      <c r="P52" s="105"/>
      <c r="Q52" s="105"/>
      <c r="R52" s="107"/>
      <c r="S52" s="107"/>
      <c r="T52" s="107"/>
      <c r="U52" s="112"/>
      <c r="V52" s="112"/>
      <c r="W52" s="105"/>
    </row>
    <row r="53" spans="1:26" s="115" customFormat="1" ht="10.5" customHeight="1">
      <c r="I53" s="105"/>
      <c r="J53" s="107"/>
      <c r="K53" s="107"/>
      <c r="M53" s="107"/>
      <c r="N53" s="105"/>
      <c r="O53" s="105"/>
      <c r="P53" s="105"/>
      <c r="Q53" s="105"/>
      <c r="R53" s="107"/>
      <c r="S53" s="107"/>
      <c r="T53" s="107"/>
      <c r="U53" s="112"/>
      <c r="V53" s="112"/>
      <c r="W53" s="105"/>
    </row>
    <row r="54" spans="1:26" s="115" customFormat="1" ht="10.5" customHeight="1">
      <c r="I54" s="105"/>
      <c r="J54" s="107"/>
      <c r="K54" s="107"/>
      <c r="M54" s="107"/>
      <c r="N54" s="105"/>
      <c r="O54" s="105"/>
      <c r="P54" s="105"/>
      <c r="Q54" s="105"/>
      <c r="R54" s="107"/>
      <c r="S54" s="107"/>
      <c r="T54" s="107"/>
      <c r="U54" s="112"/>
      <c r="V54" s="112"/>
      <c r="W54" s="105"/>
      <c r="X54" s="105"/>
    </row>
    <row r="55" spans="1:26" s="115" customFormat="1" ht="10.5" customHeight="1">
      <c r="I55" s="105"/>
      <c r="J55" s="107"/>
      <c r="K55" s="107"/>
      <c r="M55" s="107"/>
      <c r="N55" s="105"/>
      <c r="O55" s="105"/>
      <c r="P55" s="105"/>
      <c r="Q55" s="105"/>
      <c r="R55" s="107"/>
      <c r="S55" s="107"/>
      <c r="T55" s="107"/>
      <c r="U55" s="112"/>
      <c r="V55" s="112"/>
      <c r="W55" s="105"/>
      <c r="X55" s="105"/>
    </row>
    <row r="56" spans="1:26" s="115" customFormat="1" ht="10.5" customHeight="1">
      <c r="A56" s="105"/>
      <c r="B56" s="105"/>
      <c r="C56" s="105"/>
      <c r="D56" s="105"/>
      <c r="I56" s="105"/>
      <c r="J56" s="107"/>
      <c r="K56" s="107"/>
      <c r="M56" s="107"/>
      <c r="N56" s="105"/>
      <c r="O56" s="105"/>
      <c r="P56" s="105"/>
      <c r="Q56" s="105"/>
      <c r="R56" s="107"/>
      <c r="S56" s="107"/>
      <c r="T56" s="107"/>
      <c r="U56" s="112"/>
      <c r="V56" s="112"/>
      <c r="W56" s="105"/>
      <c r="X56" s="105"/>
    </row>
    <row r="57" spans="1:26" s="115" customFormat="1" ht="10.5" customHeight="1">
      <c r="A57" s="105"/>
      <c r="B57" s="105"/>
      <c r="C57" s="105"/>
      <c r="D57" s="105"/>
      <c r="I57" s="105"/>
      <c r="J57" s="107"/>
      <c r="K57" s="107"/>
      <c r="M57" s="107"/>
      <c r="N57" s="105"/>
      <c r="O57" s="105"/>
      <c r="P57" s="105"/>
      <c r="Q57" s="105"/>
      <c r="R57" s="107"/>
      <c r="S57" s="107"/>
      <c r="T57" s="107"/>
      <c r="U57" s="112"/>
      <c r="V57" s="112"/>
      <c r="W57" s="105"/>
      <c r="X57" s="105"/>
    </row>
    <row r="58" spans="1:26" ht="10.5" customHeight="1">
      <c r="Y58" s="115"/>
      <c r="Z58" s="115"/>
    </row>
    <row r="59" spans="1:26" ht="10.5" customHeight="1">
      <c r="Y59" s="115"/>
      <c r="Z59" s="115"/>
    </row>
    <row r="60" spans="1:26" ht="10.5" customHeight="1">
      <c r="Y60" s="115"/>
      <c r="Z60" s="115"/>
    </row>
    <row r="61" spans="1:26" ht="10.5" customHeight="1">
      <c r="Y61" s="115"/>
      <c r="Z61" s="115"/>
    </row>
    <row r="62" spans="1:26" ht="10.5" customHeight="1">
      <c r="Y62" s="115"/>
      <c r="Z62" s="115"/>
    </row>
    <row r="63" spans="1:26" ht="10.5" customHeight="1">
      <c r="Y63" s="115"/>
      <c r="Z63" s="115"/>
    </row>
    <row r="64" spans="1:26" ht="10.5" customHeight="1">
      <c r="Y64" s="115"/>
      <c r="Z64" s="115"/>
    </row>
    <row r="65" spans="25:26" ht="10.5" customHeight="1">
      <c r="Y65" s="115"/>
      <c r="Z65" s="115"/>
    </row>
    <row r="66" spans="25:26" ht="10.5" customHeight="1">
      <c r="Y66" s="115"/>
      <c r="Z66" s="115"/>
    </row>
    <row r="67" spans="25:26" ht="10.5" customHeight="1">
      <c r="Y67" s="115"/>
      <c r="Z67" s="115"/>
    </row>
    <row r="68" spans="25:26" ht="10.5" customHeight="1">
      <c r="Y68" s="115"/>
      <c r="Z68" s="115"/>
    </row>
    <row r="69" spans="25:26" ht="10.5" customHeight="1">
      <c r="Y69" s="115"/>
      <c r="Z69" s="115"/>
    </row>
    <row r="70" spans="25:26" ht="10.5" customHeight="1">
      <c r="Y70" s="115"/>
      <c r="Z70" s="115"/>
    </row>
    <row r="71" spans="25:26" ht="10.5" customHeight="1">
      <c r="Y71" s="115"/>
      <c r="Z71" s="115"/>
    </row>
    <row r="72" spans="25:26" ht="10.5" customHeight="1">
      <c r="Y72" s="115"/>
      <c r="Z72" s="115"/>
    </row>
    <row r="73" spans="25:26" ht="10.5" customHeight="1">
      <c r="Y73" s="115"/>
      <c r="Z73" s="115"/>
    </row>
    <row r="74" spans="25:26" ht="10.5" customHeight="1">
      <c r="Y74" s="115"/>
      <c r="Z74" s="115"/>
    </row>
    <row r="75" spans="25:26" ht="10.5" customHeight="1">
      <c r="Y75" s="115"/>
      <c r="Z75" s="115"/>
    </row>
    <row r="76" spans="25:26" ht="10.5" customHeight="1">
      <c r="Y76" s="115"/>
      <c r="Z76" s="115"/>
    </row>
    <row r="77" spans="25:26">
      <c r="Y77" s="115"/>
      <c r="Z77" s="115"/>
    </row>
    <row r="78" spans="25:26">
      <c r="Y78" s="115"/>
      <c r="Z78" s="115"/>
    </row>
    <row r="79" spans="25:26">
      <c r="Y79" s="115"/>
      <c r="Z79" s="115"/>
    </row>
    <row r="80" spans="25:26">
      <c r="Y80" s="115"/>
      <c r="Z80" s="115"/>
    </row>
    <row r="81" spans="26:26">
      <c r="Z81" s="115"/>
    </row>
    <row r="82" spans="26:26">
      <c r="Z82" s="115"/>
    </row>
    <row r="83" spans="26:26">
      <c r="Z83" s="115"/>
    </row>
    <row r="84" spans="26:26">
      <c r="Z84" s="115"/>
    </row>
  </sheetData>
  <sheetProtection algorithmName="SHA-512" hashValue="y4lnt3d0xpnwCsqW6pPrFnUDoAY1kbdnM4hEyQ1/AVoeqJquHDmouXpMV+mN83QoZVLrOHtEt3jY15QUX1ptcQ==" saltValue="uXczOMpLqYIM2iS8IZdi0w==" spinCount="100000" sheet="1" objects="1" scenarios="1"/>
  <mergeCells count="66">
    <mergeCell ref="J10:K10"/>
    <mergeCell ref="P1:R2"/>
    <mergeCell ref="N4:S4"/>
    <mergeCell ref="N5:S5"/>
    <mergeCell ref="C7:E7"/>
    <mergeCell ref="P7:S7"/>
    <mergeCell ref="Q11:R12"/>
    <mergeCell ref="U11:U13"/>
    <mergeCell ref="C13:C14"/>
    <mergeCell ref="D13:E14"/>
    <mergeCell ref="G13:H14"/>
    <mergeCell ref="J13:K14"/>
    <mergeCell ref="L13:L14"/>
    <mergeCell ref="M13:M14"/>
    <mergeCell ref="N13:O14"/>
    <mergeCell ref="Q13:R14"/>
    <mergeCell ref="C11:C12"/>
    <mergeCell ref="D11:E12"/>
    <mergeCell ref="G11:H12"/>
    <mergeCell ref="J11:K12"/>
    <mergeCell ref="M11:M12"/>
    <mergeCell ref="N11:O12"/>
    <mergeCell ref="U18:U19"/>
    <mergeCell ref="Q19:R20"/>
    <mergeCell ref="S19:S20"/>
    <mergeCell ref="U14:U16"/>
    <mergeCell ref="C15:C16"/>
    <mergeCell ref="D15:E16"/>
    <mergeCell ref="M15:M16"/>
    <mergeCell ref="N15:O16"/>
    <mergeCell ref="Q15:R16"/>
    <mergeCell ref="C17:C18"/>
    <mergeCell ref="D17:E18"/>
    <mergeCell ref="M17:M18"/>
    <mergeCell ref="N17:O18"/>
    <mergeCell ref="Q17:R18"/>
    <mergeCell ref="C25:D25"/>
    <mergeCell ref="E25:F25"/>
    <mergeCell ref="C26:D26"/>
    <mergeCell ref="E26:F26"/>
    <mergeCell ref="C27:D27"/>
    <mergeCell ref="E27:F27"/>
    <mergeCell ref="C28:D28"/>
    <mergeCell ref="E28:F28"/>
    <mergeCell ref="C29:D29"/>
    <mergeCell ref="E29:F29"/>
    <mergeCell ref="C33:D33"/>
    <mergeCell ref="E33:F33"/>
    <mergeCell ref="C34:D34"/>
    <mergeCell ref="E34:F34"/>
    <mergeCell ref="C35:D35"/>
    <mergeCell ref="E35:F35"/>
    <mergeCell ref="C36:D36"/>
    <mergeCell ref="E36:F36"/>
    <mergeCell ref="C37:D37"/>
    <mergeCell ref="E37:F37"/>
    <mergeCell ref="C42:D42"/>
    <mergeCell ref="E42:F42"/>
    <mergeCell ref="C43:D43"/>
    <mergeCell ref="E43:F43"/>
    <mergeCell ref="C44:D44"/>
    <mergeCell ref="E44:F44"/>
    <mergeCell ref="C45:D45"/>
    <mergeCell ref="E45:F45"/>
    <mergeCell ref="C46:D46"/>
    <mergeCell ref="E46:F46"/>
  </mergeCells>
  <phoneticPr fontId="3"/>
  <conditionalFormatting sqref="D15:E18">
    <cfRule type="expression" dxfId="9" priority="2">
      <formula>$C$7="1時間延長型"</formula>
    </cfRule>
  </conditionalFormatting>
  <conditionalFormatting sqref="D17:E18">
    <cfRule type="expression" dxfId="8" priority="1">
      <formula>$C$7="2時間延長型"</formula>
    </cfRule>
  </conditionalFormatting>
  <dataValidations count="2">
    <dataValidation type="list" allowBlank="1" showInputMessage="1" showErrorMessage="1" sqref="C7:E7">
      <formula1>" ,1時間延長型,2時間延長型,3時間延長型"</formula1>
    </dataValidation>
    <dataValidation type="list" allowBlank="1" showInputMessage="1" showErrorMessage="1" sqref="P7:S7">
      <formula1>"該当あり,該当なし"</formula1>
    </dataValidation>
  </dataValidations>
  <pageMargins left="0.39370078740157483" right="0.19685039370078741" top="0.98425196850393704" bottom="0.19685039370078741" header="0.51181102362204722" footer="0.51181102362204722"/>
  <pageSetup paperSize="9" orientation="landscape"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pageSetUpPr fitToPage="1"/>
  </sheetPr>
  <dimension ref="A1:Q54"/>
  <sheetViews>
    <sheetView showZeros="0" view="pageBreakPreview" zoomScale="80" zoomScaleNormal="75" zoomScaleSheetLayoutView="80" workbookViewId="0"/>
  </sheetViews>
  <sheetFormatPr defaultRowHeight="14.25"/>
  <cols>
    <col min="1" max="1" width="6.75" style="140" customWidth="1"/>
    <col min="2" max="2" width="8.625" style="140" customWidth="1"/>
    <col min="3" max="5" width="8.5" style="142" customWidth="1"/>
    <col min="6" max="7" width="9.875" style="140" customWidth="1"/>
    <col min="8" max="8" width="9.25" style="140" customWidth="1"/>
    <col min="9" max="9" width="10.875" style="140" customWidth="1"/>
    <col min="10" max="11" width="9.25" style="142" customWidth="1"/>
    <col min="12" max="12" width="11.125" style="142" customWidth="1"/>
    <col min="13" max="13" width="6.75" style="143" customWidth="1"/>
    <col min="14" max="14" width="9.375" style="143" customWidth="1"/>
    <col min="15" max="15" width="9.375" style="140" customWidth="1"/>
    <col min="16" max="16" width="6.75" style="140" customWidth="1"/>
    <col min="17" max="16384" width="9" style="140"/>
  </cols>
  <sheetData>
    <row r="1" spans="1:17" ht="21.75" customHeight="1">
      <c r="A1" s="140" t="s">
        <v>630</v>
      </c>
      <c r="B1" s="141"/>
      <c r="E1" s="140"/>
      <c r="I1" s="142"/>
      <c r="M1" s="597"/>
      <c r="N1" s="597"/>
    </row>
    <row r="2" spans="1:17" ht="29.25" customHeight="1">
      <c r="B2" s="141"/>
      <c r="E2" s="140"/>
      <c r="I2" s="142"/>
      <c r="K2" s="140"/>
      <c r="L2" s="143"/>
      <c r="N2" s="144"/>
    </row>
    <row r="3" spans="1:17" s="149" customFormat="1" ht="21.75" customHeight="1">
      <c r="A3" s="145" t="s">
        <v>188</v>
      </c>
      <c r="B3" s="146">
        <v>2</v>
      </c>
      <c r="C3" s="147" t="s">
        <v>340</v>
      </c>
      <c r="D3" s="148"/>
      <c r="H3" s="150"/>
      <c r="I3" s="148"/>
      <c r="J3" s="148"/>
      <c r="K3" s="148"/>
      <c r="L3" s="151"/>
      <c r="M3" s="151"/>
    </row>
    <row r="4" spans="1:17" ht="21.75" customHeight="1">
      <c r="B4" s="141"/>
      <c r="C4" s="141"/>
      <c r="D4" s="141"/>
      <c r="I4" s="152"/>
    </row>
    <row r="5" spans="1:17" ht="21.75" customHeight="1">
      <c r="I5" s="152"/>
      <c r="L5" s="153" t="s">
        <v>62</v>
      </c>
      <c r="M5" s="598" t="str">
        <f>様式第４号!K8</f>
        <v>小規模保育事業Ａ型</v>
      </c>
      <c r="N5" s="599"/>
      <c r="O5" s="599"/>
      <c r="P5" s="600"/>
    </row>
    <row r="6" spans="1:17" ht="21.75" customHeight="1">
      <c r="I6" s="154"/>
      <c r="K6" s="155"/>
      <c r="L6" s="153" t="s">
        <v>63</v>
      </c>
      <c r="M6" s="601" t="str">
        <f>様式第４号!K9</f>
        <v>○○保育園</v>
      </c>
      <c r="N6" s="602"/>
      <c r="O6" s="602"/>
      <c r="P6" s="603"/>
      <c r="Q6" s="156" t="s">
        <v>116</v>
      </c>
    </row>
    <row r="7" spans="1:17" ht="21.75" customHeight="1">
      <c r="B7" s="140" t="s">
        <v>631</v>
      </c>
      <c r="I7" s="154"/>
      <c r="K7" s="155"/>
      <c r="L7" s="155"/>
      <c r="M7" s="155"/>
      <c r="N7" s="155"/>
      <c r="O7" s="70"/>
    </row>
    <row r="8" spans="1:17" ht="13.5" customHeight="1">
      <c r="I8" s="154"/>
      <c r="K8" s="155"/>
      <c r="L8" s="155"/>
      <c r="M8" s="155"/>
      <c r="N8" s="155"/>
      <c r="O8" s="70"/>
    </row>
    <row r="9" spans="1:17" ht="21.75" customHeight="1" thickBot="1">
      <c r="C9" s="604" t="s">
        <v>70</v>
      </c>
      <c r="D9" s="604"/>
      <c r="E9" s="604"/>
      <c r="I9" s="154"/>
      <c r="K9" s="155"/>
      <c r="L9" s="155"/>
      <c r="M9" s="155"/>
      <c r="N9" s="155"/>
      <c r="O9" s="70"/>
    </row>
    <row r="10" spans="1:17" ht="21.75" customHeight="1">
      <c r="I10" s="154"/>
      <c r="K10" s="155"/>
      <c r="L10" s="155"/>
      <c r="M10" s="155"/>
      <c r="N10" s="155"/>
      <c r="O10" s="70"/>
    </row>
    <row r="11" spans="1:17" ht="21.75" customHeight="1" thickBot="1">
      <c r="B11" s="140" t="s">
        <v>29</v>
      </c>
      <c r="I11" s="154"/>
      <c r="K11" s="157"/>
      <c r="L11" s="158"/>
      <c r="M11" s="158"/>
      <c r="N11" s="158"/>
      <c r="O11" s="154"/>
    </row>
    <row r="12" spans="1:17" s="143" customFormat="1" ht="21.75" customHeight="1" thickBot="1">
      <c r="B12" s="159" t="s">
        <v>632</v>
      </c>
      <c r="C12" s="605" t="s">
        <v>55</v>
      </c>
      <c r="D12" s="606"/>
      <c r="E12" s="607"/>
      <c r="F12" s="605" t="s">
        <v>19</v>
      </c>
      <c r="G12" s="607"/>
      <c r="H12" s="605" t="s">
        <v>341</v>
      </c>
      <c r="I12" s="606"/>
      <c r="J12" s="606"/>
      <c r="K12" s="607"/>
      <c r="L12" s="608" t="s">
        <v>28</v>
      </c>
      <c r="M12" s="609"/>
      <c r="N12" s="609"/>
      <c r="O12" s="610"/>
    </row>
    <row r="13" spans="1:17" ht="21.75" customHeight="1" thickTop="1">
      <c r="B13" s="160">
        <v>1</v>
      </c>
      <c r="C13" s="590" t="s">
        <v>633</v>
      </c>
      <c r="D13" s="591"/>
      <c r="E13" s="592"/>
      <c r="F13" s="590" t="s">
        <v>634</v>
      </c>
      <c r="G13" s="592"/>
      <c r="H13" s="593" t="s">
        <v>190</v>
      </c>
      <c r="I13" s="594"/>
      <c r="J13" s="594"/>
      <c r="K13" s="595"/>
      <c r="L13" s="590"/>
      <c r="M13" s="591"/>
      <c r="N13" s="591"/>
      <c r="O13" s="596"/>
    </row>
    <row r="14" spans="1:17" ht="21.75" customHeight="1">
      <c r="B14" s="161">
        <v>2</v>
      </c>
      <c r="C14" s="576" t="s">
        <v>635</v>
      </c>
      <c r="D14" s="577"/>
      <c r="E14" s="578"/>
      <c r="F14" s="576" t="s">
        <v>634</v>
      </c>
      <c r="G14" s="578"/>
      <c r="H14" s="579" t="s">
        <v>636</v>
      </c>
      <c r="I14" s="580"/>
      <c r="J14" s="580"/>
      <c r="K14" s="581"/>
      <c r="L14" s="576"/>
      <c r="M14" s="577"/>
      <c r="N14" s="577"/>
      <c r="O14" s="582"/>
    </row>
    <row r="15" spans="1:17" ht="21.75" customHeight="1">
      <c r="B15" s="161">
        <v>3</v>
      </c>
      <c r="C15" s="576" t="s">
        <v>637</v>
      </c>
      <c r="D15" s="577"/>
      <c r="E15" s="578"/>
      <c r="F15" s="576" t="s">
        <v>634</v>
      </c>
      <c r="G15" s="578"/>
      <c r="H15" s="579" t="s">
        <v>190</v>
      </c>
      <c r="I15" s="580"/>
      <c r="J15" s="580"/>
      <c r="K15" s="581"/>
      <c r="L15" s="576" t="s">
        <v>638</v>
      </c>
      <c r="M15" s="577"/>
      <c r="N15" s="577"/>
      <c r="O15" s="582"/>
    </row>
    <row r="16" spans="1:17" ht="21.75" customHeight="1">
      <c r="B16" s="160">
        <v>4</v>
      </c>
      <c r="C16" s="576"/>
      <c r="D16" s="577"/>
      <c r="E16" s="405"/>
      <c r="F16" s="576"/>
      <c r="G16" s="578"/>
      <c r="H16" s="579" t="s">
        <v>190</v>
      </c>
      <c r="I16" s="580"/>
      <c r="J16" s="580"/>
      <c r="K16" s="581"/>
      <c r="L16" s="576" t="s">
        <v>639</v>
      </c>
      <c r="M16" s="577"/>
      <c r="N16" s="577"/>
      <c r="O16" s="582"/>
    </row>
    <row r="17" spans="2:15" ht="21.75" customHeight="1">
      <c r="B17" s="161">
        <v>5</v>
      </c>
      <c r="C17" s="576"/>
      <c r="D17" s="577"/>
      <c r="E17" s="405"/>
      <c r="F17" s="576"/>
      <c r="G17" s="578"/>
      <c r="H17" s="579" t="s">
        <v>190</v>
      </c>
      <c r="I17" s="580"/>
      <c r="J17" s="580"/>
      <c r="K17" s="581"/>
      <c r="L17" s="576"/>
      <c r="M17" s="577"/>
      <c r="N17" s="577"/>
      <c r="O17" s="582"/>
    </row>
    <row r="18" spans="2:15" ht="21.75" customHeight="1" thickBot="1">
      <c r="B18" s="162">
        <v>6</v>
      </c>
      <c r="C18" s="406"/>
      <c r="D18" s="407"/>
      <c r="E18" s="407"/>
      <c r="F18" s="583"/>
      <c r="G18" s="584"/>
      <c r="H18" s="585" t="s">
        <v>190</v>
      </c>
      <c r="I18" s="586"/>
      <c r="J18" s="586"/>
      <c r="K18" s="587"/>
      <c r="L18" s="583"/>
      <c r="M18" s="588"/>
      <c r="N18" s="588"/>
      <c r="O18" s="589"/>
    </row>
    <row r="19" spans="2:15" ht="21.75" customHeight="1">
      <c r="B19" s="158" t="s">
        <v>56</v>
      </c>
      <c r="C19" s="157"/>
      <c r="D19" s="157"/>
      <c r="E19" s="157"/>
      <c r="F19" s="163"/>
      <c r="G19" s="163"/>
      <c r="H19" s="163"/>
      <c r="I19" s="163"/>
      <c r="J19" s="163"/>
      <c r="K19" s="163"/>
      <c r="L19" s="163"/>
      <c r="M19" s="163"/>
      <c r="N19" s="163"/>
      <c r="O19" s="163"/>
    </row>
    <row r="20" spans="2:15" ht="21.75" customHeight="1">
      <c r="B20" s="158" t="s">
        <v>54</v>
      </c>
      <c r="C20" s="163"/>
      <c r="D20" s="163"/>
      <c r="E20" s="163"/>
      <c r="F20" s="163"/>
      <c r="G20" s="163"/>
      <c r="H20" s="163"/>
      <c r="I20" s="163"/>
      <c r="J20" s="163"/>
      <c r="K20" s="163"/>
      <c r="L20" s="163"/>
      <c r="M20" s="163"/>
      <c r="N20" s="163"/>
      <c r="O20" s="163"/>
    </row>
    <row r="21" spans="2:15" ht="117.75" customHeight="1">
      <c r="B21" s="158"/>
      <c r="C21" s="163"/>
      <c r="D21" s="163"/>
      <c r="E21" s="163"/>
      <c r="F21" s="163"/>
      <c r="G21" s="163"/>
      <c r="H21" s="163"/>
      <c r="I21" s="163"/>
      <c r="J21" s="163"/>
      <c r="K21" s="163"/>
      <c r="L21" s="163"/>
      <c r="M21" s="163"/>
      <c r="N21" s="163"/>
      <c r="O21" s="163"/>
    </row>
    <row r="22" spans="2:15" ht="21.75" customHeight="1">
      <c r="B22" s="141" t="s">
        <v>95</v>
      </c>
      <c r="D22" s="140"/>
      <c r="E22" s="140"/>
      <c r="J22" s="140"/>
      <c r="K22" s="140"/>
      <c r="L22" s="140"/>
      <c r="M22" s="140"/>
      <c r="N22" s="140"/>
    </row>
    <row r="23" spans="2:15" ht="21.75" customHeight="1">
      <c r="B23" s="573" t="s">
        <v>21</v>
      </c>
      <c r="C23" s="573"/>
      <c r="D23" s="574" t="s">
        <v>236</v>
      </c>
      <c r="E23" s="574"/>
      <c r="F23" s="574" t="s">
        <v>83</v>
      </c>
      <c r="G23" s="574"/>
      <c r="H23" s="574" t="s">
        <v>84</v>
      </c>
      <c r="I23" s="574"/>
      <c r="J23" s="574" t="s">
        <v>85</v>
      </c>
      <c r="K23" s="574"/>
      <c r="L23" s="574" t="s">
        <v>31</v>
      </c>
      <c r="M23" s="574"/>
      <c r="N23" s="140"/>
    </row>
    <row r="24" spans="2:15" ht="21.75" customHeight="1">
      <c r="B24" s="573"/>
      <c r="C24" s="573"/>
      <c r="D24" s="574"/>
      <c r="E24" s="574"/>
      <c r="F24" s="574"/>
      <c r="G24" s="574"/>
      <c r="H24" s="574"/>
      <c r="I24" s="574"/>
      <c r="J24" s="574"/>
      <c r="K24" s="574"/>
      <c r="L24" s="574"/>
      <c r="M24" s="574"/>
      <c r="N24" s="140"/>
    </row>
    <row r="25" spans="2:15" s="69" customFormat="1" ht="21.75" customHeight="1">
      <c r="B25" s="573" t="s">
        <v>112</v>
      </c>
      <c r="C25" s="573"/>
      <c r="D25" s="575">
        <v>3</v>
      </c>
      <c r="E25" s="575"/>
      <c r="F25" s="575">
        <v>1</v>
      </c>
      <c r="G25" s="575"/>
      <c r="H25" s="575">
        <v>0</v>
      </c>
      <c r="I25" s="575"/>
      <c r="J25" s="575">
        <v>0</v>
      </c>
      <c r="K25" s="575"/>
      <c r="L25" s="572">
        <f>SUM(D25:K26)</f>
        <v>4</v>
      </c>
      <c r="M25" s="572"/>
    </row>
    <row r="26" spans="2:15" s="70" customFormat="1" ht="21.75" customHeight="1">
      <c r="B26" s="573"/>
      <c r="C26" s="573"/>
      <c r="D26" s="575"/>
      <c r="E26" s="575"/>
      <c r="F26" s="575"/>
      <c r="G26" s="575"/>
      <c r="H26" s="575"/>
      <c r="I26" s="575"/>
      <c r="J26" s="575"/>
      <c r="K26" s="575"/>
      <c r="L26" s="572"/>
      <c r="M26" s="572"/>
    </row>
    <row r="27" spans="2:15" s="69" customFormat="1" ht="21.75" customHeight="1">
      <c r="B27" s="164"/>
      <c r="C27" s="71"/>
    </row>
    <row r="28" spans="2:15" s="69" customFormat="1" ht="21.75" customHeight="1">
      <c r="B28" s="165" t="s">
        <v>640</v>
      </c>
      <c r="C28" s="71"/>
    </row>
    <row r="29" spans="2:15" s="69" customFormat="1" ht="39" customHeight="1">
      <c r="B29" s="557"/>
      <c r="C29" s="558"/>
      <c r="D29" s="559" t="s">
        <v>233</v>
      </c>
      <c r="E29" s="559"/>
      <c r="F29" s="559"/>
      <c r="G29" s="560" t="s">
        <v>224</v>
      </c>
      <c r="H29" s="561"/>
      <c r="I29" s="562"/>
    </row>
    <row r="30" spans="2:15" s="70" customFormat="1" ht="21.75" customHeight="1">
      <c r="B30" s="563" t="s">
        <v>25</v>
      </c>
      <c r="C30" s="564"/>
      <c r="D30" s="565">
        <f>IF(OR(M5="事業所内‐保育所型",M5="",L25=0),"",(IF(J25&gt;=1,VLOOKUP(M5,L34:O37,3,0),IF(H25+J25&gt;=1,VLOOKUP(M5,L34:O37,3,0),IF(F25+H25+J25&gt;=2,VLOOKUP(M5,G34:J37,3,0),IF(D25+F25+H25+J25&gt;=1,VLOOKUP(M5,B34:E37,3,0)))))))</f>
        <v>300000</v>
      </c>
      <c r="E30" s="565"/>
      <c r="F30" s="565"/>
      <c r="G30" s="566" t="str">
        <f>IF(NOT(M5="事業所内‐保育所型"),"",(IF(J25&gt;=3,VLOOKUP(M5,L38:O38,3,0),IF(H25+J25&gt;=3,VLOOKUP(M5,L38:O38,3,0),IF(F25+H25+J25&gt;=6,VLOOKUP(M5,G38:J38,3,0),IF(D25+F25+H25+J25&gt;=1,VLOOKUP(M5,B38:E38,3,0),IF(L25=0,0)))))))</f>
        <v/>
      </c>
      <c r="H30" s="567"/>
      <c r="I30" s="568"/>
    </row>
    <row r="31" spans="2:15" s="69" customFormat="1" ht="21.75" customHeight="1">
      <c r="B31" s="563"/>
      <c r="C31" s="564"/>
      <c r="D31" s="565"/>
      <c r="E31" s="565"/>
      <c r="F31" s="565"/>
      <c r="G31" s="569"/>
      <c r="H31" s="570"/>
      <c r="I31" s="571"/>
    </row>
    <row r="32" spans="2:15" s="70" customFormat="1" ht="21.75" customHeight="1">
      <c r="B32" s="166"/>
      <c r="C32" s="68"/>
    </row>
    <row r="33" spans="2:15" s="69" customFormat="1" ht="21.75" customHeight="1">
      <c r="B33" s="167" t="s">
        <v>220</v>
      </c>
      <c r="C33" s="167"/>
      <c r="D33" s="167"/>
      <c r="G33" s="167" t="s">
        <v>221</v>
      </c>
      <c r="H33" s="167"/>
      <c r="I33" s="168"/>
      <c r="J33" s="169"/>
      <c r="K33" s="140"/>
      <c r="L33" s="167" t="s">
        <v>234</v>
      </c>
      <c r="M33" s="167"/>
      <c r="N33" s="168"/>
      <c r="O33" s="170"/>
    </row>
    <row r="34" spans="2:15" s="69" customFormat="1" ht="21.75" customHeight="1">
      <c r="B34" s="555" t="s">
        <v>641</v>
      </c>
      <c r="C34" s="556"/>
      <c r="D34" s="549">
        <v>300000</v>
      </c>
      <c r="E34" s="550"/>
      <c r="F34" s="171"/>
      <c r="G34" s="555" t="s">
        <v>222</v>
      </c>
      <c r="H34" s="556"/>
      <c r="I34" s="549">
        <v>1192000</v>
      </c>
      <c r="J34" s="550"/>
      <c r="K34" s="172"/>
      <c r="L34" s="555" t="s">
        <v>222</v>
      </c>
      <c r="M34" s="556"/>
      <c r="N34" s="549">
        <v>1488000</v>
      </c>
      <c r="O34" s="550"/>
    </row>
    <row r="35" spans="2:15" s="69" customFormat="1" ht="21.75" customHeight="1">
      <c r="B35" s="555" t="s">
        <v>642</v>
      </c>
      <c r="C35" s="556"/>
      <c r="D35" s="549">
        <v>300000</v>
      </c>
      <c r="E35" s="550"/>
      <c r="F35" s="172"/>
      <c r="G35" s="555" t="s">
        <v>223</v>
      </c>
      <c r="H35" s="556"/>
      <c r="I35" s="549">
        <v>1192000</v>
      </c>
      <c r="J35" s="550"/>
      <c r="K35" s="172"/>
      <c r="L35" s="555" t="s">
        <v>223</v>
      </c>
      <c r="M35" s="556"/>
      <c r="N35" s="549">
        <v>1488000</v>
      </c>
      <c r="O35" s="550"/>
    </row>
    <row r="36" spans="2:15" s="69" customFormat="1" ht="21.75" customHeight="1">
      <c r="B36" s="553" t="s">
        <v>337</v>
      </c>
      <c r="C36" s="554"/>
      <c r="D36" s="549">
        <v>276000</v>
      </c>
      <c r="E36" s="550"/>
      <c r="F36" s="172"/>
      <c r="G36" s="553" t="s">
        <v>337</v>
      </c>
      <c r="H36" s="554"/>
      <c r="I36" s="549">
        <v>1097000</v>
      </c>
      <c r="J36" s="550"/>
      <c r="K36" s="172"/>
      <c r="L36" s="553" t="s">
        <v>337</v>
      </c>
      <c r="M36" s="554"/>
      <c r="N36" s="549">
        <v>1369000</v>
      </c>
      <c r="O36" s="550"/>
    </row>
    <row r="37" spans="2:15" s="69" customFormat="1" ht="21.75" customHeight="1">
      <c r="B37" s="551" t="s">
        <v>338</v>
      </c>
      <c r="C37" s="552"/>
      <c r="D37" s="549">
        <v>276000</v>
      </c>
      <c r="E37" s="550"/>
      <c r="F37" s="172"/>
      <c r="G37" s="551" t="s">
        <v>338</v>
      </c>
      <c r="H37" s="552"/>
      <c r="I37" s="549">
        <v>1097000</v>
      </c>
      <c r="J37" s="550"/>
      <c r="K37" s="172"/>
      <c r="L37" s="551" t="s">
        <v>338</v>
      </c>
      <c r="M37" s="552"/>
      <c r="N37" s="549">
        <v>1369000</v>
      </c>
      <c r="O37" s="550"/>
    </row>
    <row r="38" spans="2:15" s="69" customFormat="1" ht="21.75" customHeight="1">
      <c r="B38" s="553" t="s">
        <v>339</v>
      </c>
      <c r="C38" s="554"/>
      <c r="D38" s="549">
        <v>276000</v>
      </c>
      <c r="E38" s="550"/>
      <c r="F38" s="172"/>
      <c r="G38" s="553" t="s">
        <v>339</v>
      </c>
      <c r="H38" s="554"/>
      <c r="I38" s="549">
        <v>1384000</v>
      </c>
      <c r="J38" s="550"/>
      <c r="K38" s="172"/>
      <c r="L38" s="553" t="s">
        <v>339</v>
      </c>
      <c r="M38" s="554"/>
      <c r="N38" s="549">
        <v>2216000</v>
      </c>
      <c r="O38" s="550"/>
    </row>
    <row r="39" spans="2:15" s="69" customFormat="1" ht="21.75" customHeight="1">
      <c r="B39" s="167"/>
      <c r="D39" s="169"/>
      <c r="E39" s="169"/>
      <c r="F39" s="167"/>
      <c r="G39" s="173"/>
      <c r="H39" s="173"/>
    </row>
    <row r="40" spans="2:15" s="69" customFormat="1" ht="21.75" customHeight="1">
      <c r="B40" s="174" t="s">
        <v>238</v>
      </c>
      <c r="C40" s="167"/>
      <c r="D40" s="167"/>
      <c r="E40" s="167"/>
    </row>
    <row r="41" spans="2:15" s="177" customFormat="1" ht="21.75" customHeight="1">
      <c r="B41" s="175" t="s">
        <v>342</v>
      </c>
      <c r="C41" s="175"/>
      <c r="D41" s="175"/>
      <c r="E41" s="175"/>
      <c r="F41" s="175"/>
      <c r="G41" s="175"/>
      <c r="H41" s="175"/>
      <c r="I41" s="175"/>
      <c r="J41" s="175"/>
      <c r="K41" s="175"/>
      <c r="L41" s="175"/>
      <c r="M41" s="175"/>
      <c r="N41" s="175"/>
      <c r="O41" s="176"/>
    </row>
    <row r="42" spans="2:15" s="177" customFormat="1" ht="57.75" customHeight="1">
      <c r="B42" s="178"/>
      <c r="C42" s="547" t="s">
        <v>343</v>
      </c>
      <c r="D42" s="547"/>
      <c r="E42" s="547"/>
      <c r="F42" s="547"/>
      <c r="G42" s="547"/>
      <c r="H42" s="547"/>
      <c r="I42" s="547"/>
      <c r="J42" s="547"/>
      <c r="K42" s="547"/>
      <c r="L42" s="547"/>
      <c r="M42" s="547"/>
      <c r="N42" s="547"/>
      <c r="O42" s="547"/>
    </row>
    <row r="43" spans="2:15" s="177" customFormat="1" ht="21" customHeight="1">
      <c r="B43" s="175" t="s">
        <v>344</v>
      </c>
      <c r="C43" s="179"/>
      <c r="D43" s="179"/>
      <c r="E43" s="179"/>
      <c r="F43" s="179"/>
      <c r="G43" s="179"/>
      <c r="H43" s="179"/>
      <c r="I43" s="179"/>
      <c r="J43" s="179"/>
      <c r="K43" s="179"/>
      <c r="L43" s="179"/>
      <c r="M43" s="179"/>
      <c r="N43" s="179"/>
      <c r="O43" s="180"/>
    </row>
    <row r="44" spans="2:15" s="177" customFormat="1" ht="50.25" customHeight="1">
      <c r="B44" s="178"/>
      <c r="C44" s="547" t="s">
        <v>345</v>
      </c>
      <c r="D44" s="547"/>
      <c r="E44" s="547"/>
      <c r="F44" s="547"/>
      <c r="G44" s="547"/>
      <c r="H44" s="547"/>
      <c r="I44" s="547"/>
      <c r="J44" s="547"/>
      <c r="K44" s="547"/>
      <c r="L44" s="547"/>
      <c r="M44" s="547"/>
      <c r="N44" s="547"/>
      <c r="O44" s="547"/>
    </row>
    <row r="45" spans="2:15" s="177" customFormat="1" ht="21.75" customHeight="1">
      <c r="B45" s="175" t="s">
        <v>346</v>
      </c>
      <c r="C45" s="179"/>
      <c r="D45" s="179"/>
      <c r="E45" s="179"/>
      <c r="F45" s="179"/>
      <c r="G45" s="179"/>
      <c r="H45" s="179"/>
      <c r="I45" s="179"/>
      <c r="J45" s="179"/>
      <c r="K45" s="179"/>
      <c r="L45" s="179"/>
      <c r="M45" s="179"/>
      <c r="N45" s="179"/>
      <c r="O45" s="180"/>
    </row>
    <row r="46" spans="2:15" s="177" customFormat="1" ht="55.5" customHeight="1">
      <c r="B46" s="178"/>
      <c r="C46" s="547" t="s">
        <v>347</v>
      </c>
      <c r="D46" s="547"/>
      <c r="E46" s="547"/>
      <c r="F46" s="547"/>
      <c r="G46" s="547"/>
      <c r="H46" s="547"/>
      <c r="I46" s="547"/>
      <c r="J46" s="547"/>
      <c r="K46" s="547"/>
      <c r="L46" s="547"/>
      <c r="M46" s="547"/>
      <c r="N46" s="547"/>
      <c r="O46" s="547"/>
    </row>
    <row r="47" spans="2:15" s="177" customFormat="1" ht="21.75" customHeight="1">
      <c r="B47" s="175" t="s">
        <v>348</v>
      </c>
      <c r="C47" s="179"/>
      <c r="D47" s="179"/>
      <c r="E47" s="179"/>
      <c r="F47" s="179"/>
      <c r="G47" s="179"/>
      <c r="H47" s="179"/>
      <c r="I47" s="179"/>
      <c r="J47" s="179"/>
      <c r="K47" s="179"/>
      <c r="L47" s="179"/>
      <c r="M47" s="179"/>
      <c r="N47" s="179"/>
      <c r="O47" s="180"/>
    </row>
    <row r="48" spans="2:15" s="177" customFormat="1" ht="42.75" customHeight="1">
      <c r="B48" s="178"/>
      <c r="C48" s="547" t="s">
        <v>349</v>
      </c>
      <c r="D48" s="547"/>
      <c r="E48" s="547"/>
      <c r="F48" s="547"/>
      <c r="G48" s="547"/>
      <c r="H48" s="547"/>
      <c r="I48" s="547"/>
      <c r="J48" s="547"/>
      <c r="K48" s="547"/>
      <c r="L48" s="547"/>
      <c r="M48" s="547"/>
      <c r="N48" s="547"/>
      <c r="O48" s="547"/>
    </row>
    <row r="49" spans="2:15" s="182" customFormat="1" ht="36.75" customHeight="1">
      <c r="B49" s="181"/>
      <c r="C49" s="548" t="s">
        <v>350</v>
      </c>
      <c r="D49" s="548"/>
      <c r="E49" s="548"/>
      <c r="F49" s="548"/>
      <c r="G49" s="548"/>
      <c r="H49" s="548"/>
      <c r="I49" s="548"/>
      <c r="J49" s="548"/>
      <c r="K49" s="548"/>
      <c r="L49" s="548"/>
      <c r="M49" s="548"/>
      <c r="N49" s="548"/>
      <c r="O49" s="548"/>
    </row>
    <row r="50" spans="2:15" s="69" customFormat="1" ht="21.75" customHeight="1">
      <c r="C50" s="167"/>
      <c r="D50" s="167"/>
      <c r="E50" s="167"/>
      <c r="J50" s="167"/>
      <c r="K50" s="173"/>
      <c r="L50" s="173"/>
    </row>
    <row r="51" spans="2:15" s="69" customFormat="1">
      <c r="C51" s="167"/>
      <c r="D51" s="167"/>
      <c r="E51" s="167"/>
      <c r="J51" s="167"/>
      <c r="K51" s="173"/>
      <c r="L51" s="173"/>
    </row>
    <row r="52" spans="2:15" s="69" customFormat="1" ht="19.5" customHeight="1">
      <c r="C52" s="167"/>
      <c r="E52" s="169"/>
      <c r="F52" s="169"/>
      <c r="G52" s="167"/>
      <c r="H52" s="173"/>
      <c r="I52" s="173"/>
    </row>
    <row r="53" spans="2:15" ht="19.5" customHeight="1">
      <c r="E53" s="183"/>
      <c r="F53" s="170"/>
      <c r="J53" s="140"/>
      <c r="K53" s="140"/>
      <c r="L53" s="140"/>
      <c r="M53" s="140"/>
      <c r="N53" s="140"/>
    </row>
    <row r="54" spans="2:15" ht="19.5" customHeight="1">
      <c r="E54" s="183"/>
      <c r="F54" s="170"/>
      <c r="J54" s="140"/>
      <c r="K54" s="140"/>
      <c r="L54" s="140"/>
      <c r="M54" s="140"/>
      <c r="N54" s="140"/>
    </row>
  </sheetData>
  <sheetProtection algorithmName="SHA-512" hashValue="d1L/zn5hXsSbKASuCOCjWMAMnyyHaKsEeoQau8ZiCZIU/7tRuv6iZ3ID2kkDhBNdG/Q7VwKCV6w/47VY7osXJA==" saltValue="UY0psvzDCJv2kvZk7tgKzA==" spinCount="100000" sheet="1" objects="1" scenarios="1"/>
  <mergeCells count="84">
    <mergeCell ref="M1:N1"/>
    <mergeCell ref="M5:P5"/>
    <mergeCell ref="M6:P6"/>
    <mergeCell ref="C9:E9"/>
    <mergeCell ref="C12:E12"/>
    <mergeCell ref="F12:G12"/>
    <mergeCell ref="H12:K12"/>
    <mergeCell ref="L12:O12"/>
    <mergeCell ref="C13:E13"/>
    <mergeCell ref="F13:G13"/>
    <mergeCell ref="H13:K13"/>
    <mergeCell ref="L13:O13"/>
    <mergeCell ref="C14:E14"/>
    <mergeCell ref="F14:G14"/>
    <mergeCell ref="H14:K14"/>
    <mergeCell ref="L14:O14"/>
    <mergeCell ref="C15:E15"/>
    <mergeCell ref="F15:G15"/>
    <mergeCell ref="H15:K15"/>
    <mergeCell ref="L15:O15"/>
    <mergeCell ref="C16:D16"/>
    <mergeCell ref="F16:G16"/>
    <mergeCell ref="H16:K16"/>
    <mergeCell ref="L16:O16"/>
    <mergeCell ref="C17:D17"/>
    <mergeCell ref="F17:G17"/>
    <mergeCell ref="H17:K17"/>
    <mergeCell ref="L17:O17"/>
    <mergeCell ref="F18:G18"/>
    <mergeCell ref="H18:K18"/>
    <mergeCell ref="L18:O18"/>
    <mergeCell ref="L25:M26"/>
    <mergeCell ref="B23:C24"/>
    <mergeCell ref="D23:E24"/>
    <mergeCell ref="F23:G24"/>
    <mergeCell ref="H23:I24"/>
    <mergeCell ref="J23:K24"/>
    <mergeCell ref="L23:M24"/>
    <mergeCell ref="B25:C26"/>
    <mergeCell ref="D25:E26"/>
    <mergeCell ref="F25:G26"/>
    <mergeCell ref="H25:I26"/>
    <mergeCell ref="J25:K26"/>
    <mergeCell ref="N34:O34"/>
    <mergeCell ref="B29:C29"/>
    <mergeCell ref="D29:F29"/>
    <mergeCell ref="G29:I29"/>
    <mergeCell ref="B30:C31"/>
    <mergeCell ref="D30:F31"/>
    <mergeCell ref="G30:I31"/>
    <mergeCell ref="B34:C34"/>
    <mergeCell ref="D34:E34"/>
    <mergeCell ref="G34:H34"/>
    <mergeCell ref="I34:J34"/>
    <mergeCell ref="L34:M34"/>
    <mergeCell ref="N36:O36"/>
    <mergeCell ref="B35:C35"/>
    <mergeCell ref="D35:E35"/>
    <mergeCell ref="G35:H35"/>
    <mergeCell ref="I35:J35"/>
    <mergeCell ref="L35:M35"/>
    <mergeCell ref="N35:O35"/>
    <mergeCell ref="B36:C36"/>
    <mergeCell ref="D36:E36"/>
    <mergeCell ref="G36:H36"/>
    <mergeCell ref="I36:J36"/>
    <mergeCell ref="L36:M36"/>
    <mergeCell ref="N38:O38"/>
    <mergeCell ref="B37:C37"/>
    <mergeCell ref="D37:E37"/>
    <mergeCell ref="G37:H37"/>
    <mergeCell ref="I37:J37"/>
    <mergeCell ref="L37:M37"/>
    <mergeCell ref="N37:O37"/>
    <mergeCell ref="B38:C38"/>
    <mergeCell ref="D38:E38"/>
    <mergeCell ref="G38:H38"/>
    <mergeCell ref="I38:J38"/>
    <mergeCell ref="L38:M38"/>
    <mergeCell ref="C42:O42"/>
    <mergeCell ref="C44:O44"/>
    <mergeCell ref="C46:O46"/>
    <mergeCell ref="C48:O48"/>
    <mergeCell ref="C49:O49"/>
  </mergeCells>
  <phoneticPr fontId="3"/>
  <conditionalFormatting sqref="D29:F31">
    <cfRule type="expression" dxfId="7" priority="7" stopIfTrue="1">
      <formula>($M$5="事業所内‐保育所型")</formula>
    </cfRule>
  </conditionalFormatting>
  <conditionalFormatting sqref="G29:G30">
    <cfRule type="expression" dxfId="6" priority="3" stopIfTrue="1">
      <formula>$M$5="事業所内‐小規模B型"</formula>
    </cfRule>
    <cfRule type="expression" dxfId="5" priority="4" stopIfTrue="1">
      <formula>$M$5="事業所内‐小規模A型"</formula>
    </cfRule>
    <cfRule type="expression" dxfId="4" priority="5" stopIfTrue="1">
      <formula>$M$5="小規模保育事業Ｂ型"</formula>
    </cfRule>
    <cfRule type="expression" dxfId="3" priority="6" stopIfTrue="1">
      <formula>$M$5="小規模保育事業Ａ型"</formula>
    </cfRule>
  </conditionalFormatting>
  <conditionalFormatting sqref="H25:I26">
    <cfRule type="expression" dxfId="2" priority="2">
      <formula>OR($C$9="30分延長型",$C$9="１時間延長型")</formula>
    </cfRule>
  </conditionalFormatting>
  <conditionalFormatting sqref="J25:K26">
    <cfRule type="expression" dxfId="1" priority="1">
      <formula>OR($C$9="30分延長型",$C$9="１時間延長型",$C$9="２時間延長型")</formula>
    </cfRule>
  </conditionalFormatting>
  <dataValidations count="2">
    <dataValidation type="list" allowBlank="1" showInputMessage="1" showErrorMessage="1" sqref="C9:E9">
      <formula1>" ,1時間延長型,2時間延長型"</formula1>
    </dataValidation>
    <dataValidation type="list" allowBlank="1" showInputMessage="1" showErrorMessage="1" sqref="F13:G18">
      <formula1>"常勤,非常勤"</formula1>
    </dataValidation>
  </dataValidations>
  <pageMargins left="0.7" right="0.7" top="0.75" bottom="0.75" header="0.3" footer="0.3"/>
  <pageSetup paperSize="9" scale="59"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1:Y59"/>
  <sheetViews>
    <sheetView view="pageBreakPreview" zoomScale="50" zoomScaleNormal="75" zoomScaleSheetLayoutView="50" workbookViewId="0"/>
  </sheetViews>
  <sheetFormatPr defaultRowHeight="13.5"/>
  <cols>
    <col min="1" max="2" width="9" style="200"/>
    <col min="3" max="3" width="9" style="200" customWidth="1"/>
    <col min="4" max="4" width="15.625" style="200" customWidth="1"/>
    <col min="5" max="7" width="15.625" style="198" customWidth="1"/>
    <col min="8" max="11" width="15.625" style="200" customWidth="1"/>
    <col min="12" max="14" width="15.625" style="198" customWidth="1"/>
    <col min="15" max="16" width="15.625" style="199" customWidth="1"/>
    <col min="17" max="24" width="15.625" style="200" customWidth="1"/>
    <col min="25" max="16384" width="9" style="200"/>
  </cols>
  <sheetData>
    <row r="1" spans="2:25" s="64" customFormat="1" ht="60.75" customHeight="1">
      <c r="E1" s="184"/>
      <c r="F1" s="185"/>
      <c r="G1" s="185"/>
      <c r="L1" s="185"/>
      <c r="M1" s="185"/>
      <c r="N1" s="185"/>
      <c r="O1" s="185"/>
      <c r="R1" s="646"/>
      <c r="S1" s="646"/>
      <c r="T1" s="186"/>
      <c r="U1" s="647" t="s">
        <v>94</v>
      </c>
      <c r="V1" s="648"/>
    </row>
    <row r="2" spans="2:25" s="64" customFormat="1" ht="22.5" customHeight="1" thickBot="1">
      <c r="E2" s="184"/>
      <c r="F2" s="185"/>
      <c r="G2" s="185"/>
      <c r="L2" s="185"/>
      <c r="M2" s="185"/>
      <c r="O2" s="187"/>
      <c r="P2" s="187"/>
      <c r="Q2" s="188"/>
      <c r="U2" s="649"/>
      <c r="V2" s="650"/>
    </row>
    <row r="3" spans="2:25" s="55" customFormat="1" ht="49.5" customHeight="1">
      <c r="B3" s="51" t="s">
        <v>188</v>
      </c>
      <c r="C3" s="52">
        <v>2</v>
      </c>
      <c r="D3" s="53" t="s">
        <v>643</v>
      </c>
      <c r="E3" s="189"/>
      <c r="F3" s="53"/>
      <c r="G3" s="54"/>
      <c r="K3" s="56"/>
      <c r="L3" s="54"/>
      <c r="M3" s="54"/>
      <c r="N3" s="54"/>
      <c r="O3" s="57"/>
      <c r="P3" s="57"/>
    </row>
    <row r="4" spans="2:25" s="59" customFormat="1" ht="39.950000000000003" customHeight="1">
      <c r="D4" s="60"/>
      <c r="E4" s="61"/>
      <c r="F4" s="61"/>
      <c r="G4" s="61"/>
      <c r="K4" s="62"/>
      <c r="L4" s="61"/>
      <c r="M4" s="61"/>
      <c r="R4" s="63" t="s">
        <v>62</v>
      </c>
      <c r="S4" s="651" t="str">
        <f>様式第４号!K8</f>
        <v>小規模保育事業Ａ型</v>
      </c>
      <c r="T4" s="652"/>
      <c r="U4" s="652"/>
      <c r="V4" s="653"/>
    </row>
    <row r="5" spans="2:25" s="64" customFormat="1" ht="39.950000000000003" customHeight="1">
      <c r="E5" s="185"/>
      <c r="F5" s="185"/>
      <c r="G5" s="185"/>
      <c r="K5" s="190"/>
      <c r="L5" s="185"/>
      <c r="M5" s="191"/>
      <c r="R5" s="63" t="s">
        <v>63</v>
      </c>
      <c r="S5" s="654" t="str">
        <f>様式第４号!K9</f>
        <v>○○保育園</v>
      </c>
      <c r="T5" s="655"/>
      <c r="U5" s="655"/>
      <c r="V5" s="656"/>
    </row>
    <row r="6" spans="2:25" s="66" customFormat="1" ht="126" customHeight="1">
      <c r="D6" s="67"/>
      <c r="E6" s="67"/>
      <c r="F6" s="67"/>
      <c r="G6" s="67"/>
      <c r="H6" s="67"/>
      <c r="I6" s="67"/>
      <c r="J6" s="67"/>
      <c r="K6" s="67"/>
      <c r="L6" s="67"/>
      <c r="W6" s="58" t="s">
        <v>116</v>
      </c>
    </row>
    <row r="7" spans="2:25" s="64" customFormat="1" ht="45.75" customHeight="1" thickBot="1">
      <c r="D7" s="184" t="s">
        <v>92</v>
      </c>
      <c r="N7" s="184" t="s">
        <v>93</v>
      </c>
      <c r="O7" s="184"/>
      <c r="P7" s="185"/>
      <c r="Q7" s="185"/>
      <c r="R7" s="187"/>
      <c r="W7" s="192"/>
      <c r="X7" s="193"/>
      <c r="Y7" s="193"/>
    </row>
    <row r="8" spans="2:25" s="140" customFormat="1" ht="60.75" customHeight="1">
      <c r="D8" s="657" t="s">
        <v>65</v>
      </c>
      <c r="E8" s="659" t="s">
        <v>66</v>
      </c>
      <c r="F8" s="661" t="s">
        <v>68</v>
      </c>
      <c r="G8" s="662"/>
      <c r="H8" s="661" t="s">
        <v>114</v>
      </c>
      <c r="I8" s="662"/>
      <c r="J8" s="661" t="s">
        <v>72</v>
      </c>
      <c r="K8" s="665"/>
      <c r="N8" s="657" t="s">
        <v>65</v>
      </c>
      <c r="O8" s="659" t="s">
        <v>66</v>
      </c>
      <c r="P8" s="661" t="s">
        <v>68</v>
      </c>
      <c r="Q8" s="662"/>
      <c r="R8" s="661" t="s">
        <v>113</v>
      </c>
      <c r="S8" s="662"/>
      <c r="T8" s="661" t="s">
        <v>72</v>
      </c>
      <c r="U8" s="665"/>
    </row>
    <row r="9" spans="2:25" s="140" customFormat="1" ht="60.75" customHeight="1">
      <c r="D9" s="658"/>
      <c r="E9" s="660"/>
      <c r="F9" s="663"/>
      <c r="G9" s="664"/>
      <c r="H9" s="663"/>
      <c r="I9" s="664"/>
      <c r="J9" s="663"/>
      <c r="K9" s="666"/>
      <c r="N9" s="658"/>
      <c r="O9" s="660"/>
      <c r="P9" s="663"/>
      <c r="Q9" s="664"/>
      <c r="R9" s="663"/>
      <c r="S9" s="664"/>
      <c r="T9" s="663"/>
      <c r="U9" s="666"/>
    </row>
    <row r="10" spans="2:25" s="69" customFormat="1" ht="20.100000000000001" customHeight="1">
      <c r="D10" s="642" t="s">
        <v>64</v>
      </c>
      <c r="E10" s="624" t="s">
        <v>644</v>
      </c>
      <c r="F10" s="626">
        <v>8</v>
      </c>
      <c r="G10" s="627"/>
      <c r="H10" s="638">
        <v>1000</v>
      </c>
      <c r="I10" s="639"/>
      <c r="J10" s="634">
        <f>F10*H10</f>
        <v>8000</v>
      </c>
      <c r="K10" s="635"/>
      <c r="N10" s="642" t="s">
        <v>64</v>
      </c>
      <c r="O10" s="624" t="s">
        <v>59</v>
      </c>
      <c r="P10" s="626">
        <v>1</v>
      </c>
      <c r="Q10" s="627"/>
      <c r="R10" s="630">
        <v>3000</v>
      </c>
      <c r="S10" s="631"/>
      <c r="T10" s="634">
        <f>P10*R10</f>
        <v>3000</v>
      </c>
      <c r="U10" s="635"/>
    </row>
    <row r="11" spans="2:25" s="70" customFormat="1" ht="20.100000000000001" customHeight="1">
      <c r="D11" s="643"/>
      <c r="E11" s="625"/>
      <c r="F11" s="628"/>
      <c r="G11" s="629"/>
      <c r="H11" s="640"/>
      <c r="I11" s="641"/>
      <c r="J11" s="636"/>
      <c r="K11" s="637"/>
      <c r="N11" s="643"/>
      <c r="O11" s="625"/>
      <c r="P11" s="628"/>
      <c r="Q11" s="629"/>
      <c r="R11" s="632"/>
      <c r="S11" s="633"/>
      <c r="T11" s="636"/>
      <c r="U11" s="637"/>
    </row>
    <row r="12" spans="2:25" s="69" customFormat="1" ht="20.100000000000001" customHeight="1">
      <c r="D12" s="643"/>
      <c r="E12" s="624" t="s">
        <v>70</v>
      </c>
      <c r="F12" s="626"/>
      <c r="G12" s="627"/>
      <c r="H12" s="638"/>
      <c r="I12" s="639"/>
      <c r="J12" s="634">
        <f>F12*H12</f>
        <v>0</v>
      </c>
      <c r="K12" s="635"/>
      <c r="N12" s="643"/>
      <c r="O12" s="624" t="s">
        <v>69</v>
      </c>
      <c r="P12" s="626">
        <v>11</v>
      </c>
      <c r="Q12" s="627"/>
      <c r="R12" s="630">
        <v>3000</v>
      </c>
      <c r="S12" s="631"/>
      <c r="T12" s="634">
        <f>P12*R12</f>
        <v>33000</v>
      </c>
      <c r="U12" s="635"/>
    </row>
    <row r="13" spans="2:25" s="70" customFormat="1" ht="20.100000000000001" customHeight="1">
      <c r="D13" s="643"/>
      <c r="E13" s="625"/>
      <c r="F13" s="628"/>
      <c r="G13" s="629"/>
      <c r="H13" s="640"/>
      <c r="I13" s="641"/>
      <c r="J13" s="636"/>
      <c r="K13" s="637"/>
      <c r="N13" s="643"/>
      <c r="O13" s="625"/>
      <c r="P13" s="628"/>
      <c r="Q13" s="629"/>
      <c r="R13" s="632"/>
      <c r="S13" s="633"/>
      <c r="T13" s="636"/>
      <c r="U13" s="637"/>
    </row>
    <row r="14" spans="2:25" s="69" customFormat="1" ht="20.100000000000001" customHeight="1">
      <c r="D14" s="643"/>
      <c r="E14" s="624" t="s">
        <v>71</v>
      </c>
      <c r="F14" s="626"/>
      <c r="G14" s="627"/>
      <c r="H14" s="638"/>
      <c r="I14" s="639"/>
      <c r="J14" s="634">
        <f>F14*H14</f>
        <v>0</v>
      </c>
      <c r="K14" s="635"/>
      <c r="N14" s="643"/>
      <c r="O14" s="624" t="s">
        <v>70</v>
      </c>
      <c r="P14" s="626"/>
      <c r="Q14" s="627"/>
      <c r="R14" s="630"/>
      <c r="S14" s="631"/>
      <c r="T14" s="634">
        <f>P14*R14</f>
        <v>0</v>
      </c>
      <c r="U14" s="635"/>
    </row>
    <row r="15" spans="2:25" s="70" customFormat="1" ht="20.100000000000001" customHeight="1">
      <c r="D15" s="644"/>
      <c r="E15" s="625"/>
      <c r="F15" s="628"/>
      <c r="G15" s="629"/>
      <c r="H15" s="640"/>
      <c r="I15" s="641"/>
      <c r="J15" s="636"/>
      <c r="K15" s="637"/>
      <c r="N15" s="643"/>
      <c r="O15" s="625"/>
      <c r="P15" s="628"/>
      <c r="Q15" s="629"/>
      <c r="R15" s="632"/>
      <c r="S15" s="633"/>
      <c r="T15" s="636"/>
      <c r="U15" s="637"/>
    </row>
    <row r="16" spans="2:25" s="69" customFormat="1" ht="20.100000000000001" customHeight="1">
      <c r="D16" s="642" t="s">
        <v>67</v>
      </c>
      <c r="E16" s="624" t="s">
        <v>644</v>
      </c>
      <c r="F16" s="626">
        <v>8</v>
      </c>
      <c r="G16" s="627"/>
      <c r="H16" s="638">
        <v>1000</v>
      </c>
      <c r="I16" s="639"/>
      <c r="J16" s="634">
        <f>F16*H16</f>
        <v>8000</v>
      </c>
      <c r="K16" s="635"/>
      <c r="N16" s="643"/>
      <c r="O16" s="624" t="s">
        <v>71</v>
      </c>
      <c r="P16" s="626"/>
      <c r="Q16" s="627"/>
      <c r="R16" s="630"/>
      <c r="S16" s="631"/>
      <c r="T16" s="634">
        <f>P16*R16</f>
        <v>0</v>
      </c>
      <c r="U16" s="635"/>
    </row>
    <row r="17" spans="4:21" s="70" customFormat="1" ht="20.100000000000001" customHeight="1">
      <c r="D17" s="643"/>
      <c r="E17" s="625"/>
      <c r="F17" s="628"/>
      <c r="G17" s="629"/>
      <c r="H17" s="640"/>
      <c r="I17" s="641"/>
      <c r="J17" s="636"/>
      <c r="K17" s="637"/>
      <c r="N17" s="644"/>
      <c r="O17" s="625"/>
      <c r="P17" s="628"/>
      <c r="Q17" s="629"/>
      <c r="R17" s="632"/>
      <c r="S17" s="633"/>
      <c r="T17" s="636"/>
      <c r="U17" s="637"/>
    </row>
    <row r="18" spans="4:21" s="194" customFormat="1" ht="20.100000000000001" customHeight="1">
      <c r="D18" s="643"/>
      <c r="E18" s="624" t="s">
        <v>70</v>
      </c>
      <c r="F18" s="626"/>
      <c r="G18" s="627"/>
      <c r="H18" s="638"/>
      <c r="I18" s="639"/>
      <c r="J18" s="634">
        <f>F18*H18</f>
        <v>0</v>
      </c>
      <c r="K18" s="635"/>
      <c r="N18" s="642" t="s">
        <v>67</v>
      </c>
      <c r="O18" s="624" t="s">
        <v>59</v>
      </c>
      <c r="P18" s="626">
        <v>2</v>
      </c>
      <c r="Q18" s="627"/>
      <c r="R18" s="630">
        <v>3000</v>
      </c>
      <c r="S18" s="631"/>
      <c r="T18" s="634">
        <f>P18*R18</f>
        <v>6000</v>
      </c>
      <c r="U18" s="635"/>
    </row>
    <row r="19" spans="4:21" s="195" customFormat="1" ht="20.100000000000001" customHeight="1">
      <c r="D19" s="643"/>
      <c r="E19" s="625"/>
      <c r="F19" s="628"/>
      <c r="G19" s="629"/>
      <c r="H19" s="640"/>
      <c r="I19" s="641"/>
      <c r="J19" s="636"/>
      <c r="K19" s="637"/>
      <c r="N19" s="643"/>
      <c r="O19" s="625"/>
      <c r="P19" s="628"/>
      <c r="Q19" s="629"/>
      <c r="R19" s="632"/>
      <c r="S19" s="633"/>
      <c r="T19" s="636"/>
      <c r="U19" s="637"/>
    </row>
    <row r="20" spans="4:21" s="65" customFormat="1" ht="20.100000000000001" customHeight="1">
      <c r="D20" s="643"/>
      <c r="E20" s="624" t="s">
        <v>71</v>
      </c>
      <c r="F20" s="626"/>
      <c r="G20" s="627"/>
      <c r="H20" s="638"/>
      <c r="I20" s="639"/>
      <c r="J20" s="634">
        <f>F20*H20</f>
        <v>0</v>
      </c>
      <c r="K20" s="635"/>
      <c r="N20" s="643"/>
      <c r="O20" s="624" t="s">
        <v>69</v>
      </c>
      <c r="P20" s="626">
        <v>8</v>
      </c>
      <c r="Q20" s="627"/>
      <c r="R20" s="630">
        <v>3000</v>
      </c>
      <c r="S20" s="631"/>
      <c r="T20" s="634">
        <f>P20*R20</f>
        <v>24000</v>
      </c>
      <c r="U20" s="635"/>
    </row>
    <row r="21" spans="4:21" s="195" customFormat="1" ht="20.100000000000001" customHeight="1">
      <c r="D21" s="644"/>
      <c r="E21" s="625"/>
      <c r="F21" s="628"/>
      <c r="G21" s="629"/>
      <c r="H21" s="640"/>
      <c r="I21" s="641"/>
      <c r="J21" s="636"/>
      <c r="K21" s="637"/>
      <c r="N21" s="643"/>
      <c r="O21" s="625"/>
      <c r="P21" s="628"/>
      <c r="Q21" s="629"/>
      <c r="R21" s="632"/>
      <c r="S21" s="633"/>
      <c r="T21" s="636"/>
      <c r="U21" s="637"/>
    </row>
    <row r="22" spans="4:21" s="69" customFormat="1" ht="20.100000000000001" customHeight="1">
      <c r="D22" s="645" t="s">
        <v>237</v>
      </c>
      <c r="E22" s="624" t="s">
        <v>69</v>
      </c>
      <c r="F22" s="626">
        <v>1</v>
      </c>
      <c r="G22" s="627"/>
      <c r="H22" s="638">
        <v>1000</v>
      </c>
      <c r="I22" s="639"/>
      <c r="J22" s="634">
        <f>F22*H22</f>
        <v>1000</v>
      </c>
      <c r="K22" s="635"/>
      <c r="N22" s="643"/>
      <c r="O22" s="624" t="s">
        <v>70</v>
      </c>
      <c r="P22" s="626"/>
      <c r="Q22" s="627"/>
      <c r="R22" s="630"/>
      <c r="S22" s="631"/>
      <c r="T22" s="634">
        <f>P22*R22</f>
        <v>0</v>
      </c>
      <c r="U22" s="635"/>
    </row>
    <row r="23" spans="4:21" s="65" customFormat="1" ht="20.100000000000001" customHeight="1">
      <c r="D23" s="643"/>
      <c r="E23" s="625"/>
      <c r="F23" s="628"/>
      <c r="G23" s="629"/>
      <c r="H23" s="640"/>
      <c r="I23" s="641"/>
      <c r="J23" s="636"/>
      <c r="K23" s="637"/>
      <c r="N23" s="643"/>
      <c r="O23" s="625"/>
      <c r="P23" s="628"/>
      <c r="Q23" s="629"/>
      <c r="R23" s="632"/>
      <c r="S23" s="633"/>
      <c r="T23" s="636"/>
      <c r="U23" s="637"/>
    </row>
    <row r="24" spans="4:21" s="65" customFormat="1" ht="20.100000000000001" customHeight="1">
      <c r="D24" s="643"/>
      <c r="E24" s="624" t="s">
        <v>70</v>
      </c>
      <c r="F24" s="626"/>
      <c r="G24" s="627"/>
      <c r="H24" s="638"/>
      <c r="I24" s="639"/>
      <c r="J24" s="634">
        <f>F24*H24</f>
        <v>0</v>
      </c>
      <c r="K24" s="635"/>
      <c r="N24" s="643"/>
      <c r="O24" s="624" t="s">
        <v>71</v>
      </c>
      <c r="P24" s="626"/>
      <c r="Q24" s="627"/>
      <c r="R24" s="630"/>
      <c r="S24" s="631"/>
      <c r="T24" s="634">
        <f>P24*R24</f>
        <v>0</v>
      </c>
      <c r="U24" s="635"/>
    </row>
    <row r="25" spans="4:21" s="69" customFormat="1" ht="20.100000000000001" customHeight="1">
      <c r="D25" s="643"/>
      <c r="E25" s="625"/>
      <c r="F25" s="628"/>
      <c r="G25" s="629"/>
      <c r="H25" s="640"/>
      <c r="I25" s="641"/>
      <c r="J25" s="636"/>
      <c r="K25" s="637"/>
      <c r="N25" s="644"/>
      <c r="O25" s="625"/>
      <c r="P25" s="628"/>
      <c r="Q25" s="629"/>
      <c r="R25" s="632"/>
      <c r="S25" s="633"/>
      <c r="T25" s="636"/>
      <c r="U25" s="637"/>
    </row>
    <row r="26" spans="4:21" s="65" customFormat="1" ht="20.100000000000001" customHeight="1">
      <c r="D26" s="643"/>
      <c r="E26" s="624" t="s">
        <v>71</v>
      </c>
      <c r="F26" s="626"/>
      <c r="G26" s="627"/>
      <c r="H26" s="638"/>
      <c r="I26" s="639"/>
      <c r="J26" s="634">
        <f>F26*H26</f>
        <v>0</v>
      </c>
      <c r="K26" s="635"/>
      <c r="N26" s="642" t="s">
        <v>51</v>
      </c>
      <c r="O26" s="624" t="s">
        <v>59</v>
      </c>
      <c r="P26" s="626">
        <v>3</v>
      </c>
      <c r="Q26" s="627"/>
      <c r="R26" s="630">
        <v>1500</v>
      </c>
      <c r="S26" s="631"/>
      <c r="T26" s="634">
        <f>P26*R26</f>
        <v>4500</v>
      </c>
      <c r="U26" s="635"/>
    </row>
    <row r="27" spans="4:21" s="65" customFormat="1" ht="20.100000000000001" customHeight="1">
      <c r="D27" s="644"/>
      <c r="E27" s="625"/>
      <c r="F27" s="628"/>
      <c r="G27" s="629"/>
      <c r="H27" s="640"/>
      <c r="I27" s="641"/>
      <c r="J27" s="636"/>
      <c r="K27" s="637"/>
      <c r="N27" s="643"/>
      <c r="O27" s="625"/>
      <c r="P27" s="628"/>
      <c r="Q27" s="629"/>
      <c r="R27" s="632"/>
      <c r="S27" s="633"/>
      <c r="T27" s="636"/>
      <c r="U27" s="637"/>
    </row>
    <row r="28" spans="4:21" s="65" customFormat="1" ht="20.100000000000001" customHeight="1">
      <c r="D28" s="642" t="s">
        <v>51</v>
      </c>
      <c r="E28" s="624" t="s">
        <v>69</v>
      </c>
      <c r="F28" s="626">
        <v>2</v>
      </c>
      <c r="G28" s="627"/>
      <c r="H28" s="638">
        <v>500</v>
      </c>
      <c r="I28" s="639"/>
      <c r="J28" s="634">
        <f>F28*H28</f>
        <v>1000</v>
      </c>
      <c r="K28" s="635"/>
      <c r="N28" s="643"/>
      <c r="O28" s="624" t="s">
        <v>644</v>
      </c>
      <c r="P28" s="626">
        <v>1</v>
      </c>
      <c r="Q28" s="627"/>
      <c r="R28" s="630">
        <v>1500</v>
      </c>
      <c r="S28" s="631"/>
      <c r="T28" s="634">
        <f>P28*R28</f>
        <v>1500</v>
      </c>
      <c r="U28" s="635"/>
    </row>
    <row r="29" spans="4:21" s="65" customFormat="1" ht="20.100000000000001" customHeight="1">
      <c r="D29" s="643"/>
      <c r="E29" s="625"/>
      <c r="F29" s="628"/>
      <c r="G29" s="629"/>
      <c r="H29" s="640"/>
      <c r="I29" s="641"/>
      <c r="J29" s="636"/>
      <c r="K29" s="637"/>
      <c r="N29" s="643"/>
      <c r="O29" s="625"/>
      <c r="P29" s="628"/>
      <c r="Q29" s="629"/>
      <c r="R29" s="632"/>
      <c r="S29" s="633"/>
      <c r="T29" s="636"/>
      <c r="U29" s="637"/>
    </row>
    <row r="30" spans="4:21" s="65" customFormat="1" ht="20.100000000000001" customHeight="1">
      <c r="D30" s="643"/>
      <c r="E30" s="624" t="s">
        <v>70</v>
      </c>
      <c r="F30" s="626"/>
      <c r="G30" s="627"/>
      <c r="H30" s="638"/>
      <c r="I30" s="639"/>
      <c r="J30" s="634">
        <f>F30*H30</f>
        <v>0</v>
      </c>
      <c r="K30" s="635"/>
      <c r="N30" s="643"/>
      <c r="O30" s="624" t="s">
        <v>70</v>
      </c>
      <c r="P30" s="626"/>
      <c r="Q30" s="627"/>
      <c r="R30" s="630"/>
      <c r="S30" s="631"/>
      <c r="T30" s="634">
        <f>P30*R30</f>
        <v>0</v>
      </c>
      <c r="U30" s="635"/>
    </row>
    <row r="31" spans="4:21" s="65" customFormat="1" ht="20.100000000000001" customHeight="1">
      <c r="D31" s="643"/>
      <c r="E31" s="625"/>
      <c r="F31" s="628"/>
      <c r="G31" s="629"/>
      <c r="H31" s="640"/>
      <c r="I31" s="641"/>
      <c r="J31" s="636"/>
      <c r="K31" s="637"/>
      <c r="N31" s="643"/>
      <c r="O31" s="625"/>
      <c r="P31" s="628"/>
      <c r="Q31" s="629"/>
      <c r="R31" s="632"/>
      <c r="S31" s="633"/>
      <c r="T31" s="636"/>
      <c r="U31" s="637"/>
    </row>
    <row r="32" spans="4:21" s="65" customFormat="1" ht="20.100000000000001" customHeight="1">
      <c r="D32" s="643"/>
      <c r="E32" s="624" t="s">
        <v>71</v>
      </c>
      <c r="F32" s="626"/>
      <c r="G32" s="627"/>
      <c r="H32" s="638"/>
      <c r="I32" s="639"/>
      <c r="J32" s="634">
        <f>F32*H32</f>
        <v>0</v>
      </c>
      <c r="K32" s="635"/>
      <c r="N32" s="643"/>
      <c r="O32" s="624" t="s">
        <v>71</v>
      </c>
      <c r="P32" s="626"/>
      <c r="Q32" s="627"/>
      <c r="R32" s="630"/>
      <c r="S32" s="631"/>
      <c r="T32" s="634">
        <f>P32*R32</f>
        <v>0</v>
      </c>
      <c r="U32" s="635"/>
    </row>
    <row r="33" spans="4:21" s="65" customFormat="1" ht="19.5" customHeight="1">
      <c r="D33" s="644"/>
      <c r="E33" s="625"/>
      <c r="F33" s="628"/>
      <c r="G33" s="629"/>
      <c r="H33" s="640"/>
      <c r="I33" s="641"/>
      <c r="J33" s="636"/>
      <c r="K33" s="637"/>
      <c r="N33" s="644"/>
      <c r="O33" s="625"/>
      <c r="P33" s="628"/>
      <c r="Q33" s="629"/>
      <c r="R33" s="632"/>
      <c r="S33" s="633"/>
      <c r="T33" s="636"/>
      <c r="U33" s="637"/>
    </row>
    <row r="34" spans="4:21" s="65" customFormat="1" ht="60.75" customHeight="1" thickBot="1">
      <c r="D34" s="615" t="s">
        <v>31</v>
      </c>
      <c r="E34" s="616"/>
      <c r="F34" s="616"/>
      <c r="G34" s="616"/>
      <c r="H34" s="616"/>
      <c r="I34" s="617"/>
      <c r="J34" s="618">
        <f>SUM(J10:K33)</f>
        <v>18000</v>
      </c>
      <c r="K34" s="619"/>
      <c r="N34" s="615" t="s">
        <v>31</v>
      </c>
      <c r="O34" s="616"/>
      <c r="P34" s="616"/>
      <c r="Q34" s="616"/>
      <c r="R34" s="616"/>
      <c r="S34" s="617"/>
      <c r="T34" s="618">
        <f>SUM(T10:U33)</f>
        <v>72000</v>
      </c>
      <c r="U34" s="619"/>
    </row>
    <row r="35" spans="4:21" s="65" customFormat="1" ht="63" customHeight="1">
      <c r="D35" s="196" t="s">
        <v>312</v>
      </c>
      <c r="G35" s="192"/>
      <c r="H35" s="192"/>
      <c r="I35" s="192"/>
      <c r="J35" s="193"/>
      <c r="K35" s="193"/>
    </row>
    <row r="36" spans="4:21" s="65" customFormat="1" ht="81.75" customHeight="1">
      <c r="D36" s="620" t="s">
        <v>90</v>
      </c>
      <c r="E36" s="620"/>
      <c r="F36" s="620"/>
      <c r="G36" s="620"/>
      <c r="H36" s="192"/>
      <c r="I36" s="192"/>
      <c r="L36" s="192"/>
      <c r="M36" s="192"/>
      <c r="N36" s="192"/>
      <c r="O36" s="193"/>
      <c r="P36" s="193"/>
    </row>
    <row r="37" spans="4:21" s="197" customFormat="1" ht="35.1" customHeight="1">
      <c r="D37" s="65"/>
      <c r="E37" s="621" t="s">
        <v>117</v>
      </c>
      <c r="F37" s="621"/>
      <c r="G37" s="622" t="s">
        <v>645</v>
      </c>
      <c r="H37" s="621" t="s">
        <v>118</v>
      </c>
      <c r="I37" s="621"/>
      <c r="J37" s="622" t="s">
        <v>646</v>
      </c>
      <c r="K37" s="621" t="s">
        <v>88</v>
      </c>
      <c r="L37" s="621"/>
      <c r="M37" s="193"/>
      <c r="N37" s="193"/>
      <c r="O37" s="65"/>
      <c r="P37" s="65"/>
      <c r="Q37" s="65"/>
      <c r="R37" s="65"/>
      <c r="S37" s="65"/>
    </row>
    <row r="38" spans="4:21" s="65" customFormat="1" ht="35.1" customHeight="1">
      <c r="E38" s="621"/>
      <c r="F38" s="621"/>
      <c r="G38" s="622"/>
      <c r="H38" s="621"/>
      <c r="I38" s="621"/>
      <c r="J38" s="622"/>
      <c r="K38" s="621"/>
      <c r="L38" s="621"/>
      <c r="M38" s="193"/>
      <c r="N38" s="193"/>
    </row>
    <row r="39" spans="4:21" s="65" customFormat="1" ht="35.1" customHeight="1">
      <c r="E39" s="611">
        <f>J34</f>
        <v>18000</v>
      </c>
      <c r="F39" s="612"/>
      <c r="G39" s="623"/>
      <c r="H39" s="611">
        <f>T34</f>
        <v>72000</v>
      </c>
      <c r="I39" s="612"/>
      <c r="J39" s="623"/>
      <c r="K39" s="611">
        <f>H39+E39</f>
        <v>90000</v>
      </c>
      <c r="L39" s="612"/>
      <c r="M39" s="193"/>
      <c r="N39" s="193"/>
    </row>
    <row r="40" spans="4:21" s="65" customFormat="1" ht="35.1" customHeight="1">
      <c r="E40" s="613"/>
      <c r="F40" s="614"/>
      <c r="G40" s="623"/>
      <c r="H40" s="613"/>
      <c r="I40" s="614"/>
      <c r="J40" s="623"/>
      <c r="K40" s="613"/>
      <c r="L40" s="614"/>
      <c r="M40" s="193"/>
      <c r="N40" s="193"/>
    </row>
    <row r="41" spans="4:21" s="65" customFormat="1">
      <c r="E41" s="192"/>
      <c r="F41" s="192"/>
      <c r="G41" s="192"/>
      <c r="K41" s="192"/>
      <c r="L41" s="192"/>
      <c r="M41" s="192"/>
      <c r="N41" s="193"/>
      <c r="O41" s="193"/>
    </row>
    <row r="42" spans="4:21" s="65" customFormat="1">
      <c r="E42" s="192"/>
      <c r="F42" s="192"/>
      <c r="G42" s="192"/>
      <c r="J42" s="192"/>
      <c r="L42" s="192"/>
      <c r="M42" s="192"/>
      <c r="N42" s="192"/>
      <c r="O42" s="193"/>
      <c r="P42" s="193"/>
    </row>
    <row r="43" spans="4:21" s="65" customFormat="1">
      <c r="E43" s="192"/>
      <c r="F43" s="192"/>
      <c r="G43" s="192"/>
      <c r="L43" s="192"/>
      <c r="M43" s="192"/>
      <c r="N43" s="192"/>
      <c r="O43" s="193"/>
      <c r="P43" s="193"/>
    </row>
    <row r="44" spans="4:21" s="65" customFormat="1">
      <c r="E44" s="192"/>
      <c r="F44" s="192"/>
      <c r="G44" s="192"/>
      <c r="L44" s="192"/>
      <c r="M44" s="192"/>
      <c r="N44" s="192"/>
      <c r="O44" s="193"/>
      <c r="P44" s="193"/>
    </row>
    <row r="45" spans="4:21" s="65" customFormat="1">
      <c r="E45" s="192"/>
      <c r="F45" s="192"/>
      <c r="G45" s="192"/>
      <c r="L45" s="192"/>
      <c r="M45" s="192"/>
      <c r="N45" s="192"/>
      <c r="O45" s="193"/>
      <c r="P45" s="193"/>
    </row>
    <row r="46" spans="4:21" s="65" customFormat="1">
      <c r="E46" s="192"/>
      <c r="F46" s="192"/>
      <c r="G46" s="192"/>
      <c r="L46" s="192"/>
      <c r="M46" s="192"/>
      <c r="N46" s="192"/>
      <c r="O46" s="193"/>
      <c r="P46" s="193"/>
    </row>
    <row r="47" spans="4:21" s="65" customFormat="1">
      <c r="E47" s="192"/>
      <c r="F47" s="192"/>
      <c r="G47" s="192"/>
      <c r="L47" s="192"/>
      <c r="M47" s="192"/>
      <c r="N47" s="192"/>
      <c r="O47" s="193"/>
      <c r="P47" s="193"/>
    </row>
    <row r="48" spans="4:21" s="65" customFormat="1">
      <c r="E48" s="192"/>
      <c r="F48" s="192"/>
      <c r="G48" s="192"/>
      <c r="L48" s="192"/>
      <c r="M48" s="192"/>
      <c r="N48" s="192"/>
      <c r="O48" s="193"/>
      <c r="P48" s="193"/>
    </row>
    <row r="49" spans="4:21" s="65" customFormat="1">
      <c r="E49" s="192"/>
      <c r="F49" s="192"/>
      <c r="G49" s="192"/>
      <c r="L49" s="192"/>
      <c r="M49" s="192"/>
      <c r="N49" s="198"/>
      <c r="O49" s="199"/>
      <c r="P49" s="199"/>
      <c r="Q49" s="200"/>
    </row>
    <row r="50" spans="4:21" s="65" customFormat="1">
      <c r="E50" s="192"/>
      <c r="F50" s="192"/>
      <c r="G50" s="192"/>
      <c r="L50" s="192"/>
      <c r="M50" s="192"/>
      <c r="N50" s="198"/>
      <c r="O50" s="199"/>
      <c r="P50" s="199"/>
      <c r="Q50" s="200"/>
    </row>
    <row r="51" spans="4:21" s="65" customFormat="1">
      <c r="E51" s="192"/>
      <c r="F51" s="192"/>
      <c r="G51" s="192"/>
      <c r="L51" s="192"/>
      <c r="M51" s="192"/>
      <c r="N51" s="198"/>
      <c r="O51" s="199"/>
      <c r="P51" s="199"/>
      <c r="Q51" s="200"/>
      <c r="R51" s="200"/>
      <c r="S51" s="200"/>
      <c r="T51" s="200"/>
      <c r="U51" s="200"/>
    </row>
    <row r="52" spans="4:21" s="65" customFormat="1">
      <c r="E52" s="192"/>
      <c r="F52" s="192"/>
      <c r="G52" s="192"/>
      <c r="L52" s="192"/>
      <c r="M52" s="192"/>
      <c r="N52" s="198"/>
      <c r="O52" s="199"/>
      <c r="P52" s="199"/>
      <c r="Q52" s="200"/>
      <c r="R52" s="200"/>
      <c r="S52" s="200"/>
      <c r="T52" s="200"/>
      <c r="U52" s="200"/>
    </row>
    <row r="53" spans="4:21" s="65" customFormat="1">
      <c r="E53" s="192"/>
      <c r="F53" s="192"/>
      <c r="G53" s="192"/>
      <c r="L53" s="192"/>
      <c r="M53" s="192"/>
      <c r="N53" s="198"/>
      <c r="O53" s="199"/>
      <c r="P53" s="199"/>
      <c r="Q53" s="200"/>
      <c r="R53" s="200"/>
      <c r="S53" s="200"/>
      <c r="T53" s="200"/>
      <c r="U53" s="200"/>
    </row>
    <row r="54" spans="4:21" s="65" customFormat="1">
      <c r="E54" s="192"/>
      <c r="F54" s="192"/>
      <c r="G54" s="192"/>
      <c r="L54" s="192"/>
      <c r="M54" s="192"/>
      <c r="N54" s="198"/>
      <c r="O54" s="199"/>
      <c r="P54" s="199"/>
      <c r="Q54" s="200"/>
      <c r="R54" s="200"/>
      <c r="S54" s="200"/>
      <c r="T54" s="200"/>
      <c r="U54" s="200"/>
    </row>
    <row r="55" spans="4:21" s="65" customFormat="1">
      <c r="E55" s="192"/>
      <c r="F55" s="192"/>
      <c r="G55" s="192"/>
      <c r="L55" s="192"/>
      <c r="M55" s="192"/>
      <c r="N55" s="198"/>
      <c r="O55" s="199"/>
      <c r="P55" s="199"/>
      <c r="Q55" s="200"/>
      <c r="R55" s="200"/>
      <c r="S55" s="200"/>
      <c r="T55" s="200"/>
      <c r="U55" s="200"/>
    </row>
    <row r="56" spans="4:21" s="65" customFormat="1">
      <c r="E56" s="192"/>
      <c r="F56" s="192"/>
      <c r="G56" s="192"/>
      <c r="L56" s="192"/>
      <c r="M56" s="192"/>
      <c r="N56" s="198"/>
      <c r="O56" s="199"/>
      <c r="P56" s="199"/>
      <c r="Q56" s="200"/>
      <c r="R56" s="200"/>
      <c r="S56" s="200"/>
      <c r="T56" s="200"/>
      <c r="U56" s="200"/>
    </row>
    <row r="57" spans="4:21" s="65" customFormat="1">
      <c r="D57" s="200"/>
      <c r="E57" s="198"/>
      <c r="F57" s="198"/>
      <c r="G57" s="192"/>
      <c r="L57" s="192"/>
      <c r="M57" s="192"/>
      <c r="N57" s="198"/>
      <c r="O57" s="199"/>
      <c r="P57" s="199"/>
      <c r="Q57" s="200"/>
      <c r="R57" s="200"/>
      <c r="S57" s="200"/>
      <c r="T57" s="200"/>
      <c r="U57" s="200"/>
    </row>
    <row r="58" spans="4:21" s="65" customFormat="1">
      <c r="D58" s="200"/>
      <c r="E58" s="198"/>
      <c r="F58" s="198"/>
      <c r="G58" s="192"/>
      <c r="K58" s="200"/>
      <c r="L58" s="198"/>
      <c r="M58" s="198"/>
      <c r="N58" s="198"/>
      <c r="O58" s="199"/>
      <c r="P58" s="199"/>
      <c r="Q58" s="200"/>
      <c r="R58" s="200"/>
      <c r="S58" s="200"/>
      <c r="T58" s="200"/>
      <c r="U58" s="200"/>
    </row>
    <row r="59" spans="4:21" s="65" customFormat="1">
      <c r="D59" s="200"/>
      <c r="E59" s="198"/>
      <c r="F59" s="198"/>
      <c r="G59" s="198"/>
      <c r="H59" s="200"/>
      <c r="I59" s="200"/>
      <c r="J59" s="200"/>
      <c r="K59" s="200"/>
      <c r="L59" s="198"/>
      <c r="M59" s="198"/>
      <c r="N59" s="198"/>
      <c r="O59" s="199"/>
      <c r="P59" s="199"/>
      <c r="Q59" s="200"/>
      <c r="R59" s="200"/>
      <c r="S59" s="200"/>
      <c r="T59" s="200"/>
      <c r="U59" s="200"/>
    </row>
  </sheetData>
  <sheetProtection algorithmName="SHA-512" hashValue="6OAO7hq1CvI3EeD+q0m2wyqFzFXidD24D8uUNhcxv636tIUZsFsoVQ0vmkN/b0MBT19CImu6DDRIMh7O2b4Msw==" saltValue="yge+cfUU1caQgotT3IsalA==" spinCount="100000" sheet="1" objects="1" scenarios="1"/>
  <mergeCells count="130">
    <mergeCell ref="R1:S1"/>
    <mergeCell ref="U1:V2"/>
    <mergeCell ref="S4:V4"/>
    <mergeCell ref="S5:V5"/>
    <mergeCell ref="D8:D9"/>
    <mergeCell ref="E8:E9"/>
    <mergeCell ref="F8:G9"/>
    <mergeCell ref="H8:I9"/>
    <mergeCell ref="J8:K9"/>
    <mergeCell ref="N8:N9"/>
    <mergeCell ref="O8:O9"/>
    <mergeCell ref="P8:Q9"/>
    <mergeCell ref="R8:S9"/>
    <mergeCell ref="T8:U9"/>
    <mergeCell ref="D10:D15"/>
    <mergeCell ref="E10:E11"/>
    <mergeCell ref="F10:G11"/>
    <mergeCell ref="H10:I11"/>
    <mergeCell ref="J10:K11"/>
    <mergeCell ref="N10:N17"/>
    <mergeCell ref="O10:O11"/>
    <mergeCell ref="P10:Q11"/>
    <mergeCell ref="R10:S11"/>
    <mergeCell ref="R16:S17"/>
    <mergeCell ref="T10:U11"/>
    <mergeCell ref="E12:E13"/>
    <mergeCell ref="F12:G13"/>
    <mergeCell ref="H12:I13"/>
    <mergeCell ref="J12:K13"/>
    <mergeCell ref="O12:O13"/>
    <mergeCell ref="P12:Q13"/>
    <mergeCell ref="D16:D21"/>
    <mergeCell ref="E16:E17"/>
    <mergeCell ref="F16:G17"/>
    <mergeCell ref="H16:I17"/>
    <mergeCell ref="J16:K17"/>
    <mergeCell ref="O16:O17"/>
    <mergeCell ref="R12:S13"/>
    <mergeCell ref="T12:U13"/>
    <mergeCell ref="E14:E15"/>
    <mergeCell ref="F14:G15"/>
    <mergeCell ref="H14:I15"/>
    <mergeCell ref="J14:K15"/>
    <mergeCell ref="O14:O15"/>
    <mergeCell ref="P14:Q15"/>
    <mergeCell ref="R14:S15"/>
    <mergeCell ref="T14:U15"/>
    <mergeCell ref="P16:Q17"/>
    <mergeCell ref="T16:U17"/>
    <mergeCell ref="E18:E19"/>
    <mergeCell ref="F18:G19"/>
    <mergeCell ref="H18:I19"/>
    <mergeCell ref="J18:K19"/>
    <mergeCell ref="N18:N25"/>
    <mergeCell ref="O18:O19"/>
    <mergeCell ref="P18:Q19"/>
    <mergeCell ref="R18:S19"/>
    <mergeCell ref="T18:U19"/>
    <mergeCell ref="E20:E21"/>
    <mergeCell ref="F20:G21"/>
    <mergeCell ref="H20:I21"/>
    <mergeCell ref="J20:K21"/>
    <mergeCell ref="O20:O21"/>
    <mergeCell ref="P20:Q21"/>
    <mergeCell ref="R20:S21"/>
    <mergeCell ref="T20:U21"/>
    <mergeCell ref="P22:Q23"/>
    <mergeCell ref="R22:S23"/>
    <mergeCell ref="T22:U23"/>
    <mergeCell ref="E24:E25"/>
    <mergeCell ref="F24:G25"/>
    <mergeCell ref="H24:I25"/>
    <mergeCell ref="J24:K25"/>
    <mergeCell ref="O24:O25"/>
    <mergeCell ref="P24:Q25"/>
    <mergeCell ref="R24:S25"/>
    <mergeCell ref="E22:E23"/>
    <mergeCell ref="F22:G23"/>
    <mergeCell ref="H22:I23"/>
    <mergeCell ref="J22:K23"/>
    <mergeCell ref="O22:O23"/>
    <mergeCell ref="D28:D33"/>
    <mergeCell ref="E28:E29"/>
    <mergeCell ref="F28:G29"/>
    <mergeCell ref="H28:I29"/>
    <mergeCell ref="J28:K29"/>
    <mergeCell ref="O28:O29"/>
    <mergeCell ref="T24:U25"/>
    <mergeCell ref="E26:E27"/>
    <mergeCell ref="F26:G27"/>
    <mergeCell ref="H26:I27"/>
    <mergeCell ref="J26:K27"/>
    <mergeCell ref="N26:N33"/>
    <mergeCell ref="O26:O27"/>
    <mergeCell ref="P26:Q27"/>
    <mergeCell ref="R26:S27"/>
    <mergeCell ref="T26:U27"/>
    <mergeCell ref="D22:D27"/>
    <mergeCell ref="P28:Q29"/>
    <mergeCell ref="R28:S29"/>
    <mergeCell ref="T28:U29"/>
    <mergeCell ref="E30:E31"/>
    <mergeCell ref="F30:G31"/>
    <mergeCell ref="H30:I31"/>
    <mergeCell ref="J30:K31"/>
    <mergeCell ref="O30:O31"/>
    <mergeCell ref="P30:Q31"/>
    <mergeCell ref="R30:S31"/>
    <mergeCell ref="T30:U31"/>
    <mergeCell ref="E32:E33"/>
    <mergeCell ref="F32:G33"/>
    <mergeCell ref="H32:I33"/>
    <mergeCell ref="J32:K33"/>
    <mergeCell ref="O32:O33"/>
    <mergeCell ref="P32:Q33"/>
    <mergeCell ref="R32:S33"/>
    <mergeCell ref="T32:U33"/>
    <mergeCell ref="E39:F40"/>
    <mergeCell ref="H39:I40"/>
    <mergeCell ref="K39:L40"/>
    <mergeCell ref="D34:I34"/>
    <mergeCell ref="J34:K34"/>
    <mergeCell ref="N34:S34"/>
    <mergeCell ref="T34:U34"/>
    <mergeCell ref="D36:G36"/>
    <mergeCell ref="E37:F38"/>
    <mergeCell ref="G37:G40"/>
    <mergeCell ref="H37:I38"/>
    <mergeCell ref="J37:J40"/>
    <mergeCell ref="K37:L38"/>
  </mergeCells>
  <phoneticPr fontId="3"/>
  <pageMargins left="0.7" right="0.7" top="0.75" bottom="0.75" header="0.3" footer="0.3"/>
  <pageSetup paperSize="9" scale="35"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R86"/>
  <sheetViews>
    <sheetView showZeros="0" view="pageBreakPreview" zoomScale="50" zoomScaleNormal="75" zoomScaleSheetLayoutView="50" workbookViewId="0">
      <selection activeCell="B1" sqref="B1"/>
    </sheetView>
  </sheetViews>
  <sheetFormatPr defaultRowHeight="13.5"/>
  <cols>
    <col min="1" max="1" width="4.875" style="311" customWidth="1"/>
    <col min="2" max="2" width="13.875" style="311" customWidth="1"/>
    <col min="3" max="3" width="10.375" style="311" customWidth="1"/>
    <col min="4" max="4" width="26.625" style="311" customWidth="1"/>
    <col min="5" max="5" width="25.625" style="311" customWidth="1"/>
    <col min="6" max="7" width="25.625" style="312" customWidth="1"/>
    <col min="8" max="8" width="33.125" style="312" bestFit="1" customWidth="1"/>
    <col min="9" max="9" width="25.625" style="312" customWidth="1"/>
    <col min="10" max="10" width="34.25" style="311" bestFit="1" customWidth="1"/>
    <col min="11" max="11" width="31.625" style="311" customWidth="1"/>
    <col min="12" max="12" width="2.75" style="311" customWidth="1"/>
    <col min="13" max="13" width="15.625" style="311" customWidth="1"/>
    <col min="14" max="14" width="15.625" style="312" customWidth="1"/>
    <col min="15" max="15" width="23.875" style="312" customWidth="1"/>
    <col min="16" max="16" width="23.75" style="312" customWidth="1"/>
    <col min="17" max="17" width="15.625" style="313" customWidth="1"/>
    <col min="18" max="18" width="16.875" style="311" customWidth="1"/>
    <col min="19" max="19" width="17" style="311" customWidth="1"/>
    <col min="20" max="16384" width="9" style="311"/>
  </cols>
  <sheetData>
    <row r="1" spans="1:18" s="201" customFormat="1" ht="58.5" customHeight="1" thickBot="1">
      <c r="F1" s="202"/>
      <c r="G1" s="202"/>
      <c r="H1" s="202"/>
      <c r="I1" s="203"/>
      <c r="J1" s="202"/>
      <c r="K1" s="204" t="s">
        <v>247</v>
      </c>
      <c r="O1" s="202"/>
      <c r="P1" s="202"/>
      <c r="Q1" s="202"/>
      <c r="R1" s="205"/>
    </row>
    <row r="2" spans="1:18" s="206" customFormat="1" ht="80.25" customHeight="1">
      <c r="B2" s="207" t="s">
        <v>188</v>
      </c>
      <c r="C2" s="208">
        <v>2</v>
      </c>
      <c r="D2" s="209" t="s">
        <v>189</v>
      </c>
      <c r="E2" s="209"/>
      <c r="F2" s="209"/>
      <c r="G2" s="209"/>
      <c r="H2" s="209"/>
      <c r="J2" s="210"/>
      <c r="L2" s="211"/>
      <c r="M2" s="211"/>
      <c r="N2" s="211"/>
      <c r="O2" s="212"/>
    </row>
    <row r="3" spans="1:18" s="201" customFormat="1" ht="39.75" customHeight="1">
      <c r="D3" s="209"/>
      <c r="F3" s="202"/>
      <c r="G3" s="202"/>
      <c r="H3" s="202"/>
      <c r="I3" s="213" t="s">
        <v>62</v>
      </c>
      <c r="J3" s="713"/>
      <c r="K3" s="713"/>
      <c r="L3" s="214"/>
      <c r="M3" s="215"/>
      <c r="N3" s="202"/>
      <c r="O3" s="202"/>
      <c r="P3" s="202"/>
      <c r="Q3" s="205"/>
    </row>
    <row r="4" spans="1:18" s="201" customFormat="1" ht="39.75" customHeight="1">
      <c r="F4" s="202"/>
      <c r="G4" s="202"/>
      <c r="H4" s="202"/>
      <c r="I4" s="213" t="s">
        <v>63</v>
      </c>
      <c r="J4" s="714"/>
      <c r="K4" s="714"/>
      <c r="L4" s="216"/>
      <c r="M4" s="217"/>
      <c r="N4" s="202"/>
      <c r="O4" s="202"/>
      <c r="P4" s="202"/>
      <c r="Q4" s="205"/>
    </row>
    <row r="5" spans="1:18" s="206" customFormat="1" ht="49.5" customHeight="1">
      <c r="C5" s="218" t="s">
        <v>40</v>
      </c>
      <c r="D5" s="218"/>
      <c r="E5" s="218"/>
      <c r="F5" s="218"/>
      <c r="G5" s="218"/>
      <c r="H5" s="219"/>
      <c r="I5" s="219"/>
      <c r="J5" s="219"/>
      <c r="K5" s="219"/>
      <c r="L5" s="210"/>
      <c r="N5" s="211"/>
      <c r="O5" s="211"/>
      <c r="P5" s="211"/>
      <c r="Q5" s="212"/>
    </row>
    <row r="6" spans="1:18" s="206" customFormat="1" ht="42" customHeight="1" thickBot="1">
      <c r="C6" s="218" t="s">
        <v>41</v>
      </c>
      <c r="D6" s="218"/>
      <c r="E6" s="218"/>
      <c r="F6" s="218"/>
      <c r="G6" s="218"/>
      <c r="H6" s="219"/>
      <c r="I6" s="219"/>
      <c r="J6" s="219"/>
      <c r="K6" s="219"/>
      <c r="L6" s="210"/>
      <c r="N6" s="211"/>
      <c r="O6" s="211"/>
      <c r="P6" s="211"/>
      <c r="Q6" s="212"/>
    </row>
    <row r="7" spans="1:18" s="201" customFormat="1" ht="42" customHeight="1">
      <c r="A7" s="220"/>
      <c r="B7" s="220"/>
      <c r="C7" s="688" t="s">
        <v>21</v>
      </c>
      <c r="D7" s="706"/>
      <c r="E7" s="689" t="s">
        <v>42</v>
      </c>
      <c r="F7" s="692" t="s">
        <v>239</v>
      </c>
      <c r="G7" s="693"/>
      <c r="H7" s="693"/>
      <c r="I7" s="693"/>
      <c r="J7" s="694"/>
      <c r="K7" s="711" t="s">
        <v>43</v>
      </c>
      <c r="L7" s="205"/>
    </row>
    <row r="8" spans="1:18" s="201" customFormat="1" ht="42" customHeight="1">
      <c r="C8" s="690"/>
      <c r="D8" s="707"/>
      <c r="E8" s="691"/>
      <c r="F8" s="698" t="s">
        <v>240</v>
      </c>
      <c r="G8" s="700" t="s">
        <v>647</v>
      </c>
      <c r="H8" s="701"/>
      <c r="I8" s="700" t="s">
        <v>648</v>
      </c>
      <c r="J8" s="701"/>
      <c r="K8" s="712"/>
      <c r="N8" s="202"/>
      <c r="O8" s="202"/>
      <c r="P8" s="202"/>
      <c r="Q8" s="205"/>
    </row>
    <row r="9" spans="1:18" s="206" customFormat="1" ht="42" customHeight="1" thickBot="1">
      <c r="C9" s="690"/>
      <c r="D9" s="707"/>
      <c r="E9" s="715"/>
      <c r="F9" s="699"/>
      <c r="G9" s="221" t="s">
        <v>241</v>
      </c>
      <c r="H9" s="222" t="s">
        <v>242</v>
      </c>
      <c r="I9" s="221" t="s">
        <v>243</v>
      </c>
      <c r="J9" s="223" t="s">
        <v>244</v>
      </c>
      <c r="K9" s="224" t="s">
        <v>44</v>
      </c>
      <c r="L9" s="211"/>
      <c r="M9" s="211"/>
      <c r="N9" s="212"/>
    </row>
    <row r="10" spans="1:18" s="206" customFormat="1" ht="42" customHeight="1" thickTop="1">
      <c r="C10" s="676" t="s">
        <v>187</v>
      </c>
      <c r="D10" s="702"/>
      <c r="E10" s="225" t="s">
        <v>245</v>
      </c>
      <c r="F10" s="226"/>
      <c r="G10" s="227"/>
      <c r="H10" s="227"/>
      <c r="I10" s="227"/>
      <c r="J10" s="228"/>
      <c r="K10" s="229">
        <f>SUM(F10:J10)</f>
        <v>0</v>
      </c>
      <c r="L10" s="211"/>
      <c r="M10" s="211"/>
      <c r="N10" s="212"/>
    </row>
    <row r="11" spans="1:18" s="230" customFormat="1" ht="42" customHeight="1">
      <c r="C11" s="682"/>
      <c r="D11" s="703"/>
      <c r="E11" s="231" t="s">
        <v>45</v>
      </c>
      <c r="F11" s="232">
        <f>F10*1000</f>
        <v>0</v>
      </c>
      <c r="G11" s="233">
        <f>500*G10</f>
        <v>0</v>
      </c>
      <c r="H11" s="233">
        <f>250*H10</f>
        <v>0</v>
      </c>
      <c r="I11" s="233">
        <f>250*I10</f>
        <v>0</v>
      </c>
      <c r="J11" s="234">
        <f>130*J10</f>
        <v>0</v>
      </c>
      <c r="K11" s="235">
        <f>SUM(F11:J11)</f>
        <v>0</v>
      </c>
      <c r="L11" s="236"/>
      <c r="M11" s="236"/>
      <c r="N11" s="237"/>
    </row>
    <row r="12" spans="1:18" s="201" customFormat="1" ht="42" customHeight="1">
      <c r="C12" s="678" t="s">
        <v>27</v>
      </c>
      <c r="D12" s="704"/>
      <c r="E12" s="238" t="s">
        <v>245</v>
      </c>
      <c r="F12" s="239">
        <f t="shared" ref="F12:K13" si="0">F10</f>
        <v>0</v>
      </c>
      <c r="G12" s="240">
        <f t="shared" si="0"/>
        <v>0</v>
      </c>
      <c r="H12" s="240">
        <f t="shared" si="0"/>
        <v>0</v>
      </c>
      <c r="I12" s="241">
        <f t="shared" si="0"/>
        <v>0</v>
      </c>
      <c r="J12" s="242">
        <f t="shared" si="0"/>
        <v>0</v>
      </c>
      <c r="K12" s="243">
        <f>K10</f>
        <v>0</v>
      </c>
      <c r="L12" s="202"/>
      <c r="M12" s="202"/>
      <c r="N12" s="205"/>
    </row>
    <row r="13" spans="1:18" s="201" customFormat="1" ht="42" customHeight="1" thickBot="1">
      <c r="C13" s="674"/>
      <c r="D13" s="705"/>
      <c r="E13" s="244" t="s">
        <v>45</v>
      </c>
      <c r="F13" s="245">
        <f t="shared" si="0"/>
        <v>0</v>
      </c>
      <c r="G13" s="246">
        <f t="shared" si="0"/>
        <v>0</v>
      </c>
      <c r="H13" s="246">
        <f t="shared" si="0"/>
        <v>0</v>
      </c>
      <c r="I13" s="247">
        <f t="shared" si="0"/>
        <v>0</v>
      </c>
      <c r="J13" s="248">
        <f t="shared" si="0"/>
        <v>0</v>
      </c>
      <c r="K13" s="249">
        <f t="shared" si="0"/>
        <v>0</v>
      </c>
      <c r="L13" s="202"/>
      <c r="M13" s="202"/>
      <c r="N13" s="205"/>
    </row>
    <row r="14" spans="1:18" s="201" customFormat="1" ht="42" customHeight="1">
      <c r="D14" s="250"/>
      <c r="E14" s="250"/>
      <c r="F14" s="250"/>
      <c r="G14" s="250"/>
      <c r="H14" s="250"/>
      <c r="I14" s="251"/>
      <c r="J14" s="252"/>
      <c r="K14" s="202"/>
      <c r="L14" s="202"/>
      <c r="M14" s="202"/>
      <c r="N14" s="205"/>
    </row>
    <row r="15" spans="1:18" s="201" customFormat="1" ht="42" customHeight="1" thickBot="1">
      <c r="C15" s="218" t="s">
        <v>46</v>
      </c>
      <c r="D15" s="218"/>
      <c r="F15" s="202"/>
      <c r="G15" s="202"/>
      <c r="H15" s="202"/>
      <c r="I15" s="202"/>
      <c r="L15" s="202"/>
      <c r="M15" s="202"/>
      <c r="N15" s="205"/>
    </row>
    <row r="16" spans="1:18" s="201" customFormat="1" ht="42" customHeight="1">
      <c r="C16" s="688" t="s">
        <v>21</v>
      </c>
      <c r="D16" s="706"/>
      <c r="E16" s="708" t="s">
        <v>42</v>
      </c>
      <c r="F16" s="692" t="s">
        <v>239</v>
      </c>
      <c r="G16" s="693"/>
      <c r="H16" s="693"/>
      <c r="I16" s="693"/>
      <c r="J16" s="694"/>
      <c r="K16" s="711" t="s">
        <v>43</v>
      </c>
      <c r="L16" s="202"/>
      <c r="M16" s="202"/>
      <c r="N16" s="205"/>
    </row>
    <row r="17" spans="3:17" s="201" customFormat="1" ht="42" customHeight="1">
      <c r="C17" s="690"/>
      <c r="D17" s="707"/>
      <c r="E17" s="709"/>
      <c r="F17" s="698" t="s">
        <v>240</v>
      </c>
      <c r="G17" s="700" t="s">
        <v>647</v>
      </c>
      <c r="H17" s="701"/>
      <c r="I17" s="700" t="s">
        <v>649</v>
      </c>
      <c r="J17" s="701"/>
      <c r="K17" s="712"/>
      <c r="L17" s="202"/>
      <c r="M17" s="202"/>
      <c r="N17" s="205"/>
    </row>
    <row r="18" spans="3:17" s="201" customFormat="1" ht="42" customHeight="1" thickBot="1">
      <c r="C18" s="690"/>
      <c r="D18" s="707"/>
      <c r="E18" s="710"/>
      <c r="F18" s="699"/>
      <c r="G18" s="221" t="s">
        <v>241</v>
      </c>
      <c r="H18" s="222" t="s">
        <v>242</v>
      </c>
      <c r="I18" s="221" t="s">
        <v>243</v>
      </c>
      <c r="J18" s="223" t="s">
        <v>244</v>
      </c>
      <c r="K18" s="224" t="s">
        <v>44</v>
      </c>
      <c r="L18" s="202"/>
      <c r="M18" s="202"/>
      <c r="N18" s="205"/>
    </row>
    <row r="19" spans="3:17" s="201" customFormat="1" ht="42" customHeight="1" thickTop="1">
      <c r="C19" s="676" t="s">
        <v>47</v>
      </c>
      <c r="D19" s="677"/>
      <c r="E19" s="253" t="s">
        <v>245</v>
      </c>
      <c r="F19" s="226"/>
      <c r="G19" s="227"/>
      <c r="H19" s="227"/>
      <c r="I19" s="227"/>
      <c r="J19" s="228"/>
      <c r="K19" s="254">
        <f t="shared" ref="K19:K24" si="1">SUM(F19:J19)</f>
        <v>0</v>
      </c>
      <c r="L19" s="202"/>
      <c r="M19" s="202"/>
      <c r="N19" s="205"/>
    </row>
    <row r="20" spans="3:17" s="201" customFormat="1" ht="42" customHeight="1">
      <c r="C20" s="678"/>
      <c r="D20" s="679"/>
      <c r="E20" s="255" t="s">
        <v>45</v>
      </c>
      <c r="F20" s="256">
        <f>3000*F19</f>
        <v>0</v>
      </c>
      <c r="G20" s="257">
        <f>1500*G19</f>
        <v>0</v>
      </c>
      <c r="H20" s="257">
        <f>750*H19</f>
        <v>0</v>
      </c>
      <c r="I20" s="257">
        <f>750*I19</f>
        <v>0</v>
      </c>
      <c r="J20" s="258">
        <f>380*J19</f>
        <v>0</v>
      </c>
      <c r="K20" s="259">
        <f t="shared" si="1"/>
        <v>0</v>
      </c>
      <c r="L20" s="202"/>
      <c r="M20" s="202"/>
      <c r="N20" s="205"/>
    </row>
    <row r="21" spans="3:17" s="201" customFormat="1" ht="50.1" customHeight="1">
      <c r="C21" s="680" t="s">
        <v>96</v>
      </c>
      <c r="D21" s="681"/>
      <c r="E21" s="260" t="s">
        <v>245</v>
      </c>
      <c r="F21" s="261"/>
      <c r="G21" s="262"/>
      <c r="H21" s="263"/>
      <c r="I21" s="262"/>
      <c r="J21" s="264"/>
      <c r="K21" s="235">
        <f t="shared" si="1"/>
        <v>0</v>
      </c>
      <c r="L21" s="202"/>
      <c r="M21" s="202"/>
      <c r="N21" s="205"/>
    </row>
    <row r="22" spans="3:17" s="201" customFormat="1" ht="50.1" customHeight="1">
      <c r="C22" s="682"/>
      <c r="D22" s="683"/>
      <c r="E22" s="255" t="s">
        <v>45</v>
      </c>
      <c r="F22" s="265"/>
      <c r="G22" s="266"/>
      <c r="H22" s="267"/>
      <c r="I22" s="268"/>
      <c r="J22" s="269"/>
      <c r="K22" s="259">
        <f t="shared" si="1"/>
        <v>0</v>
      </c>
      <c r="L22" s="202"/>
      <c r="M22" s="202"/>
      <c r="N22" s="205"/>
    </row>
    <row r="23" spans="3:17" s="206" customFormat="1" ht="42" customHeight="1">
      <c r="C23" s="678" t="s">
        <v>97</v>
      </c>
      <c r="D23" s="679"/>
      <c r="E23" s="260" t="s">
        <v>245</v>
      </c>
      <c r="F23" s="270"/>
      <c r="G23" s="271"/>
      <c r="H23" s="262"/>
      <c r="I23" s="271"/>
      <c r="J23" s="264"/>
      <c r="K23" s="272">
        <f t="shared" si="1"/>
        <v>0</v>
      </c>
      <c r="L23" s="211"/>
      <c r="M23" s="211"/>
      <c r="N23" s="212"/>
    </row>
    <row r="24" spans="3:17" s="230" customFormat="1" ht="42" customHeight="1" thickBot="1">
      <c r="C24" s="678"/>
      <c r="D24" s="679"/>
      <c r="E24" s="273" t="s">
        <v>45</v>
      </c>
      <c r="F24" s="274"/>
      <c r="G24" s="275"/>
      <c r="H24" s="275"/>
      <c r="I24" s="275"/>
      <c r="J24" s="276"/>
      <c r="K24" s="277">
        <f t="shared" si="1"/>
        <v>0</v>
      </c>
      <c r="L24" s="236"/>
      <c r="M24" s="236"/>
      <c r="N24" s="237"/>
    </row>
    <row r="25" spans="3:17" s="201" customFormat="1" ht="42" customHeight="1" thickTop="1">
      <c r="C25" s="684" t="s">
        <v>48</v>
      </c>
      <c r="D25" s="685"/>
      <c r="E25" s="685"/>
      <c r="F25" s="685"/>
      <c r="G25" s="685"/>
      <c r="H25" s="685"/>
      <c r="I25" s="685"/>
      <c r="J25" s="685"/>
      <c r="K25" s="278">
        <f>SUM(K19,K21,K23)</f>
        <v>0</v>
      </c>
      <c r="L25" s="202"/>
      <c r="M25" s="202"/>
      <c r="N25" s="205"/>
    </row>
    <row r="26" spans="3:17" s="201" customFormat="1" ht="42" customHeight="1" thickBot="1">
      <c r="C26" s="686"/>
      <c r="D26" s="687"/>
      <c r="E26" s="687"/>
      <c r="F26" s="687"/>
      <c r="G26" s="687"/>
      <c r="H26" s="687"/>
      <c r="I26" s="687"/>
      <c r="J26" s="687"/>
      <c r="K26" s="279">
        <f>SUM(K20,K22,K24)</f>
        <v>0</v>
      </c>
      <c r="L26" s="202"/>
      <c r="M26" s="202"/>
      <c r="N26" s="205"/>
    </row>
    <row r="27" spans="3:17" s="201" customFormat="1" ht="75" customHeight="1">
      <c r="D27" s="280"/>
      <c r="E27" s="280"/>
      <c r="F27" s="280"/>
      <c r="G27" s="280"/>
      <c r="H27" s="280"/>
      <c r="I27" s="280"/>
      <c r="J27" s="280"/>
      <c r="K27" s="281"/>
      <c r="L27" s="202"/>
      <c r="M27" s="202"/>
      <c r="N27" s="205"/>
    </row>
    <row r="28" spans="3:17" s="201" customFormat="1" ht="81.75" customHeight="1" thickBot="1">
      <c r="C28" s="218" t="s">
        <v>49</v>
      </c>
      <c r="D28" s="218"/>
      <c r="E28" s="282"/>
      <c r="F28" s="283"/>
      <c r="G28" s="283"/>
      <c r="H28" s="283"/>
      <c r="I28" s="283"/>
      <c r="J28" s="283"/>
      <c r="K28" s="283"/>
      <c r="N28" s="202"/>
      <c r="O28" s="202"/>
      <c r="P28" s="202"/>
      <c r="Q28" s="205"/>
    </row>
    <row r="29" spans="3:17" s="201" customFormat="1" ht="42" customHeight="1">
      <c r="C29" s="688" t="s">
        <v>21</v>
      </c>
      <c r="D29" s="689"/>
      <c r="E29" s="692" t="s">
        <v>246</v>
      </c>
      <c r="F29" s="693"/>
      <c r="G29" s="693"/>
      <c r="H29" s="693"/>
      <c r="I29" s="694"/>
      <c r="J29" s="695" t="s">
        <v>27</v>
      </c>
      <c r="K29" s="284"/>
      <c r="N29" s="202"/>
      <c r="O29" s="202"/>
      <c r="P29" s="202"/>
      <c r="Q29" s="205"/>
    </row>
    <row r="30" spans="3:17" s="201" customFormat="1" ht="42" customHeight="1">
      <c r="C30" s="690"/>
      <c r="D30" s="691"/>
      <c r="E30" s="698" t="s">
        <v>53</v>
      </c>
      <c r="F30" s="700" t="s">
        <v>650</v>
      </c>
      <c r="G30" s="701"/>
      <c r="H30" s="700" t="s">
        <v>648</v>
      </c>
      <c r="I30" s="701"/>
      <c r="J30" s="696"/>
      <c r="K30" s="284"/>
      <c r="N30" s="202"/>
      <c r="O30" s="202"/>
      <c r="P30" s="202"/>
      <c r="Q30" s="205"/>
    </row>
    <row r="31" spans="3:17" s="201" customFormat="1" ht="42" customHeight="1" thickBot="1">
      <c r="C31" s="690"/>
      <c r="D31" s="691"/>
      <c r="E31" s="699"/>
      <c r="F31" s="285" t="s">
        <v>50</v>
      </c>
      <c r="G31" s="222" t="s">
        <v>51</v>
      </c>
      <c r="H31" s="285" t="s">
        <v>50</v>
      </c>
      <c r="I31" s="222" t="s">
        <v>51</v>
      </c>
      <c r="J31" s="697"/>
      <c r="K31" s="286"/>
      <c r="N31" s="202"/>
      <c r="O31" s="202"/>
      <c r="P31" s="202"/>
      <c r="Q31" s="205"/>
    </row>
    <row r="32" spans="3:17" s="201" customFormat="1" ht="42" customHeight="1" thickTop="1">
      <c r="C32" s="668" t="s">
        <v>248</v>
      </c>
      <c r="D32" s="669"/>
      <c r="E32" s="287"/>
      <c r="F32" s="288"/>
      <c r="G32" s="288"/>
      <c r="H32" s="288"/>
      <c r="I32" s="289"/>
      <c r="J32" s="290">
        <f>SUM(E32:I32)</f>
        <v>0</v>
      </c>
      <c r="K32" s="291"/>
      <c r="N32" s="202"/>
      <c r="O32" s="202"/>
      <c r="P32" s="202"/>
      <c r="Q32" s="205"/>
    </row>
    <row r="33" spans="3:17" s="201" customFormat="1" ht="42" customHeight="1">
      <c r="C33" s="670" t="s">
        <v>59</v>
      </c>
      <c r="D33" s="671"/>
      <c r="E33" s="292"/>
      <c r="F33" s="293"/>
      <c r="G33" s="293"/>
      <c r="H33" s="293"/>
      <c r="I33" s="294"/>
      <c r="J33" s="290">
        <f>SUM(E33:I33)</f>
        <v>0</v>
      </c>
      <c r="K33" s="291"/>
      <c r="N33" s="202"/>
      <c r="O33" s="202"/>
      <c r="P33" s="202"/>
      <c r="Q33" s="205"/>
    </row>
    <row r="34" spans="3:17" s="201" customFormat="1" ht="42" customHeight="1">
      <c r="C34" s="670" t="s">
        <v>60</v>
      </c>
      <c r="D34" s="671"/>
      <c r="E34" s="295"/>
      <c r="F34" s="296"/>
      <c r="G34" s="296"/>
      <c r="H34" s="296"/>
      <c r="I34" s="297"/>
      <c r="J34" s="298">
        <f>SUM(E34:I34)</f>
        <v>0</v>
      </c>
      <c r="K34" s="291"/>
      <c r="N34" s="202"/>
      <c r="O34" s="202"/>
      <c r="P34" s="202"/>
      <c r="Q34" s="205"/>
    </row>
    <row r="35" spans="3:17" s="201" customFormat="1" ht="42" customHeight="1">
      <c r="C35" s="670" t="s">
        <v>58</v>
      </c>
      <c r="D35" s="671"/>
      <c r="E35" s="295"/>
      <c r="F35" s="296"/>
      <c r="G35" s="296"/>
      <c r="H35" s="296"/>
      <c r="I35" s="297"/>
      <c r="J35" s="298">
        <f>SUM(E35:I35)</f>
        <v>0</v>
      </c>
      <c r="K35" s="291"/>
      <c r="N35" s="202"/>
      <c r="O35" s="202"/>
      <c r="P35" s="202"/>
      <c r="Q35" s="205"/>
    </row>
    <row r="36" spans="3:17" s="201" customFormat="1" ht="42" customHeight="1" thickBot="1">
      <c r="C36" s="672" t="s">
        <v>57</v>
      </c>
      <c r="D36" s="673"/>
      <c r="E36" s="299"/>
      <c r="F36" s="300"/>
      <c r="G36" s="300"/>
      <c r="H36" s="300"/>
      <c r="I36" s="301"/>
      <c r="J36" s="302">
        <f>SUM(E36:I36)</f>
        <v>0</v>
      </c>
      <c r="K36" s="291"/>
      <c r="N36" s="202"/>
      <c r="O36" s="202"/>
      <c r="P36" s="202"/>
      <c r="Q36" s="205"/>
    </row>
    <row r="37" spans="3:17" s="201" customFormat="1" ht="42" customHeight="1" thickTop="1" thickBot="1">
      <c r="C37" s="674" t="s">
        <v>27</v>
      </c>
      <c r="D37" s="675"/>
      <c r="E37" s="303">
        <f t="shared" ref="E37:J37" si="2">SUM(E32:E36)</f>
        <v>0</v>
      </c>
      <c r="F37" s="304">
        <f t="shared" si="2"/>
        <v>0</v>
      </c>
      <c r="G37" s="304">
        <f t="shared" si="2"/>
        <v>0</v>
      </c>
      <c r="H37" s="304">
        <f t="shared" si="2"/>
        <v>0</v>
      </c>
      <c r="I37" s="305">
        <f t="shared" si="2"/>
        <v>0</v>
      </c>
      <c r="J37" s="306">
        <f t="shared" si="2"/>
        <v>0</v>
      </c>
      <c r="K37" s="291"/>
      <c r="N37" s="202"/>
      <c r="O37" s="202"/>
      <c r="P37" s="202"/>
      <c r="Q37" s="205"/>
    </row>
    <row r="38" spans="3:17" s="201" customFormat="1" ht="42" customHeight="1">
      <c r="F38" s="202"/>
      <c r="G38" s="202"/>
      <c r="H38" s="202"/>
      <c r="I38" s="202"/>
      <c r="N38" s="202"/>
      <c r="O38" s="202"/>
      <c r="P38" s="202"/>
      <c r="Q38" s="205"/>
    </row>
    <row r="39" spans="3:17" s="201" customFormat="1" ht="42" customHeight="1">
      <c r="C39" s="667" t="s">
        <v>89</v>
      </c>
      <c r="D39" s="667"/>
      <c r="E39" s="202"/>
      <c r="F39" s="202"/>
      <c r="G39" s="202"/>
      <c r="H39" s="202"/>
      <c r="M39" s="202"/>
      <c r="N39" s="202"/>
      <c r="O39" s="202"/>
      <c r="P39" s="205"/>
    </row>
    <row r="40" spans="3:17" s="201" customFormat="1" ht="66.75" customHeight="1" thickBot="1">
      <c r="D40" s="307" t="s">
        <v>249</v>
      </c>
      <c r="E40" s="283"/>
      <c r="F40" s="307" t="s">
        <v>86</v>
      </c>
      <c r="G40" s="283"/>
      <c r="H40" s="283" t="s">
        <v>88</v>
      </c>
      <c r="J40" s="202"/>
      <c r="K40" s="202"/>
      <c r="L40" s="202"/>
      <c r="M40" s="205"/>
    </row>
    <row r="41" spans="3:17" s="201" customFormat="1" ht="60" customHeight="1" thickBot="1">
      <c r="D41" s="308">
        <f>K13</f>
        <v>0</v>
      </c>
      <c r="E41" s="309" t="s">
        <v>87</v>
      </c>
      <c r="F41" s="308">
        <f>K26</f>
        <v>0</v>
      </c>
      <c r="G41" s="309" t="s">
        <v>646</v>
      </c>
      <c r="H41" s="310">
        <f>D41+F41</f>
        <v>0</v>
      </c>
      <c r="J41" s="202"/>
      <c r="K41" s="202"/>
      <c r="L41" s="202"/>
      <c r="M41" s="205"/>
    </row>
    <row r="42" spans="3:17" s="201" customFormat="1">
      <c r="F42" s="202"/>
      <c r="G42" s="202"/>
      <c r="H42" s="202"/>
      <c r="I42" s="202"/>
      <c r="N42" s="202"/>
      <c r="O42" s="202"/>
      <c r="P42" s="202"/>
      <c r="Q42" s="205"/>
    </row>
    <row r="43" spans="3:17" s="201" customFormat="1">
      <c r="F43" s="202"/>
      <c r="G43" s="202"/>
      <c r="H43" s="202"/>
      <c r="I43" s="202"/>
      <c r="N43" s="202"/>
      <c r="O43" s="202"/>
      <c r="P43" s="202"/>
      <c r="Q43" s="205"/>
    </row>
    <row r="44" spans="3:17" s="201" customFormat="1">
      <c r="F44" s="202"/>
      <c r="G44" s="202"/>
      <c r="H44" s="202"/>
      <c r="I44" s="202"/>
      <c r="N44" s="202"/>
      <c r="O44" s="202"/>
      <c r="P44" s="202"/>
      <c r="Q44" s="205"/>
    </row>
    <row r="45" spans="3:17" s="201" customFormat="1">
      <c r="F45" s="202"/>
      <c r="G45" s="202"/>
      <c r="H45" s="202"/>
      <c r="I45" s="202"/>
      <c r="N45" s="202"/>
      <c r="O45" s="202"/>
      <c r="P45" s="202"/>
      <c r="Q45" s="205"/>
    </row>
    <row r="46" spans="3:17" s="201" customFormat="1">
      <c r="F46" s="202"/>
      <c r="G46" s="202"/>
      <c r="H46" s="202"/>
      <c r="I46" s="202"/>
      <c r="N46" s="202"/>
      <c r="O46" s="202"/>
      <c r="P46" s="202"/>
      <c r="Q46" s="205"/>
    </row>
    <row r="47" spans="3:17" s="201" customFormat="1">
      <c r="F47" s="202"/>
      <c r="G47" s="202"/>
      <c r="H47" s="202"/>
      <c r="I47" s="202"/>
      <c r="N47" s="202"/>
      <c r="O47" s="202"/>
      <c r="P47" s="202"/>
      <c r="Q47" s="205"/>
    </row>
    <row r="48" spans="3:17" s="201" customFormat="1">
      <c r="F48" s="202"/>
      <c r="G48" s="202"/>
      <c r="H48" s="202"/>
      <c r="I48" s="202"/>
      <c r="N48" s="202"/>
      <c r="O48" s="202"/>
      <c r="P48" s="202"/>
      <c r="Q48" s="205"/>
    </row>
    <row r="49" spans="6:17" s="201" customFormat="1">
      <c r="F49" s="202"/>
      <c r="G49" s="202"/>
      <c r="H49" s="202"/>
      <c r="I49" s="202"/>
      <c r="N49" s="202"/>
      <c r="O49" s="202"/>
      <c r="P49" s="202"/>
      <c r="Q49" s="205"/>
    </row>
    <row r="50" spans="6:17" s="201" customFormat="1">
      <c r="F50" s="202"/>
      <c r="G50" s="202"/>
      <c r="H50" s="202"/>
      <c r="I50" s="202"/>
      <c r="N50" s="202"/>
      <c r="O50" s="202"/>
      <c r="P50" s="202"/>
      <c r="Q50" s="205"/>
    </row>
    <row r="51" spans="6:17" s="201" customFormat="1">
      <c r="F51" s="202"/>
      <c r="G51" s="202"/>
      <c r="H51" s="202"/>
      <c r="I51" s="202"/>
      <c r="N51" s="202"/>
      <c r="O51" s="202"/>
      <c r="P51" s="202"/>
      <c r="Q51" s="205"/>
    </row>
    <row r="52" spans="6:17" s="201" customFormat="1">
      <c r="F52" s="202"/>
      <c r="G52" s="202"/>
      <c r="H52" s="202"/>
      <c r="I52" s="202"/>
      <c r="N52" s="202"/>
      <c r="O52" s="202"/>
      <c r="P52" s="202"/>
      <c r="Q52" s="205"/>
    </row>
    <row r="53" spans="6:17" s="201" customFormat="1">
      <c r="F53" s="202"/>
      <c r="G53" s="202"/>
      <c r="H53" s="202"/>
      <c r="I53" s="202"/>
      <c r="N53" s="202"/>
      <c r="O53" s="202"/>
      <c r="P53" s="202"/>
      <c r="Q53" s="205"/>
    </row>
    <row r="54" spans="6:17" s="201" customFormat="1">
      <c r="F54" s="202"/>
      <c r="G54" s="202"/>
      <c r="H54" s="202"/>
      <c r="I54" s="202"/>
      <c r="N54" s="202"/>
      <c r="O54" s="202"/>
      <c r="P54" s="202"/>
      <c r="Q54" s="205"/>
    </row>
    <row r="55" spans="6:17" s="201" customFormat="1">
      <c r="F55" s="202"/>
      <c r="G55" s="202"/>
      <c r="H55" s="202"/>
      <c r="I55" s="202"/>
      <c r="N55" s="202"/>
      <c r="O55" s="202"/>
      <c r="P55" s="202"/>
      <c r="Q55" s="205"/>
    </row>
    <row r="56" spans="6:17" s="201" customFormat="1">
      <c r="F56" s="202"/>
      <c r="G56" s="202"/>
      <c r="H56" s="202"/>
      <c r="I56" s="202"/>
      <c r="N56" s="202"/>
      <c r="O56" s="202"/>
      <c r="P56" s="202"/>
      <c r="Q56" s="205"/>
    </row>
    <row r="57" spans="6:17" s="201" customFormat="1">
      <c r="F57" s="202"/>
      <c r="G57" s="202"/>
      <c r="H57" s="202"/>
      <c r="I57" s="202"/>
      <c r="N57" s="202"/>
      <c r="O57" s="202"/>
      <c r="P57" s="202"/>
      <c r="Q57" s="205"/>
    </row>
    <row r="58" spans="6:17" s="201" customFormat="1">
      <c r="F58" s="202"/>
      <c r="G58" s="202"/>
      <c r="H58" s="202"/>
      <c r="I58" s="202"/>
      <c r="N58" s="202"/>
      <c r="O58" s="202"/>
      <c r="P58" s="202"/>
      <c r="Q58" s="205"/>
    </row>
    <row r="59" spans="6:17" s="201" customFormat="1">
      <c r="F59" s="202"/>
      <c r="G59" s="202"/>
      <c r="H59" s="202"/>
      <c r="I59" s="202"/>
      <c r="N59" s="202"/>
      <c r="O59" s="202"/>
      <c r="P59" s="202"/>
      <c r="Q59" s="205"/>
    </row>
    <row r="60" spans="6:17" s="201" customFormat="1">
      <c r="F60" s="202"/>
      <c r="G60" s="202"/>
      <c r="H60" s="202"/>
      <c r="I60" s="202"/>
      <c r="N60" s="202"/>
      <c r="O60" s="202"/>
      <c r="P60" s="202"/>
      <c r="Q60" s="205"/>
    </row>
    <row r="61" spans="6:17" s="201" customFormat="1">
      <c r="F61" s="202"/>
      <c r="G61" s="202"/>
      <c r="H61" s="202"/>
      <c r="I61" s="202"/>
      <c r="N61" s="202"/>
      <c r="O61" s="202"/>
      <c r="P61" s="202"/>
      <c r="Q61" s="205"/>
    </row>
    <row r="62" spans="6:17" s="201" customFormat="1">
      <c r="F62" s="202"/>
      <c r="G62" s="202"/>
      <c r="H62" s="202"/>
      <c r="I62" s="202"/>
      <c r="N62" s="202"/>
      <c r="O62" s="202"/>
      <c r="P62" s="202"/>
      <c r="Q62" s="205"/>
    </row>
    <row r="63" spans="6:17" s="201" customFormat="1">
      <c r="F63" s="202"/>
      <c r="G63" s="202"/>
      <c r="H63" s="202"/>
      <c r="I63" s="202"/>
      <c r="N63" s="202"/>
      <c r="O63" s="202"/>
      <c r="P63" s="202"/>
      <c r="Q63" s="205"/>
    </row>
    <row r="64" spans="6:17" s="201" customFormat="1">
      <c r="F64" s="202"/>
      <c r="G64" s="202"/>
      <c r="H64" s="202"/>
      <c r="I64" s="202"/>
      <c r="N64" s="202"/>
      <c r="O64" s="202"/>
      <c r="P64" s="202"/>
      <c r="Q64" s="205"/>
    </row>
    <row r="65" spans="4:18" s="201" customFormat="1">
      <c r="F65" s="202"/>
      <c r="G65" s="202"/>
      <c r="H65" s="202"/>
      <c r="I65" s="202"/>
      <c r="N65" s="202"/>
      <c r="O65" s="202"/>
      <c r="P65" s="202"/>
      <c r="Q65" s="205"/>
    </row>
    <row r="66" spans="4:18" s="201" customFormat="1">
      <c r="F66" s="202"/>
      <c r="G66" s="202"/>
      <c r="H66" s="202"/>
      <c r="I66" s="202"/>
      <c r="N66" s="202"/>
      <c r="O66" s="202"/>
      <c r="P66" s="202"/>
      <c r="Q66" s="205"/>
    </row>
    <row r="67" spans="4:18" s="201" customFormat="1">
      <c r="F67" s="202"/>
      <c r="G67" s="202"/>
      <c r="H67" s="202"/>
      <c r="I67" s="202"/>
      <c r="N67" s="202"/>
      <c r="O67" s="202"/>
      <c r="P67" s="202"/>
      <c r="Q67" s="205"/>
    </row>
    <row r="68" spans="4:18" s="201" customFormat="1">
      <c r="F68" s="202"/>
      <c r="G68" s="202"/>
      <c r="H68" s="202"/>
      <c r="I68" s="202"/>
      <c r="N68" s="202"/>
      <c r="O68" s="202"/>
      <c r="P68" s="202"/>
      <c r="Q68" s="205"/>
    </row>
    <row r="69" spans="4:18" s="201" customFormat="1">
      <c r="F69" s="202"/>
      <c r="G69" s="202"/>
      <c r="H69" s="202"/>
      <c r="I69" s="202"/>
      <c r="N69" s="202"/>
      <c r="O69" s="202"/>
      <c r="P69" s="202"/>
      <c r="Q69" s="205"/>
    </row>
    <row r="70" spans="4:18" s="201" customFormat="1">
      <c r="F70" s="202"/>
      <c r="G70" s="202"/>
      <c r="H70" s="202"/>
      <c r="I70" s="202"/>
      <c r="N70" s="202"/>
      <c r="O70" s="202"/>
      <c r="P70" s="202"/>
      <c r="Q70" s="205"/>
    </row>
    <row r="71" spans="4:18" s="201" customFormat="1">
      <c r="F71" s="202"/>
      <c r="G71" s="202"/>
      <c r="H71" s="202"/>
      <c r="I71" s="202"/>
      <c r="N71" s="202"/>
      <c r="O71" s="202"/>
      <c r="P71" s="202"/>
      <c r="Q71" s="205"/>
    </row>
    <row r="72" spans="4:18" s="201" customFormat="1">
      <c r="F72" s="202"/>
      <c r="G72" s="202"/>
      <c r="H72" s="202"/>
      <c r="I72" s="202"/>
      <c r="N72" s="202"/>
      <c r="O72" s="202"/>
      <c r="P72" s="202"/>
      <c r="Q72" s="205"/>
    </row>
    <row r="73" spans="4:18" s="201" customFormat="1">
      <c r="F73" s="202"/>
      <c r="G73" s="202"/>
      <c r="H73" s="202"/>
      <c r="I73" s="202"/>
      <c r="N73" s="202"/>
      <c r="O73" s="202"/>
      <c r="P73" s="202"/>
      <c r="Q73" s="205"/>
    </row>
    <row r="74" spans="4:18" s="201" customFormat="1">
      <c r="F74" s="202"/>
      <c r="G74" s="202"/>
      <c r="H74" s="202"/>
      <c r="I74" s="202"/>
      <c r="N74" s="202"/>
      <c r="O74" s="202"/>
      <c r="P74" s="202"/>
      <c r="Q74" s="205"/>
    </row>
    <row r="75" spans="4:18" s="201" customFormat="1">
      <c r="F75" s="202"/>
      <c r="G75" s="202"/>
      <c r="H75" s="202"/>
      <c r="I75" s="202"/>
      <c r="N75" s="202"/>
      <c r="O75" s="202"/>
      <c r="P75" s="202"/>
      <c r="Q75" s="205"/>
    </row>
    <row r="76" spans="4:18" s="201" customFormat="1">
      <c r="F76" s="202"/>
      <c r="G76" s="202"/>
      <c r="H76" s="202"/>
      <c r="I76" s="202"/>
      <c r="N76" s="202"/>
      <c r="O76" s="202"/>
      <c r="P76" s="202"/>
      <c r="Q76" s="205"/>
    </row>
    <row r="77" spans="4:18" s="201" customFormat="1">
      <c r="F77" s="202"/>
      <c r="G77" s="202"/>
      <c r="H77" s="202"/>
      <c r="I77" s="202"/>
      <c r="M77" s="311"/>
      <c r="N77" s="312"/>
      <c r="O77" s="312"/>
      <c r="P77" s="312"/>
      <c r="Q77" s="313"/>
      <c r="R77" s="311"/>
    </row>
    <row r="78" spans="4:18" s="201" customFormat="1">
      <c r="F78" s="202"/>
      <c r="G78" s="202"/>
      <c r="H78" s="202"/>
      <c r="I78" s="202"/>
      <c r="L78" s="311"/>
      <c r="M78" s="311"/>
      <c r="N78" s="312"/>
      <c r="O78" s="312"/>
      <c r="P78" s="312"/>
      <c r="Q78" s="313"/>
      <c r="R78" s="311"/>
    </row>
    <row r="79" spans="4:18">
      <c r="D79" s="201"/>
      <c r="E79" s="201"/>
      <c r="F79" s="202"/>
      <c r="G79" s="202"/>
      <c r="H79" s="202"/>
      <c r="I79" s="202"/>
      <c r="J79" s="201"/>
      <c r="K79" s="201"/>
    </row>
    <row r="80" spans="4:18">
      <c r="D80" s="201"/>
      <c r="E80" s="201"/>
      <c r="F80" s="202"/>
      <c r="G80" s="202"/>
      <c r="H80" s="202"/>
      <c r="I80" s="202"/>
      <c r="J80" s="201"/>
      <c r="K80" s="201"/>
    </row>
    <row r="81" spans="4:11">
      <c r="D81" s="201"/>
      <c r="E81" s="201"/>
      <c r="F81" s="202"/>
      <c r="G81" s="202"/>
      <c r="H81" s="202"/>
      <c r="I81" s="202"/>
      <c r="J81" s="201"/>
      <c r="K81" s="201"/>
    </row>
    <row r="82" spans="4:11">
      <c r="D82" s="201"/>
      <c r="E82" s="201"/>
      <c r="F82" s="202"/>
      <c r="G82" s="202"/>
      <c r="H82" s="202"/>
      <c r="I82" s="202"/>
      <c r="J82" s="201"/>
      <c r="K82" s="201"/>
    </row>
    <row r="83" spans="4:11">
      <c r="D83" s="201"/>
      <c r="E83" s="201"/>
      <c r="F83" s="202"/>
      <c r="G83" s="202"/>
      <c r="H83" s="202"/>
      <c r="I83" s="202"/>
      <c r="J83" s="201"/>
      <c r="K83" s="201"/>
    </row>
    <row r="84" spans="4:11">
      <c r="D84" s="201"/>
      <c r="E84" s="201"/>
      <c r="F84" s="202"/>
      <c r="G84" s="202"/>
      <c r="H84" s="202"/>
      <c r="I84" s="202"/>
      <c r="J84" s="201"/>
      <c r="K84" s="201"/>
    </row>
    <row r="85" spans="4:11">
      <c r="D85" s="201"/>
      <c r="E85" s="201"/>
      <c r="F85" s="202"/>
      <c r="G85" s="202"/>
      <c r="H85" s="202"/>
      <c r="I85" s="202"/>
      <c r="J85" s="201"/>
      <c r="K85" s="201"/>
    </row>
    <row r="86" spans="4:11">
      <c r="D86" s="201"/>
      <c r="E86" s="201"/>
      <c r="F86" s="202"/>
      <c r="G86" s="202"/>
      <c r="H86" s="202"/>
      <c r="I86" s="202"/>
      <c r="J86" s="201"/>
      <c r="K86" s="201"/>
    </row>
  </sheetData>
  <sheetProtection algorithmName="SHA-512" hashValue="nSU0hFgySyzvjohM+EJJ/La2XB18ZkrSQ6SoIuzhrzs/dbAJLK6Kv4zi2FooLk4lAh4VdO7hW8aHIWjBrnU8CQ==" saltValue="oIkWa1gzIOxo+qh9e3yTSg==" spinCount="100000" sheet="1" objects="1" scenarios="1"/>
  <mergeCells count="35">
    <mergeCell ref="C7:D9"/>
    <mergeCell ref="E7:E9"/>
    <mergeCell ref="F7:J7"/>
    <mergeCell ref="K7:K8"/>
    <mergeCell ref="F8:F9"/>
    <mergeCell ref="G8:H8"/>
    <mergeCell ref="I8:J8"/>
    <mergeCell ref="K16:K17"/>
    <mergeCell ref="F17:F18"/>
    <mergeCell ref="G17:H17"/>
    <mergeCell ref="I17:J17"/>
    <mergeCell ref="J3:K3"/>
    <mergeCell ref="J4:K4"/>
    <mergeCell ref="C10:D11"/>
    <mergeCell ref="C12:D13"/>
    <mergeCell ref="C16:D18"/>
    <mergeCell ref="E16:E18"/>
    <mergeCell ref="F16:J16"/>
    <mergeCell ref="C19:D20"/>
    <mergeCell ref="C21:D22"/>
    <mergeCell ref="C23:D24"/>
    <mergeCell ref="C25:J26"/>
    <mergeCell ref="C29:D31"/>
    <mergeCell ref="E29:I29"/>
    <mergeCell ref="J29:J31"/>
    <mergeCell ref="E30:E31"/>
    <mergeCell ref="F30:G30"/>
    <mergeCell ref="H30:I30"/>
    <mergeCell ref="C39:D39"/>
    <mergeCell ref="C32:D32"/>
    <mergeCell ref="C33:D33"/>
    <mergeCell ref="C34:D34"/>
    <mergeCell ref="C35:D35"/>
    <mergeCell ref="C36:D36"/>
    <mergeCell ref="C37:D37"/>
  </mergeCells>
  <phoneticPr fontId="3"/>
  <pageMargins left="0.62992125984251968" right="0.19685039370078741" top="0.39370078740157483" bottom="0.19685039370078741" header="0.51181102362204722" footer="0.51181102362204722"/>
  <pageSetup paperSize="9" scale="37" orientation="portrait" r:id="rId1"/>
  <headerFooter alignWithMargins="0"/>
  <drawing r:id="rId2"/>
  <extLst>
    <ext xmlns:x14="http://schemas.microsoft.com/office/spreadsheetml/2009/9/main" uri="{78C0D931-6437-407d-A8EE-F0AAD7539E65}">
      <x14:conditionalFormattings>
        <x14:conditionalFormatting xmlns:xm="http://schemas.microsoft.com/office/excel/2006/main">
          <x14:cfRule type="expression" priority="1" id="{50C489D9-1A5C-41AA-8975-55338C17BE4A}">
            <xm:f>('別表２-② '!$C$9="２時間延長型")</xm:f>
            <x14:dxf>
              <fill>
                <patternFill>
                  <bgColor rgb="FFFFFF66"/>
                </patternFill>
              </fill>
            </x14:dxf>
          </x14:cfRule>
          <xm:sqref>C21:D22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view="pageBreakPreview" zoomScale="90" zoomScaleNormal="100" zoomScaleSheetLayoutView="90" workbookViewId="0"/>
  </sheetViews>
  <sheetFormatPr defaultRowHeight="13.5"/>
  <cols>
    <col min="1" max="1" width="3" style="3" customWidth="1"/>
    <col min="2" max="2" width="31" style="3" customWidth="1"/>
    <col min="3" max="6" width="24.25" style="3" customWidth="1"/>
    <col min="7" max="7" width="2.625" style="3" customWidth="1"/>
    <col min="8" max="16384" width="9" style="3"/>
  </cols>
  <sheetData>
    <row r="1" spans="1:6" ht="31.5" customHeight="1">
      <c r="A1" s="78" t="s">
        <v>311</v>
      </c>
    </row>
    <row r="3" spans="1:6" ht="14.25" thickBot="1">
      <c r="B3" s="79" t="s">
        <v>250</v>
      </c>
    </row>
    <row r="4" spans="1:6" ht="18" customHeight="1">
      <c r="B4" s="719" t="s">
        <v>193</v>
      </c>
      <c r="C4" s="722" t="s">
        <v>194</v>
      </c>
      <c r="D4" s="723"/>
      <c r="E4" s="722" t="s">
        <v>196</v>
      </c>
      <c r="F4" s="723"/>
    </row>
    <row r="5" spans="1:6" ht="18" customHeight="1" thickBot="1">
      <c r="B5" s="720"/>
      <c r="C5" s="724" t="s">
        <v>195</v>
      </c>
      <c r="D5" s="725"/>
      <c r="E5" s="724" t="s">
        <v>197</v>
      </c>
      <c r="F5" s="725"/>
    </row>
    <row r="6" spans="1:6" ht="14.25" thickBot="1">
      <c r="B6" s="721"/>
      <c r="C6" s="80" t="s">
        <v>198</v>
      </c>
      <c r="D6" s="80" t="s">
        <v>251</v>
      </c>
      <c r="E6" s="80" t="s">
        <v>198</v>
      </c>
      <c r="F6" s="80" t="s">
        <v>251</v>
      </c>
    </row>
    <row r="7" spans="1:6" ht="27.75" customHeight="1" thickBot="1">
      <c r="B7" s="716" t="s">
        <v>199</v>
      </c>
      <c r="C7" s="72" t="s">
        <v>200</v>
      </c>
      <c r="D7" s="73" t="s">
        <v>252</v>
      </c>
      <c r="E7" s="72" t="s">
        <v>201</v>
      </c>
      <c r="F7" s="73" t="s">
        <v>202</v>
      </c>
    </row>
    <row r="8" spans="1:6" ht="27.75" customHeight="1" thickBot="1">
      <c r="B8" s="717"/>
      <c r="C8" s="72" t="s">
        <v>203</v>
      </c>
      <c r="D8" s="73" t="s">
        <v>253</v>
      </c>
      <c r="E8" s="72" t="s">
        <v>200</v>
      </c>
      <c r="F8" s="73" t="s">
        <v>254</v>
      </c>
    </row>
    <row r="9" spans="1:6" ht="27.75" customHeight="1" thickBot="1">
      <c r="B9" s="717"/>
      <c r="C9" s="72" t="s">
        <v>204</v>
      </c>
      <c r="D9" s="73" t="s">
        <v>255</v>
      </c>
      <c r="E9" s="72" t="s">
        <v>205</v>
      </c>
      <c r="F9" s="73" t="s">
        <v>256</v>
      </c>
    </row>
    <row r="10" spans="1:6" ht="27.75" customHeight="1" thickBot="1">
      <c r="B10" s="717"/>
      <c r="C10" s="74"/>
      <c r="D10" s="75"/>
      <c r="E10" s="72" t="s">
        <v>206</v>
      </c>
      <c r="F10" s="73" t="s">
        <v>257</v>
      </c>
    </row>
    <row r="11" spans="1:6" ht="27.75" customHeight="1" thickBot="1">
      <c r="B11" s="718"/>
      <c r="C11" s="74"/>
      <c r="D11" s="75"/>
      <c r="E11" s="72" t="s">
        <v>207</v>
      </c>
      <c r="F11" s="73" t="s">
        <v>258</v>
      </c>
    </row>
    <row r="12" spans="1:6" ht="27.75" customHeight="1" thickBot="1">
      <c r="B12" s="716" t="s">
        <v>208</v>
      </c>
      <c r="C12" s="72" t="s">
        <v>200</v>
      </c>
      <c r="D12" s="73" t="s">
        <v>252</v>
      </c>
      <c r="E12" s="72" t="s">
        <v>201</v>
      </c>
      <c r="F12" s="73" t="s">
        <v>202</v>
      </c>
    </row>
    <row r="13" spans="1:6" ht="27.75" customHeight="1" thickBot="1">
      <c r="B13" s="717"/>
      <c r="C13" s="72" t="s">
        <v>203</v>
      </c>
      <c r="D13" s="73" t="s">
        <v>253</v>
      </c>
      <c r="E13" s="72" t="s">
        <v>200</v>
      </c>
      <c r="F13" s="73" t="s">
        <v>254</v>
      </c>
    </row>
    <row r="14" spans="1:6" ht="27.75" customHeight="1" thickBot="1">
      <c r="B14" s="717"/>
      <c r="C14" s="72" t="s">
        <v>204</v>
      </c>
      <c r="D14" s="73" t="s">
        <v>255</v>
      </c>
      <c r="E14" s="72" t="s">
        <v>205</v>
      </c>
      <c r="F14" s="73" t="s">
        <v>256</v>
      </c>
    </row>
    <row r="15" spans="1:6" ht="27.75" customHeight="1" thickBot="1">
      <c r="B15" s="717"/>
      <c r="C15" s="74"/>
      <c r="D15" s="75"/>
      <c r="E15" s="72" t="s">
        <v>206</v>
      </c>
      <c r="F15" s="73" t="s">
        <v>257</v>
      </c>
    </row>
    <row r="16" spans="1:6" ht="27.75" customHeight="1" thickBot="1">
      <c r="B16" s="718"/>
      <c r="C16" s="74"/>
      <c r="D16" s="75"/>
      <c r="E16" s="72" t="s">
        <v>207</v>
      </c>
      <c r="F16" s="73" t="s">
        <v>258</v>
      </c>
    </row>
    <row r="17" spans="2:6" ht="27.75" customHeight="1" thickBot="1">
      <c r="B17" s="716" t="s">
        <v>310</v>
      </c>
      <c r="C17" s="72" t="s">
        <v>200</v>
      </c>
      <c r="D17" s="73" t="s">
        <v>259</v>
      </c>
      <c r="E17" s="72" t="s">
        <v>201</v>
      </c>
      <c r="F17" s="73" t="s">
        <v>210</v>
      </c>
    </row>
    <row r="18" spans="2:6" ht="27.75" customHeight="1" thickBot="1">
      <c r="B18" s="717"/>
      <c r="C18" s="72" t="s">
        <v>203</v>
      </c>
      <c r="D18" s="73" t="s">
        <v>260</v>
      </c>
      <c r="E18" s="72" t="s">
        <v>200</v>
      </c>
      <c r="F18" s="73" t="s">
        <v>261</v>
      </c>
    </row>
    <row r="19" spans="2:6" ht="27.75" customHeight="1" thickBot="1">
      <c r="B19" s="717"/>
      <c r="C19" s="72" t="s">
        <v>204</v>
      </c>
      <c r="D19" s="73" t="s">
        <v>262</v>
      </c>
      <c r="E19" s="72" t="s">
        <v>205</v>
      </c>
      <c r="F19" s="73" t="s">
        <v>263</v>
      </c>
    </row>
    <row r="20" spans="2:6" ht="27.75" customHeight="1" thickBot="1">
      <c r="B20" s="717"/>
      <c r="C20" s="74"/>
      <c r="D20" s="75"/>
      <c r="E20" s="72" t="s">
        <v>206</v>
      </c>
      <c r="F20" s="73" t="s">
        <v>264</v>
      </c>
    </row>
    <row r="21" spans="2:6" ht="27.75" customHeight="1" thickBot="1">
      <c r="B21" s="718"/>
      <c r="C21" s="74"/>
      <c r="D21" s="75"/>
      <c r="E21" s="72" t="s">
        <v>207</v>
      </c>
      <c r="F21" s="73" t="s">
        <v>265</v>
      </c>
    </row>
    <row r="22" spans="2:6" ht="27.75" customHeight="1" thickBot="1">
      <c r="B22" s="716" t="s">
        <v>309</v>
      </c>
      <c r="C22" s="72" t="s">
        <v>200</v>
      </c>
      <c r="D22" s="73" t="s">
        <v>266</v>
      </c>
      <c r="E22" s="72" t="s">
        <v>201</v>
      </c>
      <c r="F22" s="73" t="s">
        <v>210</v>
      </c>
    </row>
    <row r="23" spans="2:6" ht="27.75" customHeight="1" thickBot="1">
      <c r="B23" s="717"/>
      <c r="C23" s="72" t="s">
        <v>203</v>
      </c>
      <c r="D23" s="73" t="s">
        <v>267</v>
      </c>
      <c r="E23" s="72" t="s">
        <v>200</v>
      </c>
      <c r="F23" s="73" t="s">
        <v>268</v>
      </c>
    </row>
    <row r="24" spans="2:6" ht="27.75" customHeight="1" thickBot="1">
      <c r="B24" s="717"/>
      <c r="C24" s="72" t="s">
        <v>204</v>
      </c>
      <c r="D24" s="73" t="s">
        <v>269</v>
      </c>
      <c r="E24" s="72" t="s">
        <v>205</v>
      </c>
      <c r="F24" s="73" t="s">
        <v>270</v>
      </c>
    </row>
    <row r="25" spans="2:6" ht="27.75" customHeight="1" thickBot="1">
      <c r="B25" s="717"/>
      <c r="C25" s="74"/>
      <c r="D25" s="75"/>
      <c r="E25" s="72" t="s">
        <v>206</v>
      </c>
      <c r="F25" s="73" t="s">
        <v>271</v>
      </c>
    </row>
    <row r="26" spans="2:6" ht="27.75" customHeight="1" thickBot="1">
      <c r="B26" s="718"/>
      <c r="C26" s="74"/>
      <c r="D26" s="75"/>
      <c r="E26" s="72" t="s">
        <v>207</v>
      </c>
      <c r="F26" s="73" t="s">
        <v>272</v>
      </c>
    </row>
    <row r="27" spans="2:6" ht="27.75" customHeight="1" thickBot="1">
      <c r="B27" s="716" t="s">
        <v>308</v>
      </c>
      <c r="C27" s="72" t="s">
        <v>200</v>
      </c>
      <c r="D27" s="73" t="s">
        <v>266</v>
      </c>
      <c r="E27" s="72" t="s">
        <v>201</v>
      </c>
      <c r="F27" s="73" t="s">
        <v>210</v>
      </c>
    </row>
    <row r="28" spans="2:6" ht="27.75" customHeight="1" thickBot="1">
      <c r="B28" s="717"/>
      <c r="C28" s="72" t="s">
        <v>203</v>
      </c>
      <c r="D28" s="73" t="s">
        <v>267</v>
      </c>
      <c r="E28" s="72" t="s">
        <v>200</v>
      </c>
      <c r="F28" s="73" t="s">
        <v>268</v>
      </c>
    </row>
    <row r="29" spans="2:6" ht="27.75" customHeight="1" thickBot="1">
      <c r="B29" s="717"/>
      <c r="C29" s="72" t="s">
        <v>204</v>
      </c>
      <c r="D29" s="73" t="s">
        <v>269</v>
      </c>
      <c r="E29" s="72" t="s">
        <v>205</v>
      </c>
      <c r="F29" s="73" t="s">
        <v>270</v>
      </c>
    </row>
    <row r="30" spans="2:6" ht="27.75" customHeight="1" thickBot="1">
      <c r="B30" s="717"/>
      <c r="C30" s="74"/>
      <c r="D30" s="75"/>
      <c r="E30" s="72" t="s">
        <v>206</v>
      </c>
      <c r="F30" s="73" t="s">
        <v>271</v>
      </c>
    </row>
    <row r="31" spans="2:6" ht="27.75" customHeight="1" thickBot="1">
      <c r="B31" s="718"/>
      <c r="C31" s="74"/>
      <c r="D31" s="75"/>
      <c r="E31" s="72" t="s">
        <v>207</v>
      </c>
      <c r="F31" s="73" t="s">
        <v>272</v>
      </c>
    </row>
    <row r="32" spans="2:6" ht="27.75" customHeight="1" thickBot="1">
      <c r="B32" s="716" t="s">
        <v>307</v>
      </c>
      <c r="C32" s="72" t="s">
        <v>200</v>
      </c>
      <c r="D32" s="73" t="s">
        <v>273</v>
      </c>
      <c r="E32" s="72" t="s">
        <v>201</v>
      </c>
      <c r="F32" s="73" t="s">
        <v>211</v>
      </c>
    </row>
    <row r="33" spans="2:6" ht="27.75" customHeight="1" thickBot="1">
      <c r="B33" s="717"/>
      <c r="C33" s="72" t="s">
        <v>203</v>
      </c>
      <c r="D33" s="73" t="s">
        <v>274</v>
      </c>
      <c r="E33" s="72" t="s">
        <v>200</v>
      </c>
      <c r="F33" s="73" t="s">
        <v>275</v>
      </c>
    </row>
    <row r="34" spans="2:6" ht="27.75" customHeight="1" thickBot="1">
      <c r="B34" s="717"/>
      <c r="C34" s="72" t="s">
        <v>204</v>
      </c>
      <c r="D34" s="73" t="s">
        <v>276</v>
      </c>
      <c r="E34" s="72" t="s">
        <v>205</v>
      </c>
      <c r="F34" s="73" t="s">
        <v>277</v>
      </c>
    </row>
    <row r="35" spans="2:6" ht="27.75" customHeight="1" thickBot="1">
      <c r="B35" s="717"/>
      <c r="C35" s="74"/>
      <c r="D35" s="75"/>
      <c r="E35" s="72" t="s">
        <v>206</v>
      </c>
      <c r="F35" s="73" t="s">
        <v>278</v>
      </c>
    </row>
    <row r="36" spans="2:6" ht="27.75" customHeight="1" thickBot="1">
      <c r="B36" s="718"/>
      <c r="C36" s="74"/>
      <c r="D36" s="75"/>
      <c r="E36" s="72" t="s">
        <v>207</v>
      </c>
      <c r="F36" s="73" t="s">
        <v>279</v>
      </c>
    </row>
    <row r="37" spans="2:6" ht="27.75" customHeight="1" thickBot="1">
      <c r="B37" s="716" t="s">
        <v>306</v>
      </c>
      <c r="C37" s="72" t="s">
        <v>200</v>
      </c>
      <c r="D37" s="73" t="s">
        <v>273</v>
      </c>
      <c r="E37" s="72" t="s">
        <v>201</v>
      </c>
      <c r="F37" s="73" t="s">
        <v>212</v>
      </c>
    </row>
    <row r="38" spans="2:6" ht="27.75" customHeight="1" thickBot="1">
      <c r="B38" s="717"/>
      <c r="C38" s="72" t="s">
        <v>203</v>
      </c>
      <c r="D38" s="73" t="s">
        <v>274</v>
      </c>
      <c r="E38" s="72" t="s">
        <v>200</v>
      </c>
      <c r="F38" s="73" t="s">
        <v>280</v>
      </c>
    </row>
    <row r="39" spans="2:6" ht="27.75" customHeight="1" thickBot="1">
      <c r="B39" s="717"/>
      <c r="C39" s="72" t="s">
        <v>204</v>
      </c>
      <c r="D39" s="73" t="s">
        <v>276</v>
      </c>
      <c r="E39" s="72" t="s">
        <v>205</v>
      </c>
      <c r="F39" s="73" t="s">
        <v>281</v>
      </c>
    </row>
    <row r="40" spans="2:6" ht="27.75" customHeight="1" thickBot="1">
      <c r="B40" s="717"/>
      <c r="C40" s="74"/>
      <c r="D40" s="75"/>
      <c r="E40" s="72" t="s">
        <v>206</v>
      </c>
      <c r="F40" s="73" t="s">
        <v>282</v>
      </c>
    </row>
    <row r="41" spans="2:6" ht="27.75" customHeight="1" thickBot="1">
      <c r="B41" s="718"/>
      <c r="C41" s="74"/>
      <c r="D41" s="75"/>
      <c r="E41" s="72" t="s">
        <v>207</v>
      </c>
      <c r="F41" s="73" t="s">
        <v>283</v>
      </c>
    </row>
    <row r="42" spans="2:6" ht="27.75" customHeight="1" thickBot="1">
      <c r="B42" s="716" t="s">
        <v>209</v>
      </c>
      <c r="C42" s="72" t="s">
        <v>200</v>
      </c>
      <c r="D42" s="73" t="s">
        <v>284</v>
      </c>
      <c r="E42" s="72" t="s">
        <v>201</v>
      </c>
      <c r="F42" s="73" t="s">
        <v>202</v>
      </c>
    </row>
    <row r="43" spans="2:6" ht="27.75" customHeight="1" thickBot="1">
      <c r="B43" s="717"/>
      <c r="C43" s="72" t="s">
        <v>203</v>
      </c>
      <c r="D43" s="73" t="s">
        <v>285</v>
      </c>
      <c r="E43" s="72" t="s">
        <v>200</v>
      </c>
      <c r="F43" s="73" t="s">
        <v>254</v>
      </c>
    </row>
    <row r="44" spans="2:6" ht="27.75" customHeight="1" thickBot="1">
      <c r="B44" s="717"/>
      <c r="C44" s="72" t="s">
        <v>204</v>
      </c>
      <c r="D44" s="73" t="s">
        <v>286</v>
      </c>
      <c r="E44" s="72" t="s">
        <v>205</v>
      </c>
      <c r="F44" s="73" t="s">
        <v>256</v>
      </c>
    </row>
    <row r="45" spans="2:6" ht="27.75" customHeight="1" thickBot="1">
      <c r="B45" s="717"/>
      <c r="C45" s="74"/>
      <c r="D45" s="75"/>
      <c r="E45" s="72" t="s">
        <v>206</v>
      </c>
      <c r="F45" s="73" t="s">
        <v>287</v>
      </c>
    </row>
    <row r="46" spans="2:6" ht="27.75" customHeight="1" thickBot="1">
      <c r="B46" s="718"/>
      <c r="C46" s="74"/>
      <c r="D46" s="75"/>
      <c r="E46" s="72" t="s">
        <v>207</v>
      </c>
      <c r="F46" s="73" t="s">
        <v>288</v>
      </c>
    </row>
    <row r="47" spans="2:6" ht="68.25" customHeight="1">
      <c r="B47" s="726" t="s">
        <v>305</v>
      </c>
      <c r="C47" s="726"/>
      <c r="D47" s="726"/>
      <c r="E47" s="726"/>
      <c r="F47" s="726"/>
    </row>
    <row r="48" spans="2:6">
      <c r="B48" s="79"/>
    </row>
    <row r="49" spans="2:6" ht="14.25" thickBot="1">
      <c r="B49" s="76" t="s">
        <v>289</v>
      </c>
    </row>
    <row r="50" spans="2:6" ht="27.75" customHeight="1" thickBot="1">
      <c r="B50" s="77" t="s">
        <v>290</v>
      </c>
      <c r="C50" s="727" t="s">
        <v>291</v>
      </c>
      <c r="D50" s="728"/>
      <c r="E50" s="728"/>
      <c r="F50" s="729"/>
    </row>
    <row r="51" spans="2:6" ht="27.75" customHeight="1">
      <c r="B51" s="730" t="s">
        <v>196</v>
      </c>
      <c r="C51" s="727" t="s">
        <v>292</v>
      </c>
      <c r="D51" s="728"/>
      <c r="E51" s="728"/>
      <c r="F51" s="729"/>
    </row>
    <row r="52" spans="2:6" ht="27.75" customHeight="1">
      <c r="B52" s="731"/>
      <c r="C52" s="733" t="s">
        <v>293</v>
      </c>
      <c r="D52" s="734"/>
      <c r="E52" s="734"/>
      <c r="F52" s="735"/>
    </row>
    <row r="53" spans="2:6" ht="27.75" customHeight="1">
      <c r="B53" s="731"/>
      <c r="C53" s="733" t="s">
        <v>294</v>
      </c>
      <c r="D53" s="734"/>
      <c r="E53" s="734"/>
      <c r="F53" s="735"/>
    </row>
    <row r="54" spans="2:6" ht="27.75" customHeight="1">
      <c r="B54" s="731"/>
      <c r="C54" s="733" t="s">
        <v>295</v>
      </c>
      <c r="D54" s="734"/>
      <c r="E54" s="734"/>
      <c r="F54" s="735"/>
    </row>
    <row r="55" spans="2:6" ht="27.75" customHeight="1">
      <c r="B55" s="731"/>
      <c r="C55" s="733" t="s">
        <v>296</v>
      </c>
      <c r="D55" s="734"/>
      <c r="E55" s="734"/>
      <c r="F55" s="735"/>
    </row>
    <row r="56" spans="2:6" ht="90" customHeight="1">
      <c r="B56" s="731"/>
      <c r="C56" s="736" t="s">
        <v>297</v>
      </c>
      <c r="D56" s="737"/>
      <c r="E56" s="737"/>
      <c r="F56" s="738"/>
    </row>
    <row r="57" spans="2:6" ht="27.75" customHeight="1">
      <c r="B57" s="731"/>
      <c r="C57" s="736" t="s">
        <v>298</v>
      </c>
      <c r="D57" s="737"/>
      <c r="E57" s="737"/>
      <c r="F57" s="738"/>
    </row>
    <row r="58" spans="2:6" ht="27.75" customHeight="1" thickBot="1">
      <c r="B58" s="732"/>
      <c r="C58" s="740" t="s">
        <v>299</v>
      </c>
      <c r="D58" s="741"/>
      <c r="E58" s="741"/>
      <c r="F58" s="742"/>
    </row>
    <row r="59" spans="2:6" ht="27.75" customHeight="1">
      <c r="B59" s="730" t="s">
        <v>194</v>
      </c>
      <c r="C59" s="736" t="s">
        <v>293</v>
      </c>
      <c r="D59" s="737"/>
      <c r="E59" s="737"/>
      <c r="F59" s="738"/>
    </row>
    <row r="60" spans="2:6" ht="27.75" customHeight="1">
      <c r="B60" s="731"/>
      <c r="C60" s="736" t="s">
        <v>300</v>
      </c>
      <c r="D60" s="737"/>
      <c r="E60" s="737"/>
      <c r="F60" s="738"/>
    </row>
    <row r="61" spans="2:6" ht="27.75" customHeight="1">
      <c r="B61" s="731"/>
      <c r="C61" s="736" t="s">
        <v>301</v>
      </c>
      <c r="D61" s="737"/>
      <c r="E61" s="737"/>
      <c r="F61" s="738"/>
    </row>
    <row r="62" spans="2:6" ht="27.75" customHeight="1">
      <c r="B62" s="731"/>
      <c r="C62" s="736" t="s">
        <v>295</v>
      </c>
      <c r="D62" s="737"/>
      <c r="E62" s="737"/>
      <c r="F62" s="738"/>
    </row>
    <row r="63" spans="2:6" ht="54" customHeight="1">
      <c r="B63" s="731"/>
      <c r="C63" s="736" t="s">
        <v>296</v>
      </c>
      <c r="D63" s="737"/>
      <c r="E63" s="737"/>
      <c r="F63" s="738"/>
    </row>
    <row r="64" spans="2:6" ht="54" customHeight="1">
      <c r="B64" s="731"/>
      <c r="C64" s="736" t="s">
        <v>302</v>
      </c>
      <c r="D64" s="737"/>
      <c r="E64" s="737"/>
      <c r="F64" s="738"/>
    </row>
    <row r="65" spans="2:6" ht="54" customHeight="1" thickBot="1">
      <c r="B65" s="732"/>
      <c r="C65" s="740" t="s">
        <v>303</v>
      </c>
      <c r="D65" s="741"/>
      <c r="E65" s="741"/>
      <c r="F65" s="742"/>
    </row>
    <row r="66" spans="2:6" ht="66.75" customHeight="1">
      <c r="B66" s="739" t="s">
        <v>304</v>
      </c>
      <c r="C66" s="739"/>
      <c r="D66" s="739"/>
      <c r="E66" s="739"/>
      <c r="F66" s="739"/>
    </row>
  </sheetData>
  <sheetProtection algorithmName="SHA-512" hashValue="38P7lsXrwksXxzzz0bxpd6JfPZgz7m9k6fi2eAqfr2WtZz34RDkAAXPaRhsGTDMycFkcMZIyr3lev8gDn2LGOA==" saltValue="RSEOqJZZw4U5prdZGUhwvA==" spinCount="100000" sheet="1" objects="1" scenarios="1"/>
  <mergeCells count="33">
    <mergeCell ref="B66:F66"/>
    <mergeCell ref="C57:F57"/>
    <mergeCell ref="C58:F58"/>
    <mergeCell ref="B59:B65"/>
    <mergeCell ref="C59:F59"/>
    <mergeCell ref="C60:F60"/>
    <mergeCell ref="C61:F61"/>
    <mergeCell ref="C62:F62"/>
    <mergeCell ref="C63:F63"/>
    <mergeCell ref="C64:F64"/>
    <mergeCell ref="C65:F65"/>
    <mergeCell ref="B42:B46"/>
    <mergeCell ref="B47:F47"/>
    <mergeCell ref="C50:F50"/>
    <mergeCell ref="B51:B58"/>
    <mergeCell ref="C51:F51"/>
    <mergeCell ref="C52:F52"/>
    <mergeCell ref="C53:F53"/>
    <mergeCell ref="C54:F54"/>
    <mergeCell ref="C55:F55"/>
    <mergeCell ref="C56:F56"/>
    <mergeCell ref="B37:B41"/>
    <mergeCell ref="B4:B6"/>
    <mergeCell ref="C4:D4"/>
    <mergeCell ref="E4:F4"/>
    <mergeCell ref="C5:D5"/>
    <mergeCell ref="E5:F5"/>
    <mergeCell ref="B7:B11"/>
    <mergeCell ref="B12:B16"/>
    <mergeCell ref="B17:B21"/>
    <mergeCell ref="B22:B26"/>
    <mergeCell ref="B27:B31"/>
    <mergeCell ref="B32:B36"/>
  </mergeCells>
  <phoneticPr fontId="3"/>
  <printOptions horizontalCentered="1" verticalCentered="1"/>
  <pageMargins left="0.70866141732283472" right="0.70866141732283472" top="0.74803149606299213" bottom="0.74803149606299213" header="0.31496062992125984" footer="0.31496062992125984"/>
  <pageSetup paperSize="9" scale="62" orientation="portrait" r:id="rId1"/>
  <rowBreaks count="1" manualBreakCount="1">
    <brk id="47"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19"/>
  <sheetViews>
    <sheetView view="pageBreakPreview" zoomScaleNormal="100" zoomScaleSheetLayoutView="100" workbookViewId="0">
      <pane xSplit="3" ySplit="1" topLeftCell="D2" activePane="bottomRight" state="frozen"/>
      <selection pane="topRight" activeCell="D1" sqref="D1"/>
      <selection pane="bottomLeft" activeCell="A2" sqref="A2"/>
      <selection pane="bottomRight" activeCell="D2" sqref="D2"/>
    </sheetView>
  </sheetViews>
  <sheetFormatPr defaultRowHeight="19.5"/>
  <cols>
    <col min="1" max="1" width="8.5" style="349" customWidth="1"/>
    <col min="2" max="2" width="26.375" style="349" customWidth="1"/>
    <col min="3" max="3" width="36.125" style="349" bestFit="1" customWidth="1"/>
    <col min="4" max="4" width="40.375" style="349" customWidth="1"/>
    <col min="5" max="5" width="42.375" style="349" customWidth="1"/>
    <col min="6" max="16384" width="9" style="316"/>
  </cols>
  <sheetData>
    <row r="1" spans="1:5" ht="20.25" thickBot="1">
      <c r="A1" s="314" t="s">
        <v>351</v>
      </c>
      <c r="B1" s="315" t="s">
        <v>352</v>
      </c>
      <c r="C1" s="315" t="s">
        <v>353</v>
      </c>
      <c r="D1" s="314" t="s">
        <v>354</v>
      </c>
      <c r="E1" s="314" t="s">
        <v>355</v>
      </c>
    </row>
    <row r="2" spans="1:5" s="319" customFormat="1" ht="16.5" customHeight="1" thickTop="1">
      <c r="A2" s="317">
        <v>31102</v>
      </c>
      <c r="B2" s="318" t="s">
        <v>199</v>
      </c>
      <c r="C2" s="318" t="s">
        <v>356</v>
      </c>
      <c r="D2" s="317" t="s">
        <v>357</v>
      </c>
      <c r="E2" s="317" t="s">
        <v>358</v>
      </c>
    </row>
    <row r="3" spans="1:5" s="319" customFormat="1" ht="16.5" customHeight="1">
      <c r="A3" s="320">
        <v>31103</v>
      </c>
      <c r="B3" s="321" t="s">
        <v>199</v>
      </c>
      <c r="C3" s="321" t="s">
        <v>359</v>
      </c>
      <c r="D3" s="320" t="s">
        <v>360</v>
      </c>
      <c r="E3" s="320" t="s">
        <v>361</v>
      </c>
    </row>
    <row r="4" spans="1:5" s="319" customFormat="1" ht="16.5" customHeight="1">
      <c r="A4" s="320">
        <v>31104</v>
      </c>
      <c r="B4" s="321" t="s">
        <v>199</v>
      </c>
      <c r="C4" s="321" t="s">
        <v>362</v>
      </c>
      <c r="D4" s="320" t="s">
        <v>363</v>
      </c>
      <c r="E4" s="320" t="s">
        <v>119</v>
      </c>
    </row>
    <row r="5" spans="1:5" s="319" customFormat="1" ht="16.5" customHeight="1">
      <c r="A5" s="320">
        <v>31105</v>
      </c>
      <c r="B5" s="321" t="s">
        <v>199</v>
      </c>
      <c r="C5" s="321" t="s">
        <v>120</v>
      </c>
      <c r="D5" s="320" t="s">
        <v>121</v>
      </c>
      <c r="E5" s="320" t="s">
        <v>122</v>
      </c>
    </row>
    <row r="6" spans="1:5" s="319" customFormat="1" ht="16.5" customHeight="1">
      <c r="A6" s="320">
        <v>31106</v>
      </c>
      <c r="B6" s="321" t="s">
        <v>199</v>
      </c>
      <c r="C6" s="321" t="s">
        <v>364</v>
      </c>
      <c r="D6" s="320" t="s">
        <v>365</v>
      </c>
      <c r="E6" s="320" t="s">
        <v>366</v>
      </c>
    </row>
    <row r="7" spans="1:5" s="319" customFormat="1" ht="16.5" customHeight="1">
      <c r="A7" s="320">
        <v>31107</v>
      </c>
      <c r="B7" s="321" t="s">
        <v>199</v>
      </c>
      <c r="C7" s="320" t="s">
        <v>123</v>
      </c>
      <c r="D7" s="322" t="s">
        <v>367</v>
      </c>
      <c r="E7" s="320" t="s">
        <v>124</v>
      </c>
    </row>
    <row r="8" spans="1:5" s="319" customFormat="1" ht="16.5" customHeight="1">
      <c r="A8" s="320">
        <v>31108</v>
      </c>
      <c r="B8" s="321" t="s">
        <v>199</v>
      </c>
      <c r="C8" s="320" t="s">
        <v>125</v>
      </c>
      <c r="D8" s="320" t="s">
        <v>368</v>
      </c>
      <c r="E8" s="320" t="s">
        <v>126</v>
      </c>
    </row>
    <row r="9" spans="1:5" s="319" customFormat="1" ht="16.5" customHeight="1">
      <c r="A9" s="320">
        <v>31109</v>
      </c>
      <c r="B9" s="321" t="s">
        <v>199</v>
      </c>
      <c r="C9" s="320" t="s">
        <v>127</v>
      </c>
      <c r="D9" s="320" t="s">
        <v>365</v>
      </c>
      <c r="E9" s="320" t="s">
        <v>369</v>
      </c>
    </row>
    <row r="10" spans="1:5" s="319" customFormat="1" ht="16.5" customHeight="1">
      <c r="A10" s="320">
        <v>31110</v>
      </c>
      <c r="B10" s="321" t="s">
        <v>199</v>
      </c>
      <c r="C10" s="320" t="s">
        <v>128</v>
      </c>
      <c r="D10" s="320" t="s">
        <v>370</v>
      </c>
      <c r="E10" s="322" t="s">
        <v>129</v>
      </c>
    </row>
    <row r="11" spans="1:5" s="319" customFormat="1" ht="16.5" customHeight="1">
      <c r="A11" s="320">
        <v>31111</v>
      </c>
      <c r="B11" s="321" t="s">
        <v>199</v>
      </c>
      <c r="C11" s="321" t="s">
        <v>371</v>
      </c>
      <c r="D11" s="320" t="s">
        <v>372</v>
      </c>
      <c r="E11" s="320" t="s">
        <v>130</v>
      </c>
    </row>
    <row r="12" spans="1:5" s="319" customFormat="1" ht="16.5" customHeight="1">
      <c r="A12" s="320">
        <v>31112</v>
      </c>
      <c r="B12" s="321" t="s">
        <v>199</v>
      </c>
      <c r="C12" s="321" t="s">
        <v>373</v>
      </c>
      <c r="D12" s="320" t="s">
        <v>374</v>
      </c>
      <c r="E12" s="320" t="s">
        <v>375</v>
      </c>
    </row>
    <row r="13" spans="1:5" s="319" customFormat="1" ht="16.5" customHeight="1">
      <c r="A13" s="320">
        <v>31113</v>
      </c>
      <c r="B13" s="321" t="s">
        <v>199</v>
      </c>
      <c r="C13" s="321" t="s">
        <v>376</v>
      </c>
      <c r="D13" s="320" t="s">
        <v>377</v>
      </c>
      <c r="E13" s="320" t="s">
        <v>131</v>
      </c>
    </row>
    <row r="14" spans="1:5" s="319" customFormat="1" ht="16.5" customHeight="1">
      <c r="A14" s="320">
        <v>31114</v>
      </c>
      <c r="B14" s="321" t="s">
        <v>199</v>
      </c>
      <c r="C14" s="321" t="s">
        <v>378</v>
      </c>
      <c r="D14" s="320" t="s">
        <v>379</v>
      </c>
      <c r="E14" s="320" t="s">
        <v>162</v>
      </c>
    </row>
    <row r="15" spans="1:5" s="319" customFormat="1" ht="16.5" customHeight="1">
      <c r="A15" s="320">
        <v>31115</v>
      </c>
      <c r="B15" s="321" t="s">
        <v>199</v>
      </c>
      <c r="C15" s="321" t="s">
        <v>380</v>
      </c>
      <c r="D15" s="320" t="s">
        <v>381</v>
      </c>
      <c r="E15" s="320" t="s">
        <v>132</v>
      </c>
    </row>
    <row r="16" spans="1:5" s="319" customFormat="1" ht="16.5" customHeight="1">
      <c r="A16" s="320">
        <v>31116</v>
      </c>
      <c r="B16" s="321" t="s">
        <v>199</v>
      </c>
      <c r="C16" s="321" t="s">
        <v>382</v>
      </c>
      <c r="D16" s="320" t="s">
        <v>383</v>
      </c>
      <c r="E16" s="320" t="s">
        <v>133</v>
      </c>
    </row>
    <row r="17" spans="1:5" s="319" customFormat="1" ht="16.5" customHeight="1">
      <c r="A17" s="320">
        <v>31117</v>
      </c>
      <c r="B17" s="321" t="s">
        <v>199</v>
      </c>
      <c r="C17" s="320" t="s">
        <v>134</v>
      </c>
      <c r="D17" s="320" t="s">
        <v>383</v>
      </c>
      <c r="E17" s="320" t="s">
        <v>133</v>
      </c>
    </row>
    <row r="18" spans="1:5" s="319" customFormat="1" ht="16.5" customHeight="1">
      <c r="A18" s="320">
        <v>31118</v>
      </c>
      <c r="B18" s="321" t="s">
        <v>199</v>
      </c>
      <c r="C18" s="320" t="s">
        <v>384</v>
      </c>
      <c r="D18" s="320" t="s">
        <v>385</v>
      </c>
      <c r="E18" s="323" t="s">
        <v>386</v>
      </c>
    </row>
    <row r="19" spans="1:5" s="319" customFormat="1" ht="16.5" customHeight="1">
      <c r="A19" s="320">
        <v>31119</v>
      </c>
      <c r="B19" s="321" t="s">
        <v>199</v>
      </c>
      <c r="C19" s="320" t="s">
        <v>387</v>
      </c>
      <c r="D19" s="320" t="s">
        <v>388</v>
      </c>
      <c r="E19" s="323" t="s">
        <v>389</v>
      </c>
    </row>
    <row r="20" spans="1:5" s="319" customFormat="1" ht="16.5" customHeight="1">
      <c r="A20" s="320">
        <v>31120</v>
      </c>
      <c r="B20" s="321" t="s">
        <v>199</v>
      </c>
      <c r="C20" s="320" t="s">
        <v>390</v>
      </c>
      <c r="D20" s="320" t="s">
        <v>391</v>
      </c>
      <c r="E20" s="323" t="s">
        <v>392</v>
      </c>
    </row>
    <row r="21" spans="1:5" s="319" customFormat="1" ht="16.5" customHeight="1">
      <c r="A21" s="320">
        <v>31121</v>
      </c>
      <c r="B21" s="321" t="s">
        <v>199</v>
      </c>
      <c r="C21" s="320" t="s">
        <v>393</v>
      </c>
      <c r="D21" s="320" t="s">
        <v>394</v>
      </c>
      <c r="E21" s="320" t="s">
        <v>395</v>
      </c>
    </row>
    <row r="22" spans="1:5" s="319" customFormat="1" ht="16.5" customHeight="1">
      <c r="A22" s="320">
        <v>31122</v>
      </c>
      <c r="B22" s="321" t="s">
        <v>199</v>
      </c>
      <c r="C22" s="320" t="s">
        <v>396</v>
      </c>
      <c r="D22" s="320" t="s">
        <v>397</v>
      </c>
      <c r="E22" s="320" t="s">
        <v>375</v>
      </c>
    </row>
    <row r="23" spans="1:5" s="319" customFormat="1" ht="16.5" customHeight="1">
      <c r="A23" s="320">
        <v>31123</v>
      </c>
      <c r="B23" s="321" t="s">
        <v>199</v>
      </c>
      <c r="C23" s="320" t="s">
        <v>398</v>
      </c>
      <c r="D23" s="320" t="s">
        <v>399</v>
      </c>
      <c r="E23" s="320" t="s">
        <v>400</v>
      </c>
    </row>
    <row r="24" spans="1:5" s="319" customFormat="1" ht="16.5" customHeight="1">
      <c r="A24" s="320">
        <v>31124</v>
      </c>
      <c r="B24" s="321" t="s">
        <v>199</v>
      </c>
      <c r="C24" s="320" t="s">
        <v>401</v>
      </c>
      <c r="D24" s="320" t="s">
        <v>402</v>
      </c>
      <c r="E24" s="320" t="s">
        <v>403</v>
      </c>
    </row>
    <row r="25" spans="1:5" s="319" customFormat="1" ht="16.5" customHeight="1">
      <c r="A25" s="320">
        <v>31125</v>
      </c>
      <c r="B25" s="321" t="s">
        <v>199</v>
      </c>
      <c r="C25" s="320" t="s">
        <v>135</v>
      </c>
      <c r="D25" s="322" t="s">
        <v>404</v>
      </c>
      <c r="E25" s="320" t="s">
        <v>136</v>
      </c>
    </row>
    <row r="26" spans="1:5" s="319" customFormat="1" ht="16.5" customHeight="1">
      <c r="A26" s="320">
        <v>31126</v>
      </c>
      <c r="B26" s="321" t="s">
        <v>199</v>
      </c>
      <c r="C26" s="321" t="s">
        <v>137</v>
      </c>
      <c r="D26" s="320" t="s">
        <v>405</v>
      </c>
      <c r="E26" s="320" t="s">
        <v>138</v>
      </c>
    </row>
    <row r="27" spans="1:5" s="319" customFormat="1" ht="16.5" customHeight="1">
      <c r="A27" s="320">
        <v>31127</v>
      </c>
      <c r="B27" s="321" t="s">
        <v>199</v>
      </c>
      <c r="C27" s="321" t="s">
        <v>406</v>
      </c>
      <c r="D27" s="320" t="s">
        <v>407</v>
      </c>
      <c r="E27" s="320" t="s">
        <v>139</v>
      </c>
    </row>
    <row r="28" spans="1:5" s="319" customFormat="1" ht="16.5" customHeight="1">
      <c r="A28" s="324">
        <v>31128</v>
      </c>
      <c r="B28" s="325" t="s">
        <v>199</v>
      </c>
      <c r="C28" s="324" t="s">
        <v>408</v>
      </c>
      <c r="D28" s="324" t="s">
        <v>409</v>
      </c>
      <c r="E28" s="324" t="s">
        <v>139</v>
      </c>
    </row>
    <row r="29" spans="1:5" s="319" customFormat="1" ht="16.5" customHeight="1">
      <c r="A29" s="317">
        <v>31201</v>
      </c>
      <c r="B29" s="318" t="s">
        <v>199</v>
      </c>
      <c r="C29" s="318" t="s">
        <v>410</v>
      </c>
      <c r="D29" s="317" t="s">
        <v>411</v>
      </c>
      <c r="E29" s="317" t="s">
        <v>140</v>
      </c>
    </row>
    <row r="30" spans="1:5" s="319" customFormat="1" ht="16.5" customHeight="1">
      <c r="A30" s="320">
        <v>31202</v>
      </c>
      <c r="B30" s="321" t="s">
        <v>199</v>
      </c>
      <c r="C30" s="321" t="s">
        <v>412</v>
      </c>
      <c r="D30" s="320" t="s">
        <v>413</v>
      </c>
      <c r="E30" s="320" t="s">
        <v>414</v>
      </c>
    </row>
    <row r="31" spans="1:5" s="319" customFormat="1" ht="16.5" customHeight="1">
      <c r="A31" s="320">
        <v>31203</v>
      </c>
      <c r="B31" s="321" t="s">
        <v>199</v>
      </c>
      <c r="C31" s="321" t="s">
        <v>415</v>
      </c>
      <c r="D31" s="320" t="s">
        <v>416</v>
      </c>
      <c r="E31" s="320" t="s">
        <v>141</v>
      </c>
    </row>
    <row r="32" spans="1:5" s="319" customFormat="1" ht="16.5" customHeight="1">
      <c r="A32" s="320">
        <v>31204</v>
      </c>
      <c r="B32" s="321" t="s">
        <v>199</v>
      </c>
      <c r="C32" s="320" t="s">
        <v>142</v>
      </c>
      <c r="D32" s="320" t="s">
        <v>314</v>
      </c>
      <c r="E32" s="320" t="s">
        <v>417</v>
      </c>
    </row>
    <row r="33" spans="1:5" s="319" customFormat="1" ht="16.5" customHeight="1">
      <c r="A33" s="320">
        <v>31205</v>
      </c>
      <c r="B33" s="321" t="s">
        <v>199</v>
      </c>
      <c r="C33" s="320" t="s">
        <v>418</v>
      </c>
      <c r="D33" s="320" t="s">
        <v>419</v>
      </c>
      <c r="E33" s="320" t="s">
        <v>143</v>
      </c>
    </row>
    <row r="34" spans="1:5" s="319" customFormat="1" ht="16.5" customHeight="1">
      <c r="A34" s="320">
        <v>31206</v>
      </c>
      <c r="B34" s="321" t="s">
        <v>199</v>
      </c>
      <c r="C34" s="320" t="s">
        <v>144</v>
      </c>
      <c r="D34" s="320" t="s">
        <v>420</v>
      </c>
      <c r="E34" s="320" t="s">
        <v>145</v>
      </c>
    </row>
    <row r="35" spans="1:5" s="319" customFormat="1" ht="16.5" customHeight="1">
      <c r="A35" s="320">
        <v>31207</v>
      </c>
      <c r="B35" s="321" t="s">
        <v>199</v>
      </c>
      <c r="C35" s="320" t="s">
        <v>421</v>
      </c>
      <c r="D35" s="320" t="s">
        <v>422</v>
      </c>
      <c r="E35" s="320" t="s">
        <v>146</v>
      </c>
    </row>
    <row r="36" spans="1:5" s="319" customFormat="1" ht="16.5" customHeight="1">
      <c r="A36" s="320">
        <v>31208</v>
      </c>
      <c r="B36" s="321" t="s">
        <v>199</v>
      </c>
      <c r="C36" s="320" t="s">
        <v>423</v>
      </c>
      <c r="D36" s="320" t="s">
        <v>424</v>
      </c>
      <c r="E36" s="320" t="s">
        <v>425</v>
      </c>
    </row>
    <row r="37" spans="1:5" s="319" customFormat="1" ht="16.5" customHeight="1">
      <c r="A37" s="320">
        <v>31209</v>
      </c>
      <c r="B37" s="321" t="s">
        <v>199</v>
      </c>
      <c r="C37" s="320" t="s">
        <v>426</v>
      </c>
      <c r="D37" s="320" t="s">
        <v>424</v>
      </c>
      <c r="E37" s="320" t="s">
        <v>425</v>
      </c>
    </row>
    <row r="38" spans="1:5" s="319" customFormat="1" ht="16.5" customHeight="1">
      <c r="A38" s="320">
        <v>31210</v>
      </c>
      <c r="B38" s="321" t="s">
        <v>199</v>
      </c>
      <c r="C38" s="321" t="s">
        <v>427</v>
      </c>
      <c r="D38" s="320" t="s">
        <v>428</v>
      </c>
      <c r="E38" s="320" t="s">
        <v>147</v>
      </c>
    </row>
    <row r="39" spans="1:5" s="319" customFormat="1" ht="16.5" customHeight="1">
      <c r="A39" s="320">
        <v>31211</v>
      </c>
      <c r="B39" s="321" t="s">
        <v>199</v>
      </c>
      <c r="C39" s="321" t="s">
        <v>429</v>
      </c>
      <c r="D39" s="320" t="s">
        <v>424</v>
      </c>
      <c r="E39" s="320" t="s">
        <v>148</v>
      </c>
    </row>
    <row r="40" spans="1:5" s="319" customFormat="1" ht="16.5" customHeight="1">
      <c r="A40" s="320">
        <v>31212</v>
      </c>
      <c r="B40" s="321" t="s">
        <v>199</v>
      </c>
      <c r="C40" s="321" t="s">
        <v>430</v>
      </c>
      <c r="D40" s="320"/>
      <c r="E40" s="320"/>
    </row>
    <row r="41" spans="1:5" s="319" customFormat="1" ht="16.5" customHeight="1">
      <c r="A41" s="320">
        <v>31214</v>
      </c>
      <c r="B41" s="321" t="s">
        <v>199</v>
      </c>
      <c r="C41" s="320" t="s">
        <v>431</v>
      </c>
      <c r="D41" s="320" t="s">
        <v>432</v>
      </c>
      <c r="E41" s="320" t="s">
        <v>433</v>
      </c>
    </row>
    <row r="42" spans="1:5" s="319" customFormat="1" ht="16.5" customHeight="1">
      <c r="A42" s="320">
        <v>31215</v>
      </c>
      <c r="B42" s="321" t="s">
        <v>199</v>
      </c>
      <c r="C42" s="320" t="s">
        <v>434</v>
      </c>
      <c r="D42" s="320" t="s">
        <v>435</v>
      </c>
      <c r="E42" s="320" t="s">
        <v>436</v>
      </c>
    </row>
    <row r="43" spans="1:5" s="319" customFormat="1" ht="16.5" customHeight="1">
      <c r="A43" s="320">
        <v>31216</v>
      </c>
      <c r="B43" s="321" t="s">
        <v>199</v>
      </c>
      <c r="C43" s="326" t="s">
        <v>437</v>
      </c>
      <c r="D43" s="320" t="s">
        <v>438</v>
      </c>
      <c r="E43" s="320" t="s">
        <v>439</v>
      </c>
    </row>
    <row r="44" spans="1:5" s="319" customFormat="1" ht="16.5" customHeight="1">
      <c r="A44" s="324">
        <v>31218</v>
      </c>
      <c r="B44" s="325" t="s">
        <v>199</v>
      </c>
      <c r="C44" s="324" t="s">
        <v>440</v>
      </c>
      <c r="D44" s="324" t="s">
        <v>441</v>
      </c>
      <c r="E44" s="324" t="s">
        <v>442</v>
      </c>
    </row>
    <row r="45" spans="1:5" s="319" customFormat="1" ht="16.5" customHeight="1">
      <c r="A45" s="317">
        <v>31301</v>
      </c>
      <c r="B45" s="318" t="s">
        <v>199</v>
      </c>
      <c r="C45" s="318" t="s">
        <v>149</v>
      </c>
      <c r="D45" s="317" t="s">
        <v>443</v>
      </c>
      <c r="E45" s="317" t="s">
        <v>444</v>
      </c>
    </row>
    <row r="46" spans="1:5" s="319" customFormat="1" ht="16.5" customHeight="1">
      <c r="A46" s="320">
        <v>31302</v>
      </c>
      <c r="B46" s="321" t="s">
        <v>199</v>
      </c>
      <c r="C46" s="321" t="s">
        <v>445</v>
      </c>
      <c r="D46" s="320" t="s">
        <v>407</v>
      </c>
      <c r="E46" s="320" t="s">
        <v>139</v>
      </c>
    </row>
    <row r="47" spans="1:5" s="319" customFormat="1" ht="16.5" customHeight="1">
      <c r="A47" s="320">
        <v>31303</v>
      </c>
      <c r="B47" s="321" t="s">
        <v>199</v>
      </c>
      <c r="C47" s="320" t="s">
        <v>150</v>
      </c>
      <c r="D47" s="320" t="s">
        <v>370</v>
      </c>
      <c r="E47" s="322" t="s">
        <v>446</v>
      </c>
    </row>
    <row r="48" spans="1:5" s="319" customFormat="1" ht="16.5" customHeight="1">
      <c r="A48" s="320">
        <v>31304</v>
      </c>
      <c r="B48" s="321" t="s">
        <v>199</v>
      </c>
      <c r="C48" s="320" t="s">
        <v>151</v>
      </c>
      <c r="D48" s="320" t="s">
        <v>422</v>
      </c>
      <c r="E48" s="320" t="s">
        <v>146</v>
      </c>
    </row>
    <row r="49" spans="1:5" s="319" customFormat="1" ht="16.5" customHeight="1">
      <c r="A49" s="320">
        <v>31305</v>
      </c>
      <c r="B49" s="321" t="s">
        <v>199</v>
      </c>
      <c r="C49" s="320" t="s">
        <v>447</v>
      </c>
      <c r="D49" s="320" t="s">
        <v>377</v>
      </c>
      <c r="E49" s="320" t="s">
        <v>131</v>
      </c>
    </row>
    <row r="50" spans="1:5" s="319" customFormat="1" ht="16.5" customHeight="1">
      <c r="A50" s="320">
        <v>31306</v>
      </c>
      <c r="B50" s="321" t="s">
        <v>199</v>
      </c>
      <c r="C50" s="320" t="s">
        <v>448</v>
      </c>
      <c r="D50" s="320" t="s">
        <v>313</v>
      </c>
      <c r="E50" s="320" t="s">
        <v>152</v>
      </c>
    </row>
    <row r="51" spans="1:5" s="319" customFormat="1" ht="16.5" customHeight="1">
      <c r="A51" s="320">
        <v>31307</v>
      </c>
      <c r="B51" s="321" t="s">
        <v>199</v>
      </c>
      <c r="C51" s="321" t="s">
        <v>449</v>
      </c>
      <c r="D51" s="322" t="s">
        <v>450</v>
      </c>
      <c r="E51" s="320" t="s">
        <v>153</v>
      </c>
    </row>
    <row r="52" spans="1:5" s="319" customFormat="1" ht="16.5" customHeight="1">
      <c r="A52" s="320">
        <v>31308</v>
      </c>
      <c r="B52" s="321" t="s">
        <v>199</v>
      </c>
      <c r="C52" s="321" t="s">
        <v>451</v>
      </c>
      <c r="D52" s="320" t="s">
        <v>407</v>
      </c>
      <c r="E52" s="320" t="s">
        <v>139</v>
      </c>
    </row>
    <row r="53" spans="1:5" s="319" customFormat="1" ht="16.5" customHeight="1">
      <c r="A53" s="320">
        <v>31309</v>
      </c>
      <c r="B53" s="321" t="s">
        <v>199</v>
      </c>
      <c r="C53" s="320" t="s">
        <v>452</v>
      </c>
      <c r="D53" s="320" t="s">
        <v>453</v>
      </c>
      <c r="E53" s="320" t="s">
        <v>454</v>
      </c>
    </row>
    <row r="54" spans="1:5" s="319" customFormat="1" ht="16.5" customHeight="1">
      <c r="A54" s="320">
        <v>31310</v>
      </c>
      <c r="B54" s="321" t="s">
        <v>199</v>
      </c>
      <c r="C54" s="321" t="s">
        <v>455</v>
      </c>
      <c r="D54" s="320" t="s">
        <v>422</v>
      </c>
      <c r="E54" s="320" t="s">
        <v>146</v>
      </c>
    </row>
    <row r="55" spans="1:5" s="319" customFormat="1" ht="16.5" customHeight="1">
      <c r="A55" s="320">
        <v>31311</v>
      </c>
      <c r="B55" s="321" t="s">
        <v>199</v>
      </c>
      <c r="C55" s="320" t="s">
        <v>456</v>
      </c>
      <c r="D55" s="320" t="s">
        <v>457</v>
      </c>
      <c r="E55" s="320" t="s">
        <v>458</v>
      </c>
    </row>
    <row r="56" spans="1:5" s="319" customFormat="1" ht="16.5" customHeight="1">
      <c r="A56" s="320">
        <v>31312</v>
      </c>
      <c r="B56" s="321" t="s">
        <v>199</v>
      </c>
      <c r="C56" s="320" t="s">
        <v>459</v>
      </c>
      <c r="D56" s="320" t="s">
        <v>460</v>
      </c>
      <c r="E56" s="320" t="s">
        <v>461</v>
      </c>
    </row>
    <row r="57" spans="1:5" s="319" customFormat="1" ht="16.5" customHeight="1">
      <c r="A57" s="320">
        <v>31313</v>
      </c>
      <c r="B57" s="321" t="s">
        <v>199</v>
      </c>
      <c r="C57" s="320" t="s">
        <v>462</v>
      </c>
      <c r="D57" s="320" t="s">
        <v>463</v>
      </c>
      <c r="E57" s="320" t="s">
        <v>464</v>
      </c>
    </row>
    <row r="58" spans="1:5" s="319" customFormat="1" ht="16.5" customHeight="1">
      <c r="A58" s="324">
        <v>31314</v>
      </c>
      <c r="B58" s="325" t="s">
        <v>199</v>
      </c>
      <c r="C58" s="324" t="s">
        <v>465</v>
      </c>
      <c r="D58" s="324" t="s">
        <v>466</v>
      </c>
      <c r="E58" s="324" t="s">
        <v>467</v>
      </c>
    </row>
    <row r="59" spans="1:5" s="319" customFormat="1" ht="16.5" customHeight="1">
      <c r="A59" s="317">
        <v>31401</v>
      </c>
      <c r="B59" s="318" t="s">
        <v>199</v>
      </c>
      <c r="C59" s="318" t="s">
        <v>468</v>
      </c>
      <c r="D59" s="317" t="s">
        <v>154</v>
      </c>
      <c r="E59" s="317" t="s">
        <v>155</v>
      </c>
    </row>
    <row r="60" spans="1:5" s="319" customFormat="1" ht="16.5" customHeight="1">
      <c r="A60" s="320">
        <v>31402</v>
      </c>
      <c r="B60" s="321" t="s">
        <v>199</v>
      </c>
      <c r="C60" s="321" t="s">
        <v>469</v>
      </c>
      <c r="D60" s="320" t="s">
        <v>470</v>
      </c>
      <c r="E60" s="320" t="s">
        <v>140</v>
      </c>
    </row>
    <row r="61" spans="1:5" s="319" customFormat="1" ht="16.5" customHeight="1">
      <c r="A61" s="320">
        <v>31403</v>
      </c>
      <c r="B61" s="321" t="s">
        <v>199</v>
      </c>
      <c r="C61" s="321" t="s">
        <v>471</v>
      </c>
      <c r="D61" s="320" t="s">
        <v>472</v>
      </c>
      <c r="E61" s="320" t="s">
        <v>417</v>
      </c>
    </row>
    <row r="62" spans="1:5" s="319" customFormat="1" ht="16.5" customHeight="1">
      <c r="A62" s="320">
        <v>31404</v>
      </c>
      <c r="B62" s="321" t="s">
        <v>199</v>
      </c>
      <c r="C62" s="320" t="s">
        <v>156</v>
      </c>
      <c r="D62" s="320" t="s">
        <v>420</v>
      </c>
      <c r="E62" s="320" t="s">
        <v>145</v>
      </c>
    </row>
    <row r="63" spans="1:5" s="319" customFormat="1" ht="16.5" customHeight="1">
      <c r="A63" s="320">
        <v>31405</v>
      </c>
      <c r="B63" s="321" t="s">
        <v>199</v>
      </c>
      <c r="C63" s="320" t="s">
        <v>157</v>
      </c>
      <c r="D63" s="322" t="s">
        <v>473</v>
      </c>
      <c r="E63" s="320" t="s">
        <v>158</v>
      </c>
    </row>
    <row r="64" spans="1:5" s="319" customFormat="1" ht="16.5" customHeight="1">
      <c r="A64" s="320">
        <v>31407</v>
      </c>
      <c r="B64" s="321" t="s">
        <v>199</v>
      </c>
      <c r="C64" s="320" t="s">
        <v>474</v>
      </c>
      <c r="D64" s="320" t="s">
        <v>475</v>
      </c>
      <c r="E64" s="320" t="s">
        <v>159</v>
      </c>
    </row>
    <row r="65" spans="1:5" s="319" customFormat="1" ht="16.5" customHeight="1">
      <c r="A65" s="320">
        <v>31408</v>
      </c>
      <c r="B65" s="321" t="s">
        <v>199</v>
      </c>
      <c r="C65" s="320" t="s">
        <v>476</v>
      </c>
      <c r="D65" s="320" t="s">
        <v>477</v>
      </c>
      <c r="E65" s="320" t="s">
        <v>160</v>
      </c>
    </row>
    <row r="66" spans="1:5" s="319" customFormat="1" ht="16.5" customHeight="1">
      <c r="A66" s="320">
        <v>31409</v>
      </c>
      <c r="B66" s="321" t="s">
        <v>199</v>
      </c>
      <c r="C66" s="320" t="s">
        <v>478</v>
      </c>
      <c r="D66" s="320" t="s">
        <v>479</v>
      </c>
      <c r="E66" s="320" t="s">
        <v>480</v>
      </c>
    </row>
    <row r="67" spans="1:5" s="319" customFormat="1" ht="16.5" customHeight="1">
      <c r="A67" s="320">
        <v>31410</v>
      </c>
      <c r="B67" s="321" t="s">
        <v>199</v>
      </c>
      <c r="C67" s="320" t="s">
        <v>481</v>
      </c>
      <c r="D67" s="320" t="s">
        <v>482</v>
      </c>
      <c r="E67" s="320" t="s">
        <v>483</v>
      </c>
    </row>
    <row r="68" spans="1:5" s="319" customFormat="1" ht="16.5" customHeight="1">
      <c r="A68" s="320">
        <v>31411</v>
      </c>
      <c r="B68" s="321" t="s">
        <v>199</v>
      </c>
      <c r="C68" s="321" t="s">
        <v>161</v>
      </c>
      <c r="D68" s="320"/>
      <c r="E68" s="320"/>
    </row>
    <row r="69" spans="1:5" s="319" customFormat="1" ht="16.5" customHeight="1">
      <c r="A69" s="320">
        <v>31412</v>
      </c>
      <c r="B69" s="321" t="s">
        <v>199</v>
      </c>
      <c r="C69" s="320" t="s">
        <v>484</v>
      </c>
      <c r="D69" s="320" t="s">
        <v>485</v>
      </c>
      <c r="E69" s="320" t="s">
        <v>486</v>
      </c>
    </row>
    <row r="70" spans="1:5" s="319" customFormat="1" ht="16.5" customHeight="1">
      <c r="A70" s="320">
        <v>31413</v>
      </c>
      <c r="B70" s="321" t="s">
        <v>199</v>
      </c>
      <c r="C70" s="327" t="s">
        <v>487</v>
      </c>
      <c r="D70" s="320" t="s">
        <v>488</v>
      </c>
      <c r="E70" s="320" t="s">
        <v>489</v>
      </c>
    </row>
    <row r="71" spans="1:5" s="319" customFormat="1" ht="16.5" customHeight="1">
      <c r="A71" s="320">
        <v>31414</v>
      </c>
      <c r="B71" s="321" t="s">
        <v>199</v>
      </c>
      <c r="C71" s="327" t="s">
        <v>490</v>
      </c>
      <c r="D71" s="320" t="s">
        <v>491</v>
      </c>
      <c r="E71" s="320" t="s">
        <v>492</v>
      </c>
    </row>
    <row r="72" spans="1:5" s="319" customFormat="1" ht="16.5" customHeight="1">
      <c r="A72" s="324">
        <v>31415</v>
      </c>
      <c r="B72" s="325" t="s">
        <v>199</v>
      </c>
      <c r="C72" s="328" t="s">
        <v>493</v>
      </c>
      <c r="D72" s="324" t="s">
        <v>494</v>
      </c>
      <c r="E72" s="324" t="s">
        <v>495</v>
      </c>
    </row>
    <row r="73" spans="1:5" s="319" customFormat="1" ht="16.5" customHeight="1">
      <c r="A73" s="317">
        <v>31501</v>
      </c>
      <c r="B73" s="318" t="s">
        <v>199</v>
      </c>
      <c r="C73" s="318" t="s">
        <v>496</v>
      </c>
      <c r="D73" s="317" t="s">
        <v>379</v>
      </c>
      <c r="E73" s="317" t="s">
        <v>162</v>
      </c>
    </row>
    <row r="74" spans="1:5" s="319" customFormat="1" ht="16.5" customHeight="1">
      <c r="A74" s="320">
        <v>31503</v>
      </c>
      <c r="B74" s="321" t="s">
        <v>199</v>
      </c>
      <c r="C74" s="320" t="s">
        <v>163</v>
      </c>
      <c r="D74" s="320" t="s">
        <v>497</v>
      </c>
      <c r="E74" s="320" t="s">
        <v>164</v>
      </c>
    </row>
    <row r="75" spans="1:5" s="319" customFormat="1" ht="16.5" customHeight="1">
      <c r="A75" s="320">
        <v>31504</v>
      </c>
      <c r="B75" s="321" t="s">
        <v>199</v>
      </c>
      <c r="C75" s="320" t="s">
        <v>165</v>
      </c>
      <c r="D75" s="320" t="s">
        <v>379</v>
      </c>
      <c r="E75" s="320" t="s">
        <v>162</v>
      </c>
    </row>
    <row r="76" spans="1:5" s="319" customFormat="1" ht="16.5" customHeight="1">
      <c r="A76" s="320">
        <v>31505</v>
      </c>
      <c r="B76" s="321" t="s">
        <v>199</v>
      </c>
      <c r="C76" s="321" t="s">
        <v>498</v>
      </c>
      <c r="D76" s="320" t="s">
        <v>499</v>
      </c>
      <c r="E76" s="320" t="s">
        <v>166</v>
      </c>
    </row>
    <row r="77" spans="1:5" s="319" customFormat="1" ht="16.5" customHeight="1">
      <c r="A77" s="320">
        <v>31506</v>
      </c>
      <c r="B77" s="321" t="s">
        <v>199</v>
      </c>
      <c r="C77" s="320" t="s">
        <v>500</v>
      </c>
      <c r="D77" s="320" t="s">
        <v>501</v>
      </c>
      <c r="E77" s="320" t="s">
        <v>502</v>
      </c>
    </row>
    <row r="78" spans="1:5" s="319" customFormat="1" ht="16.5" customHeight="1">
      <c r="A78" s="320">
        <v>31507</v>
      </c>
      <c r="B78" s="321" t="s">
        <v>199</v>
      </c>
      <c r="C78" s="320" t="s">
        <v>503</v>
      </c>
      <c r="D78" s="320" t="s">
        <v>504</v>
      </c>
      <c r="E78" s="320" t="s">
        <v>167</v>
      </c>
    </row>
    <row r="79" spans="1:5" s="319" customFormat="1" ht="16.5" customHeight="1">
      <c r="A79" s="320">
        <v>31508</v>
      </c>
      <c r="B79" s="321" t="s">
        <v>199</v>
      </c>
      <c r="C79" s="321" t="s">
        <v>505</v>
      </c>
      <c r="D79" s="322" t="s">
        <v>506</v>
      </c>
      <c r="E79" s="320" t="s">
        <v>168</v>
      </c>
    </row>
    <row r="80" spans="1:5" s="319" customFormat="1" ht="16.5" customHeight="1">
      <c r="A80" s="320">
        <v>31510</v>
      </c>
      <c r="B80" s="321" t="s">
        <v>199</v>
      </c>
      <c r="C80" s="320" t="s">
        <v>507</v>
      </c>
      <c r="D80" s="320" t="s">
        <v>508</v>
      </c>
      <c r="E80" s="323" t="s">
        <v>509</v>
      </c>
    </row>
    <row r="81" spans="1:5" s="319" customFormat="1" ht="16.5" customHeight="1">
      <c r="A81" s="320">
        <v>31511</v>
      </c>
      <c r="B81" s="321" t="s">
        <v>199</v>
      </c>
      <c r="C81" s="320" t="s">
        <v>510</v>
      </c>
      <c r="D81" s="320" t="s">
        <v>402</v>
      </c>
      <c r="E81" s="320" t="s">
        <v>403</v>
      </c>
    </row>
    <row r="82" spans="1:5" s="319" customFormat="1" ht="16.5" customHeight="1">
      <c r="A82" s="320">
        <v>31512</v>
      </c>
      <c r="B82" s="321" t="s">
        <v>199</v>
      </c>
      <c r="C82" s="320" t="s">
        <v>511</v>
      </c>
      <c r="D82" s="320" t="s">
        <v>512</v>
      </c>
      <c r="E82" s="323" t="s">
        <v>513</v>
      </c>
    </row>
    <row r="83" spans="1:5" s="319" customFormat="1" ht="16.5" customHeight="1">
      <c r="A83" s="320">
        <v>31514</v>
      </c>
      <c r="B83" s="321" t="s">
        <v>199</v>
      </c>
      <c r="C83" s="320" t="s">
        <v>514</v>
      </c>
      <c r="D83" s="320" t="s">
        <v>515</v>
      </c>
      <c r="E83" s="320" t="s">
        <v>516</v>
      </c>
    </row>
    <row r="84" spans="1:5" s="319" customFormat="1" ht="16.5" customHeight="1">
      <c r="A84" s="324">
        <v>31515</v>
      </c>
      <c r="B84" s="325" t="s">
        <v>199</v>
      </c>
      <c r="C84" s="324" t="s">
        <v>517</v>
      </c>
      <c r="D84" s="324" t="s">
        <v>518</v>
      </c>
      <c r="E84" s="324" t="s">
        <v>519</v>
      </c>
    </row>
    <row r="85" spans="1:5" s="319" customFormat="1" ht="16.5" customHeight="1">
      <c r="A85" s="317">
        <v>31602</v>
      </c>
      <c r="B85" s="318" t="s">
        <v>199</v>
      </c>
      <c r="C85" s="318" t="s">
        <v>169</v>
      </c>
      <c r="D85" s="317" t="s">
        <v>407</v>
      </c>
      <c r="E85" s="317" t="s">
        <v>139</v>
      </c>
    </row>
    <row r="86" spans="1:5" s="319" customFormat="1" ht="16.5" customHeight="1">
      <c r="A86" s="320">
        <v>31604</v>
      </c>
      <c r="B86" s="321" t="s">
        <v>199</v>
      </c>
      <c r="C86" s="321" t="s">
        <v>520</v>
      </c>
      <c r="D86" s="320" t="s">
        <v>521</v>
      </c>
      <c r="E86" s="320" t="s">
        <v>522</v>
      </c>
    </row>
    <row r="87" spans="1:5" s="319" customFormat="1" ht="16.5" customHeight="1" thickBot="1">
      <c r="A87" s="329">
        <v>31603</v>
      </c>
      <c r="B87" s="330" t="s">
        <v>199</v>
      </c>
      <c r="C87" s="330" t="s">
        <v>523</v>
      </c>
      <c r="D87" s="329" t="s">
        <v>524</v>
      </c>
      <c r="E87" s="329" t="s">
        <v>170</v>
      </c>
    </row>
    <row r="88" spans="1:5" s="333" customFormat="1" ht="16.5" customHeight="1">
      <c r="A88" s="331">
        <v>32103</v>
      </c>
      <c r="B88" s="332" t="s">
        <v>208</v>
      </c>
      <c r="C88" s="332" t="s">
        <v>525</v>
      </c>
      <c r="D88" s="331"/>
      <c r="E88" s="331"/>
    </row>
    <row r="89" spans="1:5" s="333" customFormat="1" ht="16.5" customHeight="1">
      <c r="A89" s="334">
        <v>32105</v>
      </c>
      <c r="B89" s="335" t="s">
        <v>208</v>
      </c>
      <c r="C89" s="335" t="s">
        <v>171</v>
      </c>
      <c r="D89" s="334" t="s">
        <v>526</v>
      </c>
      <c r="E89" s="334" t="s">
        <v>527</v>
      </c>
    </row>
    <row r="90" spans="1:5" s="333" customFormat="1" ht="16.5" customHeight="1">
      <c r="A90" s="334">
        <v>32109</v>
      </c>
      <c r="B90" s="335" t="s">
        <v>208</v>
      </c>
      <c r="C90" s="334" t="s">
        <v>172</v>
      </c>
      <c r="D90" s="334" t="s">
        <v>528</v>
      </c>
      <c r="E90" s="334" t="s">
        <v>529</v>
      </c>
    </row>
    <row r="91" spans="1:5" s="333" customFormat="1" ht="16.5" customHeight="1">
      <c r="A91" s="334">
        <v>32112</v>
      </c>
      <c r="B91" s="335" t="s">
        <v>208</v>
      </c>
      <c r="C91" s="334" t="s">
        <v>530</v>
      </c>
      <c r="D91" s="334" t="s">
        <v>531</v>
      </c>
      <c r="E91" s="334" t="s">
        <v>173</v>
      </c>
    </row>
    <row r="92" spans="1:5" s="333" customFormat="1" ht="16.5" customHeight="1">
      <c r="A92" s="334">
        <v>32203</v>
      </c>
      <c r="B92" s="335" t="s">
        <v>208</v>
      </c>
      <c r="C92" s="335" t="s">
        <v>532</v>
      </c>
      <c r="D92" s="336" t="s">
        <v>533</v>
      </c>
      <c r="E92" s="334" t="s">
        <v>174</v>
      </c>
    </row>
    <row r="93" spans="1:5" s="333" customFormat="1" ht="16.5" customHeight="1">
      <c r="A93" s="334">
        <v>32205</v>
      </c>
      <c r="B93" s="335" t="s">
        <v>208</v>
      </c>
      <c r="C93" s="334" t="s">
        <v>534</v>
      </c>
      <c r="D93" s="334" t="s">
        <v>535</v>
      </c>
      <c r="E93" s="334" t="s">
        <v>175</v>
      </c>
    </row>
    <row r="94" spans="1:5" s="333" customFormat="1" ht="16.5" customHeight="1">
      <c r="A94" s="334">
        <v>32206</v>
      </c>
      <c r="B94" s="335" t="s">
        <v>208</v>
      </c>
      <c r="C94" s="334" t="s">
        <v>536</v>
      </c>
      <c r="D94" s="334" t="s">
        <v>441</v>
      </c>
      <c r="E94" s="334" t="s">
        <v>442</v>
      </c>
    </row>
    <row r="95" spans="1:5" s="333" customFormat="1" ht="16.5" customHeight="1">
      <c r="A95" s="334">
        <v>32208</v>
      </c>
      <c r="B95" s="335" t="s">
        <v>208</v>
      </c>
      <c r="C95" s="334" t="s">
        <v>537</v>
      </c>
      <c r="D95" s="334" t="s">
        <v>538</v>
      </c>
      <c r="E95" s="334" t="s">
        <v>539</v>
      </c>
    </row>
    <row r="96" spans="1:5" s="333" customFormat="1" ht="16.5" customHeight="1">
      <c r="A96" s="334">
        <v>32305</v>
      </c>
      <c r="B96" s="335" t="s">
        <v>208</v>
      </c>
      <c r="C96" s="337" t="s">
        <v>540</v>
      </c>
      <c r="D96" s="334" t="s">
        <v>541</v>
      </c>
      <c r="E96" s="334" t="s">
        <v>542</v>
      </c>
    </row>
    <row r="97" spans="1:5" s="333" customFormat="1" ht="16.5" customHeight="1">
      <c r="A97" s="334">
        <v>32402</v>
      </c>
      <c r="B97" s="335" t="s">
        <v>208</v>
      </c>
      <c r="C97" s="335" t="s">
        <v>543</v>
      </c>
      <c r="D97" s="334" t="s">
        <v>176</v>
      </c>
      <c r="E97" s="334" t="s">
        <v>544</v>
      </c>
    </row>
    <row r="98" spans="1:5" s="333" customFormat="1" ht="16.5" customHeight="1">
      <c r="A98" s="334">
        <v>32502</v>
      </c>
      <c r="B98" s="335" t="s">
        <v>208</v>
      </c>
      <c r="C98" s="335" t="s">
        <v>545</v>
      </c>
      <c r="D98" s="336" t="s">
        <v>546</v>
      </c>
      <c r="E98" s="334" t="s">
        <v>177</v>
      </c>
    </row>
    <row r="99" spans="1:5" s="333" customFormat="1" ht="16.5" customHeight="1">
      <c r="A99" s="334">
        <v>32504</v>
      </c>
      <c r="B99" s="335" t="s">
        <v>208</v>
      </c>
      <c r="C99" s="334" t="s">
        <v>178</v>
      </c>
      <c r="D99" s="336" t="s">
        <v>547</v>
      </c>
      <c r="E99" s="334" t="s">
        <v>548</v>
      </c>
    </row>
    <row r="100" spans="1:5" s="333" customFormat="1" ht="16.5" customHeight="1">
      <c r="A100" s="334">
        <v>32505</v>
      </c>
      <c r="B100" s="335" t="s">
        <v>208</v>
      </c>
      <c r="C100" s="335" t="s">
        <v>179</v>
      </c>
      <c r="D100" s="334" t="s">
        <v>549</v>
      </c>
      <c r="E100" s="334" t="s">
        <v>180</v>
      </c>
    </row>
    <row r="101" spans="1:5" s="333" customFormat="1" ht="16.5" customHeight="1">
      <c r="A101" s="334">
        <v>32506</v>
      </c>
      <c r="B101" s="335" t="s">
        <v>208</v>
      </c>
      <c r="C101" s="334" t="s">
        <v>550</v>
      </c>
      <c r="D101" s="334" t="s">
        <v>551</v>
      </c>
      <c r="E101" s="334" t="s">
        <v>181</v>
      </c>
    </row>
    <row r="102" spans="1:5" s="333" customFormat="1" ht="16.5" customHeight="1">
      <c r="A102" s="334">
        <v>32507</v>
      </c>
      <c r="B102" s="335" t="s">
        <v>208</v>
      </c>
      <c r="C102" s="334" t="s">
        <v>552</v>
      </c>
      <c r="D102" s="334" t="s">
        <v>553</v>
      </c>
      <c r="E102" s="334" t="s">
        <v>182</v>
      </c>
    </row>
    <row r="103" spans="1:5" s="333" customFormat="1" ht="16.5" customHeight="1" thickBot="1">
      <c r="A103" s="338">
        <v>32603</v>
      </c>
      <c r="B103" s="339" t="s">
        <v>208</v>
      </c>
      <c r="C103" s="338" t="s">
        <v>183</v>
      </c>
      <c r="D103" s="338" t="s">
        <v>184</v>
      </c>
      <c r="E103" s="338" t="s">
        <v>185</v>
      </c>
    </row>
    <row r="104" spans="1:5" ht="16.5" customHeight="1" thickTop="1">
      <c r="A104" s="340">
        <v>61101</v>
      </c>
      <c r="B104" s="341" t="s">
        <v>554</v>
      </c>
      <c r="C104" s="340" t="s">
        <v>555</v>
      </c>
      <c r="D104" s="341" t="s">
        <v>556</v>
      </c>
      <c r="E104" s="341" t="s">
        <v>557</v>
      </c>
    </row>
    <row r="105" spans="1:5" ht="16.5" customHeight="1">
      <c r="A105" s="342">
        <v>61103</v>
      </c>
      <c r="B105" s="343" t="s">
        <v>554</v>
      </c>
      <c r="C105" s="343" t="s">
        <v>558</v>
      </c>
      <c r="D105" s="343" t="s">
        <v>559</v>
      </c>
      <c r="E105" s="343" t="s">
        <v>560</v>
      </c>
    </row>
    <row r="106" spans="1:5" ht="16.5" customHeight="1">
      <c r="A106" s="342">
        <v>61104</v>
      </c>
      <c r="B106" s="343" t="s">
        <v>554</v>
      </c>
      <c r="C106" s="343" t="s">
        <v>561</v>
      </c>
      <c r="D106" s="343" t="s">
        <v>556</v>
      </c>
      <c r="E106" s="343" t="s">
        <v>557</v>
      </c>
    </row>
    <row r="107" spans="1:5" ht="16.5" customHeight="1">
      <c r="A107" s="342">
        <v>61105</v>
      </c>
      <c r="B107" s="343" t="s">
        <v>554</v>
      </c>
      <c r="C107" s="343" t="s">
        <v>562</v>
      </c>
      <c r="D107" s="343" t="s">
        <v>563</v>
      </c>
      <c r="E107" s="343" t="s">
        <v>564</v>
      </c>
    </row>
    <row r="108" spans="1:5" ht="16.5" customHeight="1">
      <c r="A108" s="342">
        <v>61106</v>
      </c>
      <c r="B108" s="343" t="s">
        <v>554</v>
      </c>
      <c r="C108" s="343" t="s">
        <v>565</v>
      </c>
      <c r="D108" s="343" t="s">
        <v>566</v>
      </c>
      <c r="E108" s="343" t="s">
        <v>567</v>
      </c>
    </row>
    <row r="109" spans="1:5" ht="16.5" customHeight="1">
      <c r="A109" s="342">
        <v>61401</v>
      </c>
      <c r="B109" s="343" t="s">
        <v>568</v>
      </c>
      <c r="C109" s="343" t="s">
        <v>569</v>
      </c>
      <c r="D109" s="343" t="s">
        <v>570</v>
      </c>
      <c r="E109" s="343" t="s">
        <v>571</v>
      </c>
    </row>
    <row r="110" spans="1:5" ht="16.5" customHeight="1">
      <c r="A110" s="342">
        <v>61402</v>
      </c>
      <c r="B110" s="343" t="s">
        <v>554</v>
      </c>
      <c r="C110" s="343" t="s">
        <v>572</v>
      </c>
      <c r="D110" s="344" t="s">
        <v>573</v>
      </c>
      <c r="E110" s="343" t="s">
        <v>574</v>
      </c>
    </row>
    <row r="111" spans="1:5" ht="16.5" customHeight="1">
      <c r="A111" s="342">
        <v>61501</v>
      </c>
      <c r="B111" s="343" t="s">
        <v>575</v>
      </c>
      <c r="C111" s="343" t="s">
        <v>576</v>
      </c>
      <c r="D111" s="343" t="s">
        <v>577</v>
      </c>
      <c r="E111" s="343" t="s">
        <v>578</v>
      </c>
    </row>
    <row r="112" spans="1:5" ht="16.5" customHeight="1">
      <c r="A112" s="342">
        <v>62101</v>
      </c>
      <c r="B112" s="343" t="s">
        <v>579</v>
      </c>
      <c r="C112" s="343" t="s">
        <v>580</v>
      </c>
      <c r="D112" s="343" t="s">
        <v>581</v>
      </c>
      <c r="E112" s="343" t="s">
        <v>582</v>
      </c>
    </row>
    <row r="113" spans="1:5" ht="16.5" customHeight="1">
      <c r="A113" s="342">
        <v>62501</v>
      </c>
      <c r="B113" s="343" t="s">
        <v>583</v>
      </c>
      <c r="C113" s="343" t="s">
        <v>584</v>
      </c>
      <c r="D113" s="343" t="s">
        <v>585</v>
      </c>
      <c r="E113" s="343" t="s">
        <v>586</v>
      </c>
    </row>
    <row r="114" spans="1:5" ht="16.5" customHeight="1">
      <c r="A114" s="342">
        <v>62601</v>
      </c>
      <c r="B114" s="343" t="s">
        <v>579</v>
      </c>
      <c r="C114" s="343" t="s">
        <v>587</v>
      </c>
      <c r="D114" s="343" t="s">
        <v>588</v>
      </c>
      <c r="E114" s="343" t="s">
        <v>582</v>
      </c>
    </row>
    <row r="115" spans="1:5" ht="16.5" customHeight="1">
      <c r="A115" s="342">
        <v>63102</v>
      </c>
      <c r="B115" s="343" t="s">
        <v>589</v>
      </c>
      <c r="C115" s="343" t="s">
        <v>590</v>
      </c>
      <c r="D115" s="343" t="s">
        <v>591</v>
      </c>
      <c r="E115" s="343" t="s">
        <v>592</v>
      </c>
    </row>
    <row r="116" spans="1:5" ht="16.5" customHeight="1">
      <c r="A116" s="342">
        <v>63201</v>
      </c>
      <c r="B116" s="343" t="s">
        <v>593</v>
      </c>
      <c r="C116" s="343" t="s">
        <v>594</v>
      </c>
      <c r="D116" s="343" t="s">
        <v>595</v>
      </c>
      <c r="E116" s="345" t="s">
        <v>596</v>
      </c>
    </row>
    <row r="117" spans="1:5" ht="16.5" customHeight="1">
      <c r="A117" s="342">
        <v>63501</v>
      </c>
      <c r="B117" s="343" t="s">
        <v>589</v>
      </c>
      <c r="C117" s="342" t="s">
        <v>186</v>
      </c>
      <c r="D117" s="343" t="s">
        <v>597</v>
      </c>
      <c r="E117" s="343" t="s">
        <v>598</v>
      </c>
    </row>
    <row r="118" spans="1:5" ht="16.5" customHeight="1">
      <c r="A118" s="343">
        <v>63502</v>
      </c>
      <c r="B118" s="343" t="s">
        <v>589</v>
      </c>
      <c r="C118" s="346" t="s">
        <v>599</v>
      </c>
      <c r="D118" s="343" t="s">
        <v>600</v>
      </c>
      <c r="E118" s="343" t="s">
        <v>601</v>
      </c>
    </row>
    <row r="119" spans="1:5" ht="16.5" customHeight="1">
      <c r="A119" s="347">
        <v>63603</v>
      </c>
      <c r="B119" s="348" t="s">
        <v>589</v>
      </c>
      <c r="C119" s="348" t="s">
        <v>602</v>
      </c>
      <c r="D119" s="348" t="s">
        <v>603</v>
      </c>
      <c r="E119" s="348" t="s">
        <v>604</v>
      </c>
    </row>
  </sheetData>
  <sheetProtection algorithmName="SHA-512" hashValue="E7r73ym0H8Kf4/dsjCxc7Z1GJ6RKNu0hUKt1q3iu4TvmQGjD6r7IFNyfHZ3Edt1l3LPcsj5/1fmoNcuj04qeoQ==" saltValue="8uWHtVUYQivLW5CGL9NbWg==" spinCount="100000" sheet="1" objects="1" scenarios="1"/>
  <phoneticPr fontId="3"/>
  <pageMargins left="0.7" right="0.7" top="0.75" bottom="0.75" header="0.3" footer="0.3"/>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様式第４号</vt:lpstr>
      <vt:lpstr>収支予算書 </vt:lpstr>
      <vt:lpstr>別表１</vt:lpstr>
      <vt:lpstr>別表２-① </vt:lpstr>
      <vt:lpstr>別表２-② </vt:lpstr>
      <vt:lpstr>別紙1【延長保育料減免分】（震災減免以外)</vt:lpstr>
      <vt:lpstr>別紙2【震災減免分】</vt:lpstr>
      <vt:lpstr>補助金基準額表 </vt:lpstr>
      <vt:lpstr>債権者情報</vt:lpstr>
      <vt:lpstr>'収支予算書 '!Print_Area</vt:lpstr>
      <vt:lpstr>'別紙1【延長保育料減免分】（震災減免以外)'!Print_Area</vt:lpstr>
      <vt:lpstr>別紙2【震災減免分】!Print_Area</vt:lpstr>
      <vt:lpstr>別表１!Print_Area</vt:lpstr>
      <vt:lpstr>'別表２-① '!Print_Area</vt:lpstr>
      <vt:lpstr>'別表２-② '!Print_Area</vt:lpstr>
      <vt:lpstr>'補助金基準額表 '!Print_Area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2020-03-28T05:47:37Z</cp:lastPrinted>
  <dcterms:created xsi:type="dcterms:W3CDTF">2006-02-13T04:55:03Z</dcterms:created>
  <dcterms:modified xsi:type="dcterms:W3CDTF">2020-03-28T05:48:23Z</dcterms:modified>
</cp:coreProperties>
</file>