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2\1_R2_補助金申請案内（地域型）\1-②_延長保育事業費補助金\"/>
    </mc:Choice>
  </mc:AlternateContent>
  <bookViews>
    <workbookView xWindow="120" yWindow="15" windowWidth="14955" windowHeight="8445"/>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震災減免以外)" sheetId="34" r:id="rId7"/>
    <sheet name="別紙2【震災減免分】 " sheetId="35" r:id="rId8"/>
    <sheet name="補助金基準額表 " sheetId="36" r:id="rId9"/>
    <sheet name="債権者情報" sheetId="37" r:id="rId10"/>
  </sheets>
  <definedNames>
    <definedName name="_xlnm.Print_Area" localSheetId="9">債権者情報!$A$1:$E$173</definedName>
    <definedName name="_xlnm.Print_Area" localSheetId="2">収支予算書!$A$1:$I$40</definedName>
    <definedName name="_xlnm.Print_Area" localSheetId="6">'別紙1【延長保育料減免分】（震災減免以外)'!$A$1:$V$41</definedName>
    <definedName name="_xlnm.Print_Area" localSheetId="7">'別紙2【震災減免分】 '!$B$1:$L$44</definedName>
    <definedName name="_xlnm.Print_Area" localSheetId="3">別表１!$A$1:$M$28</definedName>
    <definedName name="_xlnm.Print_Area" localSheetId="4">'別表２-①'!$A$1:$S$21</definedName>
    <definedName name="_xlnm.Print_Area" localSheetId="5">'別表２-②'!$A$1:$P$51</definedName>
    <definedName name="_xlnm.Print_Area" localSheetId="8">'補助金基準額表 '!$A$1:$G$66</definedName>
    <definedName name="_xlnm.Print_Area" localSheetId="1">様式第４号!$A$1:$Q$35</definedName>
  </definedNames>
  <calcPr calcId="162913"/>
  <fileRecoveryPr autoRecover="0"/>
</workbook>
</file>

<file path=xl/calcChain.xml><?xml version="1.0" encoding="utf-8"?>
<calcChain xmlns="http://schemas.openxmlformats.org/spreadsheetml/2006/main">
  <c r="C3" i="34" l="1"/>
  <c r="B3" i="33"/>
  <c r="B3" i="32"/>
  <c r="B3" i="31"/>
  <c r="C3" i="30"/>
  <c r="F15" i="29"/>
  <c r="F24" i="29" s="1"/>
  <c r="M11" i="29"/>
  <c r="M10" i="29"/>
  <c r="K9" i="29"/>
  <c r="J5" i="31" s="1"/>
  <c r="K8" i="29"/>
  <c r="M5" i="33" s="1"/>
  <c r="D30" i="33" s="1"/>
  <c r="I37" i="35"/>
  <c r="H37" i="35"/>
  <c r="G37" i="35"/>
  <c r="F37" i="35"/>
  <c r="E37" i="35"/>
  <c r="J36" i="35"/>
  <c r="J35" i="35"/>
  <c r="J34" i="35"/>
  <c r="J37" i="35" s="1"/>
  <c r="J33" i="35"/>
  <c r="J32" i="35"/>
  <c r="K24" i="35"/>
  <c r="K23" i="35"/>
  <c r="K22" i="35"/>
  <c r="K21" i="35"/>
  <c r="K25" i="35" s="1"/>
  <c r="J20" i="35"/>
  <c r="I20" i="35"/>
  <c r="H20" i="35"/>
  <c r="G20" i="35"/>
  <c r="F20" i="35"/>
  <c r="K20" i="35" s="1"/>
  <c r="K26" i="35" s="1"/>
  <c r="F41" i="35" s="1"/>
  <c r="K19" i="35"/>
  <c r="J12" i="35"/>
  <c r="I12" i="35"/>
  <c r="H12" i="35"/>
  <c r="G12" i="35"/>
  <c r="F12" i="35"/>
  <c r="J11" i="35"/>
  <c r="J13" i="35" s="1"/>
  <c r="I11" i="35"/>
  <c r="I13" i="35" s="1"/>
  <c r="H11" i="35"/>
  <c r="H13" i="35" s="1"/>
  <c r="G11" i="35"/>
  <c r="G13" i="35" s="1"/>
  <c r="F11" i="35"/>
  <c r="F13" i="35" s="1"/>
  <c r="K10" i="35"/>
  <c r="K12" i="35" s="1"/>
  <c r="T32" i="34"/>
  <c r="J32" i="34"/>
  <c r="T30" i="34"/>
  <c r="J30" i="34"/>
  <c r="T28" i="34"/>
  <c r="J28" i="34"/>
  <c r="T26" i="34"/>
  <c r="J26" i="34"/>
  <c r="T24" i="34"/>
  <c r="J24" i="34"/>
  <c r="T22" i="34"/>
  <c r="J22" i="34"/>
  <c r="T20" i="34"/>
  <c r="J20" i="34"/>
  <c r="T18" i="34"/>
  <c r="J18" i="34"/>
  <c r="T16" i="34"/>
  <c r="J16" i="34"/>
  <c r="T14" i="34"/>
  <c r="J14" i="34"/>
  <c r="T12" i="34"/>
  <c r="J12" i="34"/>
  <c r="T10" i="34"/>
  <c r="T34" i="34" s="1"/>
  <c r="H39" i="34" s="1"/>
  <c r="J10" i="34"/>
  <c r="J34" i="34" s="1"/>
  <c r="E39" i="34" s="1"/>
  <c r="J12" i="31" s="1"/>
  <c r="L25" i="33"/>
  <c r="G13" i="32"/>
  <c r="Q15" i="32" s="1"/>
  <c r="E14" i="31"/>
  <c r="E12" i="31"/>
  <c r="F38" i="30"/>
  <c r="C14" i="31" s="1"/>
  <c r="E38" i="30"/>
  <c r="C12" i="31" s="1"/>
  <c r="C16" i="31" s="1"/>
  <c r="G37" i="30"/>
  <c r="G36" i="30"/>
  <c r="G35" i="30"/>
  <c r="G34" i="30"/>
  <c r="G33" i="30"/>
  <c r="G32" i="30"/>
  <c r="G31" i="30"/>
  <c r="G30" i="30"/>
  <c r="G29" i="30"/>
  <c r="G28" i="30"/>
  <c r="G27" i="30"/>
  <c r="G26" i="30"/>
  <c r="G25" i="30"/>
  <c r="G24" i="30"/>
  <c r="G23" i="30"/>
  <c r="G17" i="30"/>
  <c r="G16" i="30"/>
  <c r="G15" i="30"/>
  <c r="G14" i="30"/>
  <c r="G13" i="30"/>
  <c r="G38" i="30" l="1"/>
  <c r="Q17" i="32"/>
  <c r="E16" i="31"/>
  <c r="F23" i="29"/>
  <c r="M6" i="33"/>
  <c r="S5" i="34"/>
  <c r="F6" i="30"/>
  <c r="N4" i="32"/>
  <c r="J4" i="31"/>
  <c r="G14" i="31" s="1"/>
  <c r="J14" i="31"/>
  <c r="D14" i="31" s="1"/>
  <c r="K39" i="34"/>
  <c r="J16" i="31"/>
  <c r="D12" i="31"/>
  <c r="F14" i="31"/>
  <c r="G30" i="33"/>
  <c r="N5" i="32"/>
  <c r="S4" i="34"/>
  <c r="K11" i="35"/>
  <c r="K13" i="35" s="1"/>
  <c r="D41" i="35" s="1"/>
  <c r="H41" i="35" s="1"/>
  <c r="F5" i="30"/>
  <c r="N15" i="32" l="1"/>
  <c r="N13" i="32"/>
  <c r="Q13" i="32" s="1"/>
  <c r="Q19" i="32" s="1"/>
  <c r="G12" i="31" s="1"/>
  <c r="G16" i="31" s="1"/>
  <c r="N17" i="32"/>
  <c r="F12" i="31"/>
  <c r="D16" i="31"/>
  <c r="H14" i="31"/>
  <c r="I14" i="31" s="1"/>
  <c r="L14" i="31" s="1"/>
  <c r="F12" i="30" s="1"/>
  <c r="F18" i="30" s="1"/>
  <c r="F16" i="31" l="1"/>
  <c r="H12" i="31"/>
  <c r="I12" i="31" l="1"/>
  <c r="H16" i="31"/>
  <c r="I16" i="31" l="1"/>
  <c r="L12" i="31"/>
  <c r="L16" i="31" l="1"/>
  <c r="J22" i="29" s="1"/>
  <c r="E12" i="30"/>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令和２年度
→２で入力</t>
        </r>
      </text>
    </comment>
  </commentList>
</comments>
</file>

<file path=xl/comments2.xml><?xml version="1.0" encoding="utf-8"?>
<comments xmlns="http://schemas.openxmlformats.org/spreadsheetml/2006/main">
  <authors>
    <author>仙台市</author>
  </authors>
  <commentList>
    <comment ref="B1" authorId="0" shapeId="0">
      <text>
        <r>
          <rPr>
            <b/>
            <sz val="18"/>
            <color indexed="81"/>
            <rFont val="游ゴシック"/>
            <family val="3"/>
            <charset val="128"/>
          </rPr>
          <t>捨印をお願いします</t>
        </r>
        <r>
          <rPr>
            <sz val="18"/>
            <color indexed="81"/>
            <rFont val="游ゴシック"/>
            <family val="3"/>
            <charset val="128"/>
          </rPr>
          <t>。</t>
        </r>
      </text>
    </comment>
    <comment ref="M5" authorId="0" shapeId="0">
      <text>
        <r>
          <rPr>
            <b/>
            <sz val="18"/>
            <color indexed="81"/>
            <rFont val="游ゴシック"/>
            <family val="3"/>
            <charset val="128"/>
          </rPr>
          <t>日付を記載してください。</t>
        </r>
      </text>
    </comment>
    <comment ref="M10" authorId="0" shapeId="0">
      <text>
        <r>
          <rPr>
            <b/>
            <sz val="16"/>
            <color indexed="81"/>
            <rFont val="游ゴシック"/>
            <family val="3"/>
            <charset val="128"/>
          </rPr>
          <t>設置者（法人等）の所在地が自動入力されます。
法人の住所等が変更となった場合は、別途ご連絡ください。</t>
        </r>
      </text>
    </comment>
    <comment ref="M12" authorId="0" shapeId="0">
      <text>
        <r>
          <rPr>
            <b/>
            <sz val="16"/>
            <color indexed="81"/>
            <rFont val="游ゴシック"/>
            <family val="3"/>
            <charset val="128"/>
          </rPr>
          <t>代表者役職及び代表者名をご記載ください。</t>
        </r>
      </text>
    </comment>
    <comment ref="O12" authorId="0" shapeId="0">
      <text>
        <r>
          <rPr>
            <b/>
            <sz val="18"/>
            <color indexed="81"/>
            <rFont val="游ゴシック"/>
            <family val="3"/>
            <charset val="128"/>
          </rPr>
          <t>押印は、請求書と同じ印を使用してください。</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F12" authorId="0" shapeId="0">
      <text>
        <r>
          <rPr>
            <sz val="18"/>
            <color indexed="81"/>
            <rFont val="MS P ゴシック"/>
            <family val="3"/>
            <charset val="128"/>
          </rPr>
          <t>プルダウンから選択してください。</t>
        </r>
      </text>
    </comment>
  </commentList>
</comments>
</file>

<file path=xl/sharedStrings.xml><?xml version="1.0" encoding="utf-8"?>
<sst xmlns="http://schemas.openxmlformats.org/spreadsheetml/2006/main" count="1232" uniqueCount="749">
  <si>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</si>
  <si>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</si>
  <si>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</si>
  <si>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</si>
  <si>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</si>
  <si>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</si>
  <si>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</si>
  <si>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</si>
  <si>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</si>
  <si>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</si>
  <si>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</si>
  <si>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</si>
  <si>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</si>
  <si>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</si>
  <si>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</si>
  <si>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</si>
  <si>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</si>
  <si>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</si>
  <si>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</si>
  <si>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</si>
  <si>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</si>
  <si>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</si>
  <si>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</si>
  <si>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</si>
  <si>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</si>
  <si>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</si>
  <si>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</si>
  <si>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合　計</t>
    <rPh sb="0" eb="1">
      <t>ゴウ</t>
    </rPh>
    <rPh sb="2" eb="3">
      <t>ケイ</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</si>
  <si>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</si>
  <si>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</si>
  <si>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</si>
  <si>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</si>
  <si>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</si>
  <si>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</si>
  <si>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</si>
  <si>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</si>
  <si>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</si>
  <si>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設置者　所在地又は住所　　仙台市青葉区・・・</t>
    <rPh sb="35" eb="38">
      <t>センダイシ</t>
    </rPh>
    <rPh sb="38" eb="41">
      <t>アオバク</t>
    </rPh>
    <phoneticPr fontId="3"/>
  </si>
  <si>
    <t xml:space="preserve">       　       　　　　　　　　　　　　　  法人名又は氏名　　○○会</t>
    <rPh sb="41" eb="42">
      <t>カイ</t>
    </rPh>
    <phoneticPr fontId="3"/>
  </si>
  <si>
    <t>　　　　　　　                           　 代表者名　　　　　理事長　○○</t>
    <rPh sb="36" eb="39">
      <t>ダイヒョウシャ</t>
    </rPh>
    <rPh sb="39" eb="40">
      <t>ナ</t>
    </rPh>
    <rPh sb="45" eb="48">
      <t>リジチョウ</t>
    </rPh>
    <phoneticPr fontId="3"/>
  </si>
  <si>
    <t>＝</t>
    <phoneticPr fontId="3"/>
  </si>
  <si>
    <t>No ※1</t>
    <phoneticPr fontId="3"/>
  </si>
  <si>
    <t>１．減免額の内訳</t>
    <rPh sb="2" eb="4">
      <t>ゲンメン</t>
    </rPh>
    <rPh sb="4" eb="5">
      <t>ガク</t>
    </rPh>
    <rPh sb="6" eb="8">
      <t>ウチワケ</t>
    </rPh>
    <phoneticPr fontId="3"/>
  </si>
  <si>
    <t>【保育短時間認定に係る延長】</t>
    <rPh sb="1" eb="3">
      <t>ホイク</t>
    </rPh>
    <rPh sb="3" eb="6">
      <t>タンジカン</t>
    </rPh>
    <rPh sb="6" eb="8">
      <t>ニンテイ</t>
    </rPh>
    <rPh sb="9" eb="10">
      <t>カカ</t>
    </rPh>
    <rPh sb="11" eb="13">
      <t>エンチョウ</t>
    </rPh>
    <phoneticPr fontId="3"/>
  </si>
  <si>
    <t>減免額
算定人数</t>
    <rPh sb="0" eb="2">
      <t>ゲンメン</t>
    </rPh>
    <rPh sb="2" eb="3">
      <t>ガク</t>
    </rPh>
    <rPh sb="5" eb="7">
      <t>サンテイ</t>
    </rPh>
    <rPh sb="7" eb="9">
      <t>ニンズウ</t>
    </rPh>
    <phoneticPr fontId="3"/>
  </si>
  <si>
    <t>（上段）延べ人数計
（下段）減免額  計</t>
    <rPh sb="1" eb="3">
      <t>ジョウダン</t>
    </rPh>
    <rPh sb="4" eb="5">
      <t>ノ</t>
    </rPh>
    <rPh sb="6" eb="8">
      <t>ニンズウ</t>
    </rPh>
    <rPh sb="8" eb="9">
      <t>ケイ</t>
    </rPh>
    <rPh sb="11" eb="13">
      <t>ゲダン</t>
    </rPh>
    <rPh sb="14" eb="16">
      <t>ゲンメン</t>
    </rPh>
    <rPh sb="16" eb="17">
      <t>ガク</t>
    </rPh>
    <rPh sb="19" eb="20">
      <t>ケイ</t>
    </rPh>
    <phoneticPr fontId="3"/>
  </si>
  <si>
    <t>自己所有の家屋が
半焼･大規模半壊･半壊</t>
    <phoneticPr fontId="3"/>
  </si>
  <si>
    <t>賃貸借等の家屋が全焼･全壊･流失･
半焼･大規模半壊･半壊</t>
    <phoneticPr fontId="3"/>
  </si>
  <si>
    <t>（人）
（円）</t>
    <rPh sb="1" eb="2">
      <t>ヒト</t>
    </rPh>
    <rPh sb="5" eb="6">
      <t>エン</t>
    </rPh>
    <phoneticPr fontId="3"/>
  </si>
  <si>
    <t>減免額</t>
    <rPh sb="0" eb="2">
      <t>ゲンメン</t>
    </rPh>
    <rPh sb="2" eb="3">
      <t>ガク</t>
    </rPh>
    <phoneticPr fontId="3"/>
  </si>
  <si>
    <t>【保育標準時間認定に係る延長】</t>
    <rPh sb="1" eb="3">
      <t>ホイク</t>
    </rPh>
    <rPh sb="3" eb="5">
      <t>ヒョウジュン</t>
    </rPh>
    <rPh sb="5" eb="7">
      <t>ジカン</t>
    </rPh>
    <rPh sb="7" eb="9">
      <t>ニンテイ</t>
    </rPh>
    <rPh sb="10" eb="11">
      <t>カカ</t>
    </rPh>
    <rPh sb="12" eb="14">
      <t>エンチョウ</t>
    </rPh>
    <phoneticPr fontId="3"/>
  </si>
  <si>
    <t>１時間延長型</t>
    <rPh sb="1" eb="3">
      <t>ジカン</t>
    </rPh>
    <rPh sb="3" eb="5">
      <t>エンチョウ</t>
    </rPh>
    <rPh sb="5" eb="6">
      <t>ガタ</t>
    </rPh>
    <phoneticPr fontId="3"/>
  </si>
  <si>
    <t>合　　　　　計</t>
    <rPh sb="0" eb="1">
      <t>ゴウ</t>
    </rPh>
    <rPh sb="6" eb="7">
      <t>ケイ</t>
    </rPh>
    <phoneticPr fontId="3"/>
  </si>
  <si>
    <t>２．減免を実施した実人数</t>
    <rPh sb="2" eb="4">
      <t>ゲンメン</t>
    </rPh>
    <rPh sb="5" eb="7">
      <t>ジッシ</t>
    </rPh>
    <rPh sb="9" eb="10">
      <t>ジツ</t>
    </rPh>
    <rPh sb="10" eb="12">
      <t>ニンズウ</t>
    </rPh>
    <phoneticPr fontId="3"/>
  </si>
  <si>
    <t>多子減免適用外</t>
    <rPh sb="0" eb="2">
      <t>タシ</t>
    </rPh>
    <rPh sb="2" eb="4">
      <t>ゲンメン</t>
    </rPh>
    <rPh sb="4" eb="6">
      <t>テキヨウ</t>
    </rPh>
    <rPh sb="6" eb="7">
      <t>ガイ</t>
    </rPh>
    <phoneticPr fontId="3"/>
  </si>
  <si>
    <t>多子減免</t>
    <rPh sb="0" eb="2">
      <t>タシ</t>
    </rPh>
    <rPh sb="2" eb="4">
      <t>ゲンメン</t>
    </rPh>
    <phoneticPr fontId="3"/>
  </si>
  <si>
    <t>その他の収入</t>
    <rPh sb="2" eb="3">
      <t>ホカ</t>
    </rPh>
    <rPh sb="4" eb="6">
      <t>シュウニュウ</t>
    </rPh>
    <phoneticPr fontId="3"/>
  </si>
  <si>
    <t>自己所有の
家屋が
全焼･全壊･流失</t>
    <rPh sb="11" eb="12">
      <t>ヤ</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</si>
  <si>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</si>
  <si>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</si>
  <si>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</si>
  <si>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4～5時間延長型</t>
    <rPh sb="5" eb="7">
      <t>エンチョウ</t>
    </rPh>
    <rPh sb="7" eb="8">
      <t>カタ</t>
    </rPh>
    <phoneticPr fontId="3"/>
  </si>
  <si>
    <t>2～3時間延長型</t>
    <rPh sb="5" eb="7">
      <t>エンチョウ</t>
    </rPh>
    <rPh sb="7" eb="8">
      <t>カタ</t>
    </rPh>
    <phoneticPr fontId="3"/>
  </si>
  <si>
    <t>30分延長型</t>
    <rPh sb="2" eb="3">
      <t>プン</t>
    </rPh>
    <rPh sb="3" eb="5">
      <t>エンチョウ</t>
    </rPh>
    <rPh sb="5" eb="6">
      <t>ガタ</t>
    </rPh>
    <phoneticPr fontId="3"/>
  </si>
  <si>
    <t>1時間延長型</t>
    <rPh sb="1" eb="3">
      <t>ジカン</t>
    </rPh>
    <rPh sb="3" eb="5">
      <t>エンチョウ</t>
    </rPh>
    <rPh sb="5" eb="6">
      <t>カタ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</si>
  <si>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</si>
  <si>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</si>
  <si>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</si>
  <si>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</si>
  <si>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</si>
  <si>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</si>
  <si>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</si>
  <si>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</si>
  <si>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</si>
  <si>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</si>
  <si>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</si>
  <si>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</si>
  <si>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</si>
  <si>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</si>
  <si>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</si>
  <si>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</si>
  <si>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</si>
  <si>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</si>
  <si>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</si>
  <si>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</si>
  <si>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</si>
  <si>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震災減免分</t>
    <rPh sb="0" eb="2">
      <t>シンサイ</t>
    </rPh>
    <rPh sb="2" eb="4">
      <t>ゲンメン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</si>
  <si>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</si>
  <si>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</si>
  <si>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</si>
  <si>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保育標準時間認定に係る延長減免額</t>
    <rPh sb="13" eb="15">
      <t>ゲンメン</t>
    </rPh>
    <rPh sb="15" eb="16">
      <t>ガク</t>
    </rPh>
    <phoneticPr fontId="3"/>
  </si>
  <si>
    <t>+</t>
    <phoneticPr fontId="3"/>
  </si>
  <si>
    <t>合計額</t>
    <rPh sb="0" eb="2">
      <t>ゴウケイ</t>
    </rPh>
    <rPh sb="2" eb="3">
      <t>ガク</t>
    </rPh>
    <phoneticPr fontId="3"/>
  </si>
  <si>
    <t>＋</t>
    <phoneticPr fontId="3"/>
  </si>
  <si>
    <t>３．震災減免補助額</t>
    <rPh sb="2" eb="4">
      <t>シンサイ</t>
    </rPh>
    <rPh sb="4" eb="6">
      <t>ゲンメン</t>
    </rPh>
    <rPh sb="6" eb="8">
      <t>ホジョ</t>
    </rPh>
    <rPh sb="8" eb="9">
      <t>ガク</t>
    </rPh>
    <phoneticPr fontId="3"/>
  </si>
  <si>
    <t>３．延長保育料減免補助額</t>
    <rPh sb="2" eb="4">
      <t>エンチョウ</t>
    </rPh>
    <rPh sb="4" eb="6">
      <t>ホイク</t>
    </rPh>
    <rPh sb="6" eb="7">
      <t>リョウ</t>
    </rPh>
    <rPh sb="7" eb="9">
      <t>ゲンメン</t>
    </rPh>
    <rPh sb="9" eb="11">
      <t>ホジョ</t>
    </rPh>
    <rPh sb="11" eb="12">
      <t>ゲンガク</t>
    </rPh>
    <phoneticPr fontId="3"/>
  </si>
  <si>
    <t>減免分
（震災減免以外）</t>
    <rPh sb="0" eb="2">
      <t>ゲンメン</t>
    </rPh>
    <rPh sb="2" eb="3">
      <t>ブン</t>
    </rPh>
    <rPh sb="5" eb="7">
      <t>シンサイ</t>
    </rPh>
    <rPh sb="7" eb="9">
      <t>ゲンメン</t>
    </rPh>
    <rPh sb="9" eb="11">
      <t>イガイ</t>
    </rPh>
    <phoneticPr fontId="3"/>
  </si>
  <si>
    <t>１．保育短時間加算分（震災減免以外）</t>
    <rPh sb="2" eb="4">
      <t>ホイク</t>
    </rPh>
    <rPh sb="4" eb="5">
      <t>ミジカ</t>
    </rPh>
    <rPh sb="5" eb="7">
      <t>ジカン</t>
    </rPh>
    <rPh sb="7" eb="9">
      <t>カサン</t>
    </rPh>
    <rPh sb="9" eb="10">
      <t>ブン</t>
    </rPh>
    <rPh sb="11" eb="13">
      <t>シンサイ</t>
    </rPh>
    <rPh sb="13" eb="15">
      <t>ゲンメン</t>
    </rPh>
    <rPh sb="15" eb="17">
      <t>イガイ</t>
    </rPh>
    <phoneticPr fontId="3"/>
  </si>
  <si>
    <t>２．保育標準時間加算分（震災減免以外）</t>
    <rPh sb="2" eb="4">
      <t>ホイク</t>
    </rPh>
    <rPh sb="4" eb="6">
      <t>ヒョウジュン</t>
    </rPh>
    <rPh sb="6" eb="8">
      <t>ジカン</t>
    </rPh>
    <rPh sb="8" eb="10">
      <t>カサン</t>
    </rPh>
    <rPh sb="10" eb="11">
      <t>ブン</t>
    </rPh>
    <rPh sb="12" eb="14">
      <t>シンサイ</t>
    </rPh>
    <rPh sb="14" eb="16">
      <t>ゲンメン</t>
    </rPh>
    <rPh sb="16" eb="18">
      <t>イガイ</t>
    </rPh>
    <phoneticPr fontId="3"/>
  </si>
  <si>
    <t>別紙1</t>
    <rPh sb="0" eb="2">
      <t>ベッシ</t>
    </rPh>
    <phoneticPr fontId="3"/>
  </si>
  <si>
    <t>３．実施基準</t>
    <rPh sb="2" eb="4">
      <t>ジッシ</t>
    </rPh>
    <rPh sb="4" eb="6">
      <t>キジュン</t>
    </rPh>
    <phoneticPr fontId="3"/>
  </si>
  <si>
    <t>2～3時間延長型
月額制（　　　　円/月）
・
日額制（　　　円/日）
※いずれかに○</t>
    <rPh sb="5" eb="7">
      <t>エンチョウ</t>
    </rPh>
    <rPh sb="7" eb="8">
      <t>カタ</t>
    </rPh>
    <rPh sb="9" eb="11">
      <t>ゲツガク</t>
    </rPh>
    <rPh sb="11" eb="12">
      <t>セイ</t>
    </rPh>
    <rPh sb="17" eb="18">
      <t>エン</t>
    </rPh>
    <rPh sb="19" eb="20">
      <t>ツキ</t>
    </rPh>
    <rPh sb="24" eb="26">
      <t>ニチガク</t>
    </rPh>
    <rPh sb="26" eb="27">
      <t>セイ</t>
    </rPh>
    <rPh sb="31" eb="32">
      <t>エン</t>
    </rPh>
    <rPh sb="33" eb="34">
      <t>ヒ</t>
    </rPh>
    <phoneticPr fontId="3"/>
  </si>
  <si>
    <t>4～5時間延長型
月額制（　　　円/月）
・
日額制（　　　円/日）</t>
    <rPh sb="5" eb="7">
      <t>エンチョウ</t>
    </rPh>
    <rPh sb="7" eb="8">
      <t>カタ</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</si>
  <si>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</si>
  <si>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</si>
  <si>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</si>
  <si>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</si>
  <si>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</si>
  <si>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</si>
  <si>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</si>
  <si>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</si>
  <si>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</si>
  <si>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</si>
  <si>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 xml:space="preserve">                                           （法人の場合）　　　        　　　　　印</t>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</si>
  <si>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</si>
  <si>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</si>
  <si>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</si>
  <si>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</si>
  <si>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</si>
  <si>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</si>
  <si>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</si>
  <si>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</si>
  <si>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</si>
  <si>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</si>
  <si>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年度　延長保育料減免分（震災減免以外）</t>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</si>
  <si>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</si>
  <si>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</si>
  <si>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</si>
  <si>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</si>
  <si>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</si>
  <si>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</si>
  <si>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</si>
  <si>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</si>
  <si>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</si>
  <si>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仙台市宮城野区鶴ケ谷6丁目9</t>
    <rPh sb="0" eb="3">
      <t>センダイシ</t>
    </rPh>
    <rPh sb="3" eb="7">
      <t>ミヤギノク</t>
    </rPh>
    <rPh sb="7" eb="8">
      <t>ツル</t>
    </rPh>
    <rPh sb="9" eb="10">
      <t>タニ</t>
    </rPh>
    <rPh sb="11" eb="13">
      <t>チョウメ</t>
    </rPh>
    <phoneticPr fontId="3"/>
  </si>
  <si>
    <t>ＷＡＣまごころ保育園</t>
    <rPh sb="7" eb="10">
      <t>ホイクエン</t>
    </rPh>
    <phoneticPr fontId="10"/>
  </si>
  <si>
    <t>特定非営利法人　WACまごころサービスみやぎ</t>
    <rPh sb="0" eb="2">
      <t>トクテイ</t>
    </rPh>
    <rPh sb="2" eb="5">
      <t>ヒエイリ</t>
    </rPh>
    <rPh sb="5" eb="7">
      <t>ホウジン</t>
    </rPh>
    <phoneticPr fontId="3"/>
  </si>
  <si>
    <t>仙台市青葉区上杉1-16-4ｾﾝﾁｭﾘｰ青葉601</t>
    <rPh sb="0" eb="3">
      <t>センダイシ</t>
    </rPh>
    <rPh sb="3" eb="6">
      <t>アオバク</t>
    </rPh>
    <rPh sb="6" eb="8">
      <t>カミスギ</t>
    </rPh>
    <rPh sb="20" eb="22">
      <t>アオバ</t>
    </rPh>
    <phoneticPr fontId="3"/>
  </si>
  <si>
    <t>ふれあい保育園</t>
    <rPh sb="4" eb="7">
      <t>ホイクエン</t>
    </rPh>
    <phoneticPr fontId="6"/>
  </si>
  <si>
    <t>仙台市青葉区旭ヶ丘1丁目39-6</t>
    <rPh sb="0" eb="3">
      <t>センダイシ</t>
    </rPh>
    <rPh sb="3" eb="6">
      <t>アオバク</t>
    </rPh>
    <rPh sb="6" eb="7">
      <t>アサヒ</t>
    </rPh>
    <rPh sb="8" eb="9">
      <t>オカ</t>
    </rPh>
    <rPh sb="10" eb="12">
      <t>チョウメ</t>
    </rPh>
    <phoneticPr fontId="6"/>
  </si>
  <si>
    <t>おひさま原っぱ保育園</t>
    <rPh sb="4" eb="5">
      <t>ハラ</t>
    </rPh>
    <rPh sb="7" eb="10">
      <t>ホイクエン</t>
    </rPh>
    <phoneticPr fontId="3"/>
  </si>
  <si>
    <t>仙台市青葉区角五郎1丁目9-5</t>
    <rPh sb="0" eb="3">
      <t>センダイシ</t>
    </rPh>
    <rPh sb="3" eb="6">
      <t>アオバク</t>
    </rPh>
    <rPh sb="6" eb="7">
      <t>カク</t>
    </rPh>
    <rPh sb="7" eb="9">
      <t>ゴロウ</t>
    </rPh>
    <rPh sb="10" eb="12">
      <t>チョウメ</t>
    </rPh>
    <phoneticPr fontId="6"/>
  </si>
  <si>
    <t>おうち保育園木町どおり</t>
    <rPh sb="3" eb="6">
      <t>ホイクエン</t>
    </rPh>
    <rPh sb="6" eb="8">
      <t>キマチ</t>
    </rPh>
    <phoneticPr fontId="6"/>
  </si>
  <si>
    <t>小規模保育事業所ココカラ荒巻</t>
    <rPh sb="0" eb="3">
      <t>ショウキボ</t>
    </rPh>
    <rPh sb="3" eb="5">
      <t>ホイク</t>
    </rPh>
    <rPh sb="5" eb="7">
      <t>ジギョウ</t>
    </rPh>
    <rPh sb="7" eb="8">
      <t>ショ</t>
    </rPh>
    <rPh sb="12" eb="14">
      <t>アラマキ</t>
    </rPh>
    <phoneticPr fontId="6"/>
  </si>
  <si>
    <t>福島県郡山市開成4-9-17 あさか102</t>
    <rPh sb="0" eb="3">
      <t>フクシマケン</t>
    </rPh>
    <rPh sb="3" eb="6">
      <t>コオリヤマシ</t>
    </rPh>
    <rPh sb="6" eb="8">
      <t>カイセイ</t>
    </rPh>
    <phoneticPr fontId="6"/>
  </si>
  <si>
    <t>仙台市青葉区木町通2-3-39</t>
    <rPh sb="0" eb="3">
      <t>センダイシ</t>
    </rPh>
    <rPh sb="3" eb="6">
      <t>アオバク</t>
    </rPh>
    <rPh sb="6" eb="8">
      <t>キマチ</t>
    </rPh>
    <rPh sb="8" eb="9">
      <t>ツウ</t>
    </rPh>
    <phoneticPr fontId="6"/>
  </si>
  <si>
    <t>神奈川県横浜市西区平沼1-13-14</t>
    <rPh sb="0" eb="3">
      <t>カナガワ</t>
    </rPh>
    <rPh sb="3" eb="4">
      <t>ケン</t>
    </rPh>
    <rPh sb="4" eb="7">
      <t>ヨコハマシ</t>
    </rPh>
    <rPh sb="7" eb="9">
      <t>ニシク</t>
    </rPh>
    <rPh sb="9" eb="11">
      <t>ヒラヌマ</t>
    </rPh>
    <phoneticPr fontId="6"/>
  </si>
  <si>
    <t>仙台市青葉区中央2丁目5-9</t>
    <rPh sb="0" eb="3">
      <t>センダイシ</t>
    </rPh>
    <rPh sb="3" eb="6">
      <t>アオバク</t>
    </rPh>
    <rPh sb="6" eb="8">
      <t>チュウオウ</t>
    </rPh>
    <rPh sb="9" eb="11">
      <t>チョウメ</t>
    </rPh>
    <phoneticPr fontId="6"/>
  </si>
  <si>
    <t>仙台市青葉区柏木1-1-36</t>
    <rPh sb="0" eb="3">
      <t>センダイシ</t>
    </rPh>
    <rPh sb="3" eb="6">
      <t>アオバク</t>
    </rPh>
    <rPh sb="6" eb="7">
      <t>カシワ</t>
    </rPh>
    <rPh sb="7" eb="8">
      <t>キ</t>
    </rPh>
    <phoneticPr fontId="6"/>
  </si>
  <si>
    <t>青葉・杜のみらい保育園</t>
    <rPh sb="0" eb="2">
      <t>アオバ</t>
    </rPh>
    <rPh sb="3" eb="4">
      <t>モリ</t>
    </rPh>
    <rPh sb="8" eb="11">
      <t>ホイクエン</t>
    </rPh>
    <phoneticPr fontId="6"/>
  </si>
  <si>
    <t>たっこの家</t>
    <rPh sb="4" eb="5">
      <t>イエ</t>
    </rPh>
    <phoneticPr fontId="6"/>
  </si>
  <si>
    <t>仙台市青葉区西花苑1丁目10-7</t>
    <rPh sb="0" eb="3">
      <t>センダイシ</t>
    </rPh>
    <rPh sb="3" eb="6">
      <t>アオバク</t>
    </rPh>
    <rPh sb="6" eb="7">
      <t>ニシ</t>
    </rPh>
    <rPh sb="7" eb="8">
      <t>ハナ</t>
    </rPh>
    <rPh sb="8" eb="9">
      <t>エン</t>
    </rPh>
    <rPh sb="10" eb="12">
      <t>チョウメ</t>
    </rPh>
    <phoneticPr fontId="6"/>
  </si>
  <si>
    <t>愛児園</t>
  </si>
  <si>
    <t>仙台市青葉区高松1丁目11番13号</t>
    <rPh sb="0" eb="3">
      <t>センダイシ</t>
    </rPh>
    <phoneticPr fontId="6"/>
  </si>
  <si>
    <t>仙台市若林区大和町4-15-21</t>
    <rPh sb="0" eb="3">
      <t>センダイシ</t>
    </rPh>
    <rPh sb="3" eb="6">
      <t>ワカバヤシク</t>
    </rPh>
    <rPh sb="6" eb="8">
      <t>ヤマト</t>
    </rPh>
    <rPh sb="8" eb="9">
      <t>マチ</t>
    </rPh>
    <phoneticPr fontId="6"/>
  </si>
  <si>
    <t>札幌市豊平区月寒東5条10-3-3</t>
    <rPh sb="0" eb="3">
      <t>サッポロシ</t>
    </rPh>
    <rPh sb="3" eb="5">
      <t>トヨヒラ</t>
    </rPh>
    <rPh sb="5" eb="6">
      <t>ク</t>
    </rPh>
    <rPh sb="6" eb="7">
      <t>ツキ</t>
    </rPh>
    <rPh sb="7" eb="8">
      <t>サム</t>
    </rPh>
    <rPh sb="8" eb="9">
      <t>ヒガシ</t>
    </rPh>
    <rPh sb="10" eb="11">
      <t>ジョウ</t>
    </rPh>
    <phoneticPr fontId="3"/>
  </si>
  <si>
    <t>仙台市宮城野区中野字阿弥陀堂39</t>
    <rPh sb="0" eb="3">
      <t>センダイシ</t>
    </rPh>
    <rPh sb="7" eb="9">
      <t>ナカノ</t>
    </rPh>
    <rPh sb="9" eb="10">
      <t>アザ</t>
    </rPh>
    <rPh sb="10" eb="13">
      <t>アミダ</t>
    </rPh>
    <rPh sb="13" eb="14">
      <t>ドウ</t>
    </rPh>
    <phoneticPr fontId="6"/>
  </si>
  <si>
    <t>もりのなかま保育園宮城野園</t>
    <rPh sb="6" eb="9">
      <t>ホイクエン</t>
    </rPh>
    <rPh sb="9" eb="12">
      <t>ミヤギノ</t>
    </rPh>
    <rPh sb="12" eb="13">
      <t>エン</t>
    </rPh>
    <phoneticPr fontId="6"/>
  </si>
  <si>
    <t>仙台市宮城野区萩野町3丁目8-12</t>
    <rPh sb="0" eb="3">
      <t>センダイシ</t>
    </rPh>
    <rPh sb="3" eb="7">
      <t>ミヤギノク</t>
    </rPh>
    <rPh sb="7" eb="9">
      <t>ハギノ</t>
    </rPh>
    <rPh sb="9" eb="10">
      <t>マチ</t>
    </rPh>
    <rPh sb="11" eb="13">
      <t>チョウメ</t>
    </rPh>
    <phoneticPr fontId="6"/>
  </si>
  <si>
    <t>スクルドエンジェル保育園仙台宮城野原園</t>
    <rPh sb="9" eb="12">
      <t>ホイクエン</t>
    </rPh>
    <rPh sb="12" eb="14">
      <t>センダイ</t>
    </rPh>
    <rPh sb="14" eb="18">
      <t>ミヤギノハラ</t>
    </rPh>
    <rPh sb="18" eb="19">
      <t>エン</t>
    </rPh>
    <phoneticPr fontId="6"/>
  </si>
  <si>
    <t>東京都新宿区西新宿6-6-3 新宿国際ビルディング新館9F</t>
  </si>
  <si>
    <t>仙台市若林区六丁の目西町3-41</t>
    <rPh sb="0" eb="3">
      <t>センダイシ</t>
    </rPh>
    <rPh sb="3" eb="6">
      <t>ワカバヤシク</t>
    </rPh>
    <rPh sb="6" eb="8">
      <t>ロクチョウ</t>
    </rPh>
    <rPh sb="9" eb="10">
      <t>メ</t>
    </rPh>
    <rPh sb="10" eb="11">
      <t>ニシ</t>
    </rPh>
    <rPh sb="11" eb="12">
      <t>マチ</t>
    </rPh>
    <phoneticPr fontId="6"/>
  </si>
  <si>
    <t>仙台市宮城野区白鳥2-11-24</t>
    <rPh sb="0" eb="3">
      <t>センダイシ</t>
    </rPh>
    <rPh sb="3" eb="7">
      <t>ミヤギノク</t>
    </rPh>
    <rPh sb="7" eb="9">
      <t>シラトリ</t>
    </rPh>
    <phoneticPr fontId="3"/>
  </si>
  <si>
    <t>仙台市宮城野区田子2-10-2</t>
    <rPh sb="0" eb="3">
      <t>センダイシ</t>
    </rPh>
    <phoneticPr fontId="6"/>
  </si>
  <si>
    <t>保育ルーム　きらきら</t>
  </si>
  <si>
    <t>小規模保育事業所ココカラ五橋</t>
    <rPh sb="0" eb="3">
      <t>ショウキボ</t>
    </rPh>
    <rPh sb="3" eb="5">
      <t>ホイク</t>
    </rPh>
    <rPh sb="5" eb="7">
      <t>ジギョウ</t>
    </rPh>
    <rPh sb="7" eb="8">
      <t>ショ</t>
    </rPh>
    <rPh sb="12" eb="14">
      <t>イツツバシ</t>
    </rPh>
    <phoneticPr fontId="6"/>
  </si>
  <si>
    <t>ちゃいるどらんど六丁の目保育園</t>
    <rPh sb="8" eb="10">
      <t>ロクチョウ</t>
    </rPh>
    <rPh sb="11" eb="12">
      <t>メ</t>
    </rPh>
    <rPh sb="12" eb="15">
      <t>ホイクエン</t>
    </rPh>
    <phoneticPr fontId="3"/>
  </si>
  <si>
    <t>仙台市若林区沖野字高野南197-1</t>
    <rPh sb="0" eb="3">
      <t>センダイシ</t>
    </rPh>
    <rPh sb="3" eb="6">
      <t>ワカバヤシク</t>
    </rPh>
    <rPh sb="6" eb="8">
      <t>オキノ</t>
    </rPh>
    <rPh sb="8" eb="9">
      <t>アザ</t>
    </rPh>
    <rPh sb="9" eb="11">
      <t>タカノ</t>
    </rPh>
    <rPh sb="11" eb="12">
      <t>ミナミ</t>
    </rPh>
    <phoneticPr fontId="6"/>
  </si>
  <si>
    <t>仙台市若林区若林1丁目6-17</t>
    <rPh sb="0" eb="3">
      <t>センダイシ</t>
    </rPh>
    <rPh sb="3" eb="6">
      <t>ワカバヤシク</t>
    </rPh>
    <rPh sb="6" eb="8">
      <t>ワカバヤシ</t>
    </rPh>
    <rPh sb="9" eb="11">
      <t>チョウメ</t>
    </rPh>
    <phoneticPr fontId="6"/>
  </si>
  <si>
    <t>特定非営利活動法人　こどもステーション・MIYAGI</t>
    <rPh sb="0" eb="2">
      <t>トクテイ</t>
    </rPh>
    <rPh sb="2" eb="5">
      <t>ヒエイリ</t>
    </rPh>
    <rPh sb="5" eb="7">
      <t>カツドウ</t>
    </rPh>
    <rPh sb="7" eb="9">
      <t>ホウジン</t>
    </rPh>
    <phoneticPr fontId="3"/>
  </si>
  <si>
    <t>仙台市泉区上谷刈1-6-30</t>
    <rPh sb="0" eb="3">
      <t>センダイシ</t>
    </rPh>
    <rPh sb="3" eb="4">
      <t>イズミ</t>
    </rPh>
    <rPh sb="4" eb="5">
      <t>ク</t>
    </rPh>
    <rPh sb="5" eb="7">
      <t>ウエタニ</t>
    </rPh>
    <rPh sb="7" eb="8">
      <t>カリ</t>
    </rPh>
    <phoneticPr fontId="3"/>
  </si>
  <si>
    <t>スクルドエンジェル保育園仙台長町園</t>
    <rPh sb="9" eb="12">
      <t>ホイクエン</t>
    </rPh>
    <rPh sb="12" eb="14">
      <t>センダイ</t>
    </rPh>
    <rPh sb="14" eb="16">
      <t>ナガマチ</t>
    </rPh>
    <rPh sb="16" eb="17">
      <t>エン</t>
    </rPh>
    <phoneticPr fontId="6"/>
  </si>
  <si>
    <t>星の子保育園</t>
    <rPh sb="0" eb="1">
      <t>ホシ</t>
    </rPh>
    <rPh sb="2" eb="3">
      <t>コ</t>
    </rPh>
    <rPh sb="3" eb="6">
      <t>ホイクエン</t>
    </rPh>
    <phoneticPr fontId="6"/>
  </si>
  <si>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6"/>
  </si>
  <si>
    <t>仙台市太白区中田4丁目1-3-1</t>
    <rPh sb="0" eb="3">
      <t>センダイシ</t>
    </rPh>
    <rPh sb="3" eb="6">
      <t>タイハクク</t>
    </rPh>
    <rPh sb="6" eb="8">
      <t>ナカタ</t>
    </rPh>
    <rPh sb="9" eb="11">
      <t>チョウメ</t>
    </rPh>
    <phoneticPr fontId="6"/>
  </si>
  <si>
    <t>宮城県岩沼市桜3-8-15</t>
    <rPh sb="0" eb="3">
      <t>ミヤギケン</t>
    </rPh>
    <rPh sb="3" eb="6">
      <t>イワヌマシ</t>
    </rPh>
    <rPh sb="6" eb="7">
      <t>サクラ</t>
    </rPh>
    <phoneticPr fontId="6"/>
  </si>
  <si>
    <t>おおぞら保育園</t>
  </si>
  <si>
    <t>仙台市泉区南中山4-27-16</t>
    <rPh sb="0" eb="3">
      <t>センダイシ</t>
    </rPh>
    <rPh sb="3" eb="4">
      <t>イズミ</t>
    </rPh>
    <rPh sb="4" eb="5">
      <t>ク</t>
    </rPh>
    <rPh sb="5" eb="6">
      <t>ミナミ</t>
    </rPh>
    <rPh sb="6" eb="8">
      <t>ナカヤマ</t>
    </rPh>
    <phoneticPr fontId="6"/>
  </si>
  <si>
    <t>サン・キッズ保育園</t>
    <rPh sb="6" eb="9">
      <t>ホイクエン</t>
    </rPh>
    <phoneticPr fontId="6"/>
  </si>
  <si>
    <t>仙台市泉区将監10丁目33-17</t>
    <rPh sb="0" eb="3">
      <t>センダイシ</t>
    </rPh>
    <rPh sb="9" eb="11">
      <t>チョウメ</t>
    </rPh>
    <phoneticPr fontId="6"/>
  </si>
  <si>
    <t>ぷりえ～る保育園2</t>
    <rPh sb="5" eb="8">
      <t>ホイクエン</t>
    </rPh>
    <phoneticPr fontId="6"/>
  </si>
  <si>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6"/>
  </si>
  <si>
    <t>仙台市青葉区北根1丁目15-4</t>
    <rPh sb="0" eb="3">
      <t>センダイシ</t>
    </rPh>
    <rPh sb="3" eb="6">
      <t>アオバク</t>
    </rPh>
    <rPh sb="6" eb="8">
      <t>キタネ</t>
    </rPh>
    <rPh sb="9" eb="11">
      <t>チョウメ</t>
    </rPh>
    <phoneticPr fontId="6"/>
  </si>
  <si>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6"/>
  </si>
  <si>
    <t>カール錦ケ丘ナーサリー</t>
  </si>
  <si>
    <t>宮城県岩沼市中央3-2-3</t>
    <rPh sb="0" eb="3">
      <t>ミヤギケン</t>
    </rPh>
    <rPh sb="3" eb="6">
      <t>イワヌマシ</t>
    </rPh>
    <rPh sb="6" eb="8">
      <t>チュウオウ</t>
    </rPh>
    <phoneticPr fontId="6"/>
  </si>
  <si>
    <t>ぷらむ保育園</t>
  </si>
  <si>
    <t>ひよこ保育園</t>
    <rPh sb="3" eb="6">
      <t>ホイクエン</t>
    </rPh>
    <phoneticPr fontId="6"/>
  </si>
  <si>
    <t>仙台市太白区松が丘6-7</t>
    <rPh sb="0" eb="3">
      <t>センダイシ</t>
    </rPh>
    <rPh sb="3" eb="6">
      <t>タイハクク</t>
    </rPh>
    <rPh sb="6" eb="7">
      <t>マツ</t>
    </rPh>
    <rPh sb="8" eb="9">
      <t>オカ</t>
    </rPh>
    <phoneticPr fontId="6"/>
  </si>
  <si>
    <t>仙台市青葉区中江2丁目9-7</t>
    <rPh sb="0" eb="3">
      <t>センダイシ</t>
    </rPh>
    <rPh sb="3" eb="6">
      <t>アオバク</t>
    </rPh>
    <rPh sb="6" eb="8">
      <t>ナカエ</t>
    </rPh>
    <rPh sb="9" eb="11">
      <t>チョウメ</t>
    </rPh>
    <phoneticPr fontId="6"/>
  </si>
  <si>
    <t>仙台市宮城野区岩切字洞ノ口43-1</t>
    <rPh sb="0" eb="3">
      <t>センダイシ</t>
    </rPh>
    <phoneticPr fontId="6"/>
  </si>
  <si>
    <t>特定非営利活動法人　ワーカーズコープ</t>
    <rPh sb="0" eb="2">
      <t>トクテイ</t>
    </rPh>
    <rPh sb="2" eb="5">
      <t>ヒエイリ</t>
    </rPh>
    <rPh sb="5" eb="7">
      <t>カツドウ</t>
    </rPh>
    <rPh sb="7" eb="9">
      <t>ホウジン</t>
    </rPh>
    <phoneticPr fontId="6"/>
  </si>
  <si>
    <t>仙台市泉区将監11-7-3</t>
    <rPh sb="0" eb="3">
      <t>センダイシ</t>
    </rPh>
    <rPh sb="3" eb="4">
      <t>イズミ</t>
    </rPh>
    <rPh sb="4" eb="5">
      <t>ク</t>
    </rPh>
    <rPh sb="5" eb="7">
      <t>ショウゲン</t>
    </rPh>
    <phoneticPr fontId="6"/>
  </si>
  <si>
    <t>いずみ保育園</t>
    <rPh sb="3" eb="6">
      <t>ホイクエン</t>
    </rPh>
    <phoneticPr fontId="6"/>
  </si>
  <si>
    <t>小羊園</t>
  </si>
  <si>
    <t>仙台市泉区高森3丁目4-169</t>
    <rPh sb="0" eb="3">
      <t>センダイシ</t>
    </rPh>
    <rPh sb="3" eb="4">
      <t>イズミ</t>
    </rPh>
    <rPh sb="4" eb="5">
      <t>ク</t>
    </rPh>
    <rPh sb="5" eb="7">
      <t>タカモリ</t>
    </rPh>
    <rPh sb="8" eb="10">
      <t>チョウメ</t>
    </rPh>
    <phoneticPr fontId="6"/>
  </si>
  <si>
    <t>宮城県富谷市上桜木2丁目1-9</t>
    <rPh sb="0" eb="3">
      <t>ミヤギケン</t>
    </rPh>
    <rPh sb="3" eb="5">
      <t>トミヤ</t>
    </rPh>
    <rPh sb="5" eb="6">
      <t>シ</t>
    </rPh>
    <rPh sb="6" eb="7">
      <t>ウエ</t>
    </rPh>
    <rPh sb="7" eb="8">
      <t>サクラ</t>
    </rPh>
    <rPh sb="8" eb="9">
      <t>キ</t>
    </rPh>
    <rPh sb="10" eb="11">
      <t>チョウ</t>
    </rPh>
    <rPh sb="11" eb="12">
      <t>メ</t>
    </rPh>
    <phoneticPr fontId="6"/>
  </si>
  <si>
    <t>仙台市泉区山の寺3丁目27-10</t>
    <rPh sb="0" eb="3">
      <t>センダイシ</t>
    </rPh>
    <rPh sb="5" eb="6">
      <t>ヤマ</t>
    </rPh>
    <rPh sb="7" eb="8">
      <t>テラ</t>
    </rPh>
    <rPh sb="9" eb="11">
      <t>チョウメ</t>
    </rPh>
    <phoneticPr fontId="6"/>
  </si>
  <si>
    <t>愛子つぼみ保育園</t>
    <rPh sb="0" eb="2">
      <t>アヤシ</t>
    </rPh>
    <rPh sb="5" eb="8">
      <t>ホイクエン</t>
    </rPh>
    <phoneticPr fontId="6"/>
  </si>
  <si>
    <t>特定非営利法人　つぼみっこ</t>
    <rPh sb="0" eb="2">
      <t>トクテイ</t>
    </rPh>
    <rPh sb="2" eb="5">
      <t>ヒエイリ</t>
    </rPh>
    <rPh sb="5" eb="7">
      <t>ホウジン</t>
    </rPh>
    <phoneticPr fontId="6"/>
  </si>
  <si>
    <t>仙台市青葉区郷六字沼田45-6</t>
    <rPh sb="0" eb="3">
      <t>センダイシ</t>
    </rPh>
    <rPh sb="3" eb="6">
      <t>アオバク</t>
    </rPh>
    <rPh sb="6" eb="7">
      <t>ゴウ</t>
    </rPh>
    <rPh sb="7" eb="8">
      <t>ロク</t>
    </rPh>
    <rPh sb="8" eb="9">
      <t>アザ</t>
    </rPh>
    <rPh sb="9" eb="11">
      <t>ヌマタ</t>
    </rPh>
    <phoneticPr fontId="6"/>
  </si>
  <si>
    <t>南中山すいせん保育園</t>
  </si>
  <si>
    <t>3歳未満児</t>
    <rPh sb="1" eb="2">
      <t>サイ</t>
    </rPh>
    <rPh sb="2" eb="4">
      <t>ミマン</t>
    </rPh>
    <rPh sb="4" eb="5">
      <t>ジ</t>
    </rPh>
    <phoneticPr fontId="3"/>
  </si>
  <si>
    <t>令和</t>
    <rPh sb="0" eb="1">
      <t>レイ</t>
    </rPh>
    <rPh sb="1" eb="2">
      <t>ワ</t>
    </rPh>
    <phoneticPr fontId="3"/>
  </si>
  <si>
    <t>年度　東日本大震災に伴う延長保育料減免分</t>
  </si>
  <si>
    <t>（1）</t>
    <phoneticPr fontId="3"/>
  </si>
  <si>
    <t>（2）</t>
    <phoneticPr fontId="3"/>
  </si>
  <si>
    <t>（3）</t>
    <phoneticPr fontId="3"/>
  </si>
  <si>
    <t>（4）</t>
    <phoneticPr fontId="3"/>
  </si>
  <si>
    <t>（5）</t>
    <phoneticPr fontId="3"/>
  </si>
  <si>
    <t>（6）</t>
    <phoneticPr fontId="3"/>
  </si>
  <si>
    <t>（7）</t>
    <phoneticPr fontId="3"/>
  </si>
  <si>
    <t>（8）</t>
    <phoneticPr fontId="3"/>
  </si>
  <si>
    <t>（9）</t>
    <phoneticPr fontId="3"/>
  </si>
  <si>
    <t>（10）</t>
    <phoneticPr fontId="3"/>
  </si>
  <si>
    <t>平成　年　月　日～令和　年　月　日</t>
    <rPh sb="9" eb="11">
      <t>レイワ</t>
    </rPh>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</si>
  <si>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</si>
  <si>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</si>
  <si>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</si>
  <si>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</si>
  <si>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</si>
  <si>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</si>
  <si>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</si>
  <si>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</si>
  <si>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</si>
  <si>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</si>
  <si>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</si>
  <si>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300,000円</t>
  </si>
  <si>
    <t>延長時間２時間</t>
  </si>
  <si>
    <t>延長時間３時間</t>
  </si>
  <si>
    <t>延長時間２～３時間</t>
  </si>
  <si>
    <t>延長時間４～５時間</t>
  </si>
  <si>
    <t>延長時間6時間以上</t>
  </si>
  <si>
    <t>小規模保育事業Ｂ型</t>
  </si>
  <si>
    <t>小規模保育事業Ｃ型</t>
  </si>
  <si>
    <t>276,000円</t>
  </si>
  <si>
    <t>200,000円</t>
  </si>
  <si>
    <t>150,000円</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</si>
  <si>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</si>
  <si>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</si>
  <si>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</si>
  <si>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</si>
  <si>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</si>
  <si>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</si>
  <si>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</si>
  <si>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</si>
  <si>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</si>
  <si>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</si>
  <si>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</si>
  <si>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事業所内保育事業（定員20人以上）</t>
    <rPh sb="0" eb="3">
      <t>ジギョウショ</t>
    </rPh>
    <rPh sb="3" eb="4">
      <t>ナイ</t>
    </rPh>
    <rPh sb="4" eb="6">
      <t>ホイク</t>
    </rPh>
    <rPh sb="6" eb="8">
      <t>ジギョウ</t>
    </rPh>
    <rPh sb="9" eb="11">
      <t>テイイン</t>
    </rPh>
    <rPh sb="13" eb="14">
      <t>ニン</t>
    </rPh>
    <rPh sb="14" eb="16">
      <t>イジョウ</t>
    </rPh>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</si>
  <si>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</si>
  <si>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</si>
  <si>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</si>
  <si>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</si>
  <si>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</si>
  <si>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</si>
  <si>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</si>
  <si>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</si>
  <si>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小規模保育事業A型・B型
・事業所内保育事業A・B型</t>
    <rPh sb="0" eb="7">
      <t>ショウキボホイクジギョウ</t>
    </rPh>
    <rPh sb="8" eb="9">
      <t>ガタ</t>
    </rPh>
    <rPh sb="11" eb="12">
      <t>ガタ</t>
    </rPh>
    <rPh sb="14" eb="17">
      <t>ジギョウショ</t>
    </rPh>
    <rPh sb="17" eb="18">
      <t>ナイ</t>
    </rPh>
    <rPh sb="18" eb="20">
      <t>ホイク</t>
    </rPh>
    <rPh sb="20" eb="22">
      <t>ジギョウ</t>
    </rPh>
    <rPh sb="25" eb="26">
      <t>ガタ</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</si>
  <si>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</si>
  <si>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</si>
  <si>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</si>
  <si>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</si>
  <si>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</si>
  <si>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r>
      <t>減免実施</t>
    </r>
    <r>
      <rPr>
        <b/>
        <u/>
        <sz val="24"/>
        <rFont val="HGSｺﾞｼｯｸM"/>
        <family val="3"/>
        <charset val="128"/>
      </rPr>
      <t>延べ</t>
    </r>
    <r>
      <rPr>
        <sz val="16"/>
        <rFont val="HGSｺﾞｼｯｸM"/>
        <family val="3"/>
        <charset val="128"/>
      </rPr>
      <t>児童数（人）</t>
    </r>
    <rPh sb="0" eb="2">
      <t>ゲンメン</t>
    </rPh>
    <rPh sb="2" eb="4">
      <t>ジッシ</t>
    </rPh>
    <rPh sb="4" eb="5">
      <t>ノ</t>
    </rPh>
    <rPh sb="6" eb="8">
      <t>ジドウ</t>
    </rPh>
    <rPh sb="8" eb="9">
      <t>スウ</t>
    </rPh>
    <phoneticPr fontId="3"/>
  </si>
  <si>
    <r>
      <t xml:space="preserve">自己所有の家屋が
全焼･全壊･流失
</t>
    </r>
    <r>
      <rPr>
        <sz val="12"/>
        <rFont val="HGSｺﾞｼｯｸM"/>
        <family val="3"/>
        <charset val="128"/>
      </rPr>
      <t>※減免額＝基本料金×1</t>
    </r>
    <rPh sb="10" eb="11">
      <t>ヤ</t>
    </rPh>
    <phoneticPr fontId="3"/>
  </si>
  <si>
    <r>
      <t xml:space="preserve">多子減免適用外
</t>
    </r>
    <r>
      <rPr>
        <sz val="11"/>
        <rFont val="HGSｺﾞｼｯｸM"/>
        <family val="3"/>
        <charset val="128"/>
      </rPr>
      <t>※減免額＝基本料金×0.5</t>
    </r>
    <rPh sb="0" eb="2">
      <t>タシ</t>
    </rPh>
    <rPh sb="2" eb="4">
      <t>ゲンメン</t>
    </rPh>
    <rPh sb="4" eb="6">
      <t>テキヨウ</t>
    </rPh>
    <rPh sb="6" eb="7">
      <t>ガイ</t>
    </rPh>
    <phoneticPr fontId="3"/>
  </si>
  <si>
    <r>
      <t xml:space="preserve">多子減免
</t>
    </r>
    <r>
      <rPr>
        <sz val="11"/>
        <rFont val="HGSｺﾞｼｯｸM"/>
        <family val="3"/>
        <charset val="128"/>
      </rPr>
      <t>※減免額＝多子減免後料金×0.5</t>
    </r>
    <rPh sb="0" eb="2">
      <t>タシ</t>
    </rPh>
    <rPh sb="2" eb="4">
      <t>ゲンメン</t>
    </rPh>
    <rPh sb="10" eb="12">
      <t>タシ</t>
    </rPh>
    <rPh sb="12" eb="14">
      <t>ゲンメン</t>
    </rPh>
    <rPh sb="14" eb="15">
      <t>ゴ</t>
    </rPh>
    <rPh sb="15" eb="17">
      <t>リョウキン</t>
    </rPh>
    <phoneticPr fontId="3"/>
  </si>
  <si>
    <r>
      <t xml:space="preserve">多子減免適用外
</t>
    </r>
    <r>
      <rPr>
        <sz val="11"/>
        <rFont val="HGSｺﾞｼｯｸM"/>
        <family val="3"/>
        <charset val="128"/>
      </rPr>
      <t>※減免額＝基本料金×0.25</t>
    </r>
    <rPh sb="0" eb="2">
      <t>タシ</t>
    </rPh>
    <rPh sb="2" eb="4">
      <t>ゲンメン</t>
    </rPh>
    <rPh sb="4" eb="6">
      <t>テキヨウ</t>
    </rPh>
    <rPh sb="6" eb="7">
      <t>ガイ</t>
    </rPh>
    <phoneticPr fontId="3"/>
  </si>
  <si>
    <r>
      <t xml:space="preserve">多子減免
</t>
    </r>
    <r>
      <rPr>
        <sz val="11"/>
        <rFont val="HGSｺﾞｼｯｸM"/>
        <family val="3"/>
        <charset val="128"/>
      </rPr>
      <t>※減免額＝多子減免後料金×0.25</t>
    </r>
    <rPh sb="0" eb="2">
      <t>タシ</t>
    </rPh>
    <rPh sb="2" eb="4">
      <t>ゲンメン</t>
    </rPh>
    <rPh sb="10" eb="12">
      <t>タシ</t>
    </rPh>
    <rPh sb="12" eb="14">
      <t>ゲンメン</t>
    </rPh>
    <rPh sb="14" eb="15">
      <t>ゴ</t>
    </rPh>
    <rPh sb="15" eb="17">
      <t>リョウキン</t>
    </rPh>
    <phoneticPr fontId="3"/>
  </si>
  <si>
    <r>
      <t>延べ</t>
    </r>
    <r>
      <rPr>
        <sz val="16"/>
        <rFont val="HGSｺﾞｼｯｸM"/>
        <family val="3"/>
        <charset val="128"/>
      </rPr>
      <t>人数</t>
    </r>
    <rPh sb="0" eb="1">
      <t>ノ</t>
    </rPh>
    <rPh sb="2" eb="4">
      <t>ニンズウ</t>
    </rPh>
    <phoneticPr fontId="3"/>
  </si>
  <si>
    <r>
      <t>減免実施</t>
    </r>
    <r>
      <rPr>
        <b/>
        <u/>
        <sz val="16"/>
        <rFont val="HGSｺﾞｼｯｸM"/>
        <family val="3"/>
        <charset val="128"/>
      </rPr>
      <t>実</t>
    </r>
    <r>
      <rPr>
        <sz val="16"/>
        <rFont val="HGSｺﾞｼｯｸM"/>
        <family val="3"/>
        <charset val="128"/>
      </rPr>
      <t>児童数（人）</t>
    </r>
    <rPh sb="0" eb="2">
      <t>ゲンメン</t>
    </rPh>
    <rPh sb="2" eb="4">
      <t>ジッシ</t>
    </rPh>
    <rPh sb="4" eb="5">
      <t>ジツ</t>
    </rPh>
    <rPh sb="5" eb="7">
      <t>ジドウ</t>
    </rPh>
    <rPh sb="7" eb="8">
      <t>スウ</t>
    </rPh>
    <phoneticPr fontId="3"/>
  </si>
  <si>
    <t>別紙２</t>
    <rPh sb="0" eb="2">
      <t>ベッシ</t>
    </rPh>
    <phoneticPr fontId="3"/>
  </si>
  <si>
    <t>（保育短時間）
3歳未満児</t>
    <rPh sb="1" eb="3">
      <t>ホイク</t>
    </rPh>
    <rPh sb="3" eb="6">
      <t>タンジカン</t>
    </rPh>
    <rPh sb="9" eb="10">
      <t>サイ</t>
    </rPh>
    <rPh sb="10" eb="12">
      <t>ミマン</t>
    </rPh>
    <rPh sb="12" eb="13">
      <t>ジ</t>
    </rPh>
    <phoneticPr fontId="3"/>
  </si>
  <si>
    <t>保育短時間認定に
係る延長減免額</t>
    <rPh sb="13" eb="15">
      <t>ゲンメン</t>
    </rPh>
    <rPh sb="15" eb="16">
      <t>ガク</t>
    </rPh>
    <phoneticPr fontId="3"/>
  </si>
  <si>
    <t>別表２</t>
  </si>
  <si>
    <t>補助基準額</t>
  </si>
  <si>
    <t>11,700円</t>
  </si>
  <si>
    <t>23,400円</t>
  </si>
  <si>
    <t>1,192,000円</t>
  </si>
  <si>
    <t>35,100円</t>
  </si>
  <si>
    <t>1,488,000円</t>
  </si>
  <si>
    <t>3,947,000円</t>
  </si>
  <si>
    <t>4,570,000円</t>
  </si>
  <si>
    <t>18,700円</t>
  </si>
  <si>
    <t>37,400円</t>
  </si>
  <si>
    <t>1,384,000円</t>
  </si>
  <si>
    <t>56,100円</t>
  </si>
  <si>
    <t>2,216,000円</t>
  </si>
  <si>
    <t>4,713,000円</t>
  </si>
  <si>
    <t>5,520,000円</t>
  </si>
  <si>
    <t>10,700円</t>
  </si>
  <si>
    <t>21,400円</t>
  </si>
  <si>
    <t>1,097,000円</t>
  </si>
  <si>
    <t>32,100円</t>
  </si>
  <si>
    <t>1,369,000円</t>
  </si>
  <si>
    <t>3,631,000円</t>
  </si>
  <si>
    <t>4,204,000円</t>
  </si>
  <si>
    <t>73,800円</t>
  </si>
  <si>
    <t>147,600円</t>
  </si>
  <si>
    <t>525,000円</t>
  </si>
  <si>
    <t>221,400円</t>
  </si>
  <si>
    <t>942,000円</t>
  </si>
  <si>
    <t>2,395,000円</t>
  </si>
  <si>
    <t>3,850,000円</t>
  </si>
  <si>
    <t>270,000円</t>
  </si>
  <si>
    <t>496,000円</t>
  </si>
  <si>
    <t>1,638,000円</t>
  </si>
  <si>
    <t>2,781,000円</t>
  </si>
  <si>
    <t>14,800円</t>
  </si>
  <si>
    <t>29,600円</t>
  </si>
  <si>
    <t>44,400円</t>
  </si>
  <si>
    <t>3,841,000円</t>
  </si>
  <si>
    <t>4,464,000円</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</si>
  <si>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</si>
  <si>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</si>
  <si>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</si>
  <si>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</si>
  <si>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</si>
  <si>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</si>
  <si>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</si>
  <si>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</si>
  <si>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</si>
  <si>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</si>
  <si>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</si>
  <si>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</si>
  <si>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</si>
  <si>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</si>
  <si>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</si>
  <si>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</si>
  <si>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</si>
  <si>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</si>
  <si>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</si>
  <si>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</si>
  <si>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</si>
  <si>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</si>
  <si>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</si>
  <si>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</si>
  <si>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</si>
  <si>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学校法人　ろりぽっぷ学園</t>
    <rPh sb="0" eb="2">
      <t>ガッコウ</t>
    </rPh>
    <rPh sb="2" eb="4">
      <t>ホウジン</t>
    </rPh>
    <rPh sb="10" eb="12">
      <t>ガクエン</t>
    </rPh>
    <phoneticPr fontId="6"/>
  </si>
  <si>
    <t>株式会社　Lateral Kids</t>
    <rPh sb="0" eb="2">
      <t>カブシキ</t>
    </rPh>
    <rPh sb="2" eb="4">
      <t>カイシャ</t>
    </rPh>
    <phoneticPr fontId="6"/>
  </si>
  <si>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</si>
  <si>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債権者情報のシートから，貴園の施設コードを入力してください。施設コードは「債権者情報」シートに記載しております。</t>
    <rPh sb="0" eb="3">
      <t>サイケンシャ</t>
    </rPh>
    <rPh sb="3" eb="5">
      <t>ジョウホウ</t>
    </rPh>
    <rPh sb="12" eb="13">
      <t>キ</t>
    </rPh>
    <rPh sb="13" eb="14">
      <t>エン</t>
    </rPh>
    <rPh sb="15" eb="17">
      <t>シセツ</t>
    </rPh>
    <rPh sb="21" eb="23">
      <t>ニュウリョク</t>
    </rPh>
    <rPh sb="30" eb="32">
      <t>シセツ</t>
    </rPh>
    <rPh sb="37" eb="42">
      <t>サイケンシャジョウホウ</t>
    </rPh>
    <rPh sb="47" eb="49">
      <t>キサイ</t>
    </rPh>
    <phoneticPr fontId="3"/>
  </si>
  <si>
    <t>申請年度を入力してください。</t>
    <rPh sb="0" eb="2">
      <t>シンセイ</t>
    </rPh>
    <rPh sb="2" eb="4">
      <t>ネンド</t>
    </rPh>
    <rPh sb="5" eb="7">
      <t>ニュウリョク</t>
    </rPh>
    <phoneticPr fontId="3"/>
  </si>
  <si>
    <t>様式第４号に自動入力されている法人の情報が正しいかどうかを確認し，申請日及び代表者氏名，担当者連絡先を入力してください。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シメイ</t>
    </rPh>
    <rPh sb="44" eb="47">
      <t>タントウシャ</t>
    </rPh>
    <rPh sb="47" eb="49">
      <t>レンラク</t>
    </rPh>
    <rPh sb="49" eb="50">
      <t>サキ</t>
    </rPh>
    <rPh sb="51" eb="53">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</si>
  <si>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</si>
  <si>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</si>
  <si>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</si>
  <si>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t>「１．実施類型（承認時間）」には，環境整備課により承認を受けている延長時間が入ります。プルダウンで選択してください。</t>
    <rPh sb="8" eb="10">
      <t>ショウニン</t>
    </rPh>
    <rPh sb="10" eb="12">
      <t>ジカン</t>
    </rPh>
    <rPh sb="17" eb="19">
      <t>カンキョウ</t>
    </rPh>
    <rPh sb="19" eb="21">
      <t>セイビ</t>
    </rPh>
    <rPh sb="21" eb="22">
      <t>カ</t>
    </rPh>
    <rPh sb="28" eb="29">
      <t>ウ</t>
    </rPh>
    <rPh sb="38" eb="39">
      <t>ハイ</t>
    </rPh>
    <rPh sb="49" eb="51">
      <t>センタク</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</si>
  <si>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</si>
  <si>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</si>
  <si>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</si>
  <si>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</si>
  <si>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次に，別紙１「延長保育料減免分（震災減免以外）」を作成します。</t>
    <rPh sb="3" eb="5">
      <t>ベッシ</t>
    </rPh>
    <rPh sb="7" eb="9">
      <t>エンチョウ</t>
    </rPh>
    <rPh sb="9" eb="11">
      <t>ホイク</t>
    </rPh>
    <phoneticPr fontId="3"/>
  </si>
  <si>
    <r>
      <t xml:space="preserve">A又はB階層，多子（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2">
      <t>マタ</t>
    </rPh>
    <rPh sb="4" eb="6">
      <t>カイソウ</t>
    </rPh>
    <rPh sb="7" eb="9">
      <t>タシ</t>
    </rPh>
    <rPh sb="10" eb="13">
      <t>タンジカン</t>
    </rPh>
    <rPh sb="13" eb="15">
      <t>ニンテイ</t>
    </rPh>
    <rPh sb="15" eb="17">
      <t>ジドウ</t>
    </rPh>
    <rPh sb="27" eb="29">
      <t>カイソウ</t>
    </rPh>
    <rPh sb="29" eb="30">
      <t>フク</t>
    </rPh>
    <rPh sb="33" eb="35">
      <t>ジドウ</t>
    </rPh>
    <rPh sb="36" eb="38">
      <t>ゲンメン</t>
    </rPh>
    <rPh sb="38" eb="40">
      <t>ジッシ</t>
    </rPh>
    <rPh sb="40" eb="42">
      <t>ニンズウ</t>
    </rPh>
    <rPh sb="47" eb="50">
      <t>タンジカン</t>
    </rPh>
    <rPh sb="50" eb="52">
      <t>エンチョウ</t>
    </rPh>
    <rPh sb="53" eb="55">
      <t>ヒョウジュン</t>
    </rPh>
    <rPh sb="55" eb="57">
      <t>ジカン</t>
    </rPh>
    <rPh sb="57" eb="59">
      <t>エンチョウ</t>
    </rPh>
    <rPh sb="64" eb="66">
      <t>シンセイ</t>
    </rPh>
    <rPh sb="71" eb="73">
      <t>ジッセキ</t>
    </rPh>
    <rPh sb="73" eb="75">
      <t>ホウコク</t>
    </rPh>
    <rPh sb="75" eb="76">
      <t>ジ</t>
    </rPh>
    <rPh sb="82" eb="84">
      <t>ゲンメン</t>
    </rPh>
    <rPh sb="84" eb="86">
      <t>タイショウ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</si>
  <si>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</si>
  <si>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</si>
  <si>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</si>
  <si>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Ｊ「補助金所要額」欄に記載された金額が，補助金の申請額になります。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</si>
  <si>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3"/>
  </si>
  <si>
    <t>様式第４号</t>
    <rPh sb="0" eb="2">
      <t>ヨウシキ</t>
    </rPh>
    <rPh sb="2" eb="3">
      <t>ダイ</t>
    </rPh>
    <rPh sb="4" eb="5">
      <t>ゴウ</t>
    </rPh>
    <phoneticPr fontId="3"/>
  </si>
  <si>
    <t>令和 　　年 　　月 　　日</t>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</si>
  <si>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</si>
  <si>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</si>
  <si>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</si>
  <si>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</si>
  <si>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</si>
  <si>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</si>
  <si>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</si>
  <si>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</si>
  <si>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</si>
  <si>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</si>
  <si>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</si>
  <si>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</si>
  <si>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 xml:space="preserve">                                           （法人の場合）　　　        　　　　　印</t>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</si>
  <si>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</si>
  <si>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</si>
  <si>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</si>
  <si>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</si>
  <si>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補助金所要額
（Ｇ+Ｈ+Ｉ）</t>
    <rPh sb="0" eb="3">
      <t>ホジョキン</t>
    </rPh>
    <rPh sb="3" eb="5">
      <t>ショヨウ</t>
    </rPh>
    <rPh sb="5" eb="6">
      <t>ガク</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</si>
  <si>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</si>
  <si>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</si>
  <si>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</si>
  <si>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</si>
  <si>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</si>
  <si>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</si>
  <si>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</si>
  <si>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</si>
  <si>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</si>
  <si>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</si>
  <si>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Ｊ</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</si>
  <si>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</si>
  <si>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</si>
  <si>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</si>
  <si>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</si>
  <si>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小規模保育事業Ａ型</t>
    <phoneticPr fontId="3"/>
  </si>
  <si>
    <t>事業所内‐小規模A型</t>
    <phoneticPr fontId="3"/>
  </si>
  <si>
    <t>事業所内‐小規模B型</t>
    <rPh sb="0" eb="3">
      <t>ジギョウショ</t>
    </rPh>
    <rPh sb="3" eb="4">
      <t>ナイ</t>
    </rPh>
    <rPh sb="5" eb="8">
      <t>ショウキボ</t>
    </rPh>
    <rPh sb="9" eb="10">
      <t>ガタ</t>
    </rPh>
    <phoneticPr fontId="3"/>
  </si>
  <si>
    <t>事業所内‐保育所型</t>
    <rPh sb="0" eb="3">
      <t>ジギョウショ</t>
    </rPh>
    <rPh sb="3" eb="4">
      <t>ナイ</t>
    </rPh>
    <rPh sb="5" eb="7">
      <t>ホイク</t>
    </rPh>
    <rPh sb="7" eb="8">
      <t>ショ</t>
    </rPh>
    <rPh sb="8" eb="9">
      <t>ガタ</t>
    </rPh>
    <phoneticPr fontId="3"/>
  </si>
  <si>
    <t>事業所内‐小規模A型</t>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</si>
  <si>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</si>
  <si>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</si>
  <si>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</si>
  <si>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</si>
  <si>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</si>
  <si>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小規模保育事業Ａ型</t>
    <phoneticPr fontId="3"/>
  </si>
  <si>
    <t>小規模保育事業Ａ型</t>
    <phoneticPr fontId="3"/>
  </si>
  <si>
    <t>小規模保育事業Ｂ型</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</si>
  <si>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</si>
  <si>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</si>
  <si>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</si>
  <si>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</si>
  <si>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</si>
  <si>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</si>
  <si>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</si>
  <si>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</si>
  <si>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</si>
  <si>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</si>
  <si>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</si>
  <si>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</si>
  <si>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自己所有の家屋が
半焼･大規模半壊･半壊</t>
    <phoneticPr fontId="3"/>
  </si>
  <si>
    <t>施設コード</t>
    <rPh sb="0" eb="2">
      <t>シセツ</t>
    </rPh>
    <phoneticPr fontId="75"/>
  </si>
  <si>
    <t>類型</t>
    <rPh sb="0" eb="2">
      <t>ルイケイ</t>
    </rPh>
    <phoneticPr fontId="75"/>
  </si>
  <si>
    <t>施設名</t>
    <phoneticPr fontId="75"/>
  </si>
  <si>
    <t>設置者名</t>
    <rPh sb="0" eb="2">
      <t>セッチ</t>
    </rPh>
    <rPh sb="2" eb="3">
      <t>シャ</t>
    </rPh>
    <rPh sb="3" eb="4">
      <t>メイ</t>
    </rPh>
    <phoneticPr fontId="3"/>
  </si>
  <si>
    <t>設置者住所</t>
    <rPh sb="0" eb="2">
      <t>セッチ</t>
    </rPh>
    <rPh sb="2" eb="3">
      <t>シャ</t>
    </rPh>
    <rPh sb="3" eb="5">
      <t>ジュウショ</t>
    </rPh>
    <phoneticPr fontId="3"/>
  </si>
  <si>
    <t>にじいろ保育園</t>
    <phoneticPr fontId="75"/>
  </si>
  <si>
    <t>株式会社　アドマイア</t>
    <rPh sb="0" eb="4">
      <t>カブシキガイシャ</t>
    </rPh>
    <phoneticPr fontId="3"/>
  </si>
  <si>
    <t>仙台市青葉区柏木1丁目3-23</t>
    <rPh sb="0" eb="3">
      <t>センダイシ</t>
    </rPh>
    <rPh sb="3" eb="6">
      <t>アオバク</t>
    </rPh>
    <rPh sb="6" eb="8">
      <t>カシワギ</t>
    </rPh>
    <rPh sb="9" eb="11">
      <t>チョウメ</t>
    </rPh>
    <phoneticPr fontId="3"/>
  </si>
  <si>
    <t>ニチイキッズ仙台くろまつ保育園</t>
    <phoneticPr fontId="75"/>
  </si>
  <si>
    <t>株式会社　ニチイ学館</t>
    <rPh sb="8" eb="10">
      <t>ガッカン</t>
    </rPh>
    <phoneticPr fontId="3"/>
  </si>
  <si>
    <t>東京都千代田区神田駿河台2-9</t>
    <phoneticPr fontId="3"/>
  </si>
  <si>
    <t>パティ保育園</t>
    <phoneticPr fontId="75"/>
  </si>
  <si>
    <t>学校法人　清野学園</t>
    <rPh sb="5" eb="7">
      <t>セイノ</t>
    </rPh>
    <rPh sb="7" eb="9">
      <t>ガクエン</t>
    </rPh>
    <phoneticPr fontId="3"/>
  </si>
  <si>
    <t>おうち保育園こうとう台</t>
    <phoneticPr fontId="75"/>
  </si>
  <si>
    <t>特定非営利活動法人　フローレンス</t>
    <rPh sb="0" eb="2">
      <t>トクテイ</t>
    </rPh>
    <rPh sb="2" eb="3">
      <t>ヒ</t>
    </rPh>
    <rPh sb="3" eb="5">
      <t>エイリ</t>
    </rPh>
    <rPh sb="5" eb="7">
      <t>カツドウ</t>
    </rPh>
    <rPh sb="7" eb="9">
      <t>ホウジン</t>
    </rPh>
    <phoneticPr fontId="6"/>
  </si>
  <si>
    <t>東京都千代田区神田神保町1-14-1-4F</t>
    <phoneticPr fontId="3"/>
  </si>
  <si>
    <t>一般社団法人　ふれあいファミリーパートナー</t>
    <rPh sb="0" eb="2">
      <t>イッパン</t>
    </rPh>
    <rPh sb="2" eb="4">
      <t>シャダン</t>
    </rPh>
    <rPh sb="4" eb="6">
      <t>ホウジン</t>
    </rPh>
    <phoneticPr fontId="6"/>
  </si>
  <si>
    <t>一般社団法人　おひさま原っぱ保育園</t>
    <rPh sb="0" eb="2">
      <t>イッパン</t>
    </rPh>
    <rPh sb="2" eb="4">
      <t>シャダン</t>
    </rPh>
    <rPh sb="4" eb="6">
      <t>ホウジン</t>
    </rPh>
    <rPh sb="11" eb="12">
      <t>ハラ</t>
    </rPh>
    <rPh sb="14" eb="17">
      <t>ホイクエン</t>
    </rPh>
    <phoneticPr fontId="6"/>
  </si>
  <si>
    <t>東京都千代田区神田神保町1-14-1-4F</t>
    <rPh sb="0" eb="3">
      <t>トウキョウト</t>
    </rPh>
    <rPh sb="3" eb="7">
      <t>チヨダク</t>
    </rPh>
    <rPh sb="7" eb="9">
      <t>カンダ</t>
    </rPh>
    <rPh sb="9" eb="12">
      <t>ジンボウチョウ</t>
    </rPh>
    <phoneticPr fontId="3"/>
  </si>
  <si>
    <t>株式会社　ピーエイケア</t>
    <rPh sb="0" eb="2">
      <t>カブシキ</t>
    </rPh>
    <rPh sb="2" eb="4">
      <t>カイシャ</t>
    </rPh>
    <phoneticPr fontId="6"/>
  </si>
  <si>
    <t>みのり保育園</t>
    <rPh sb="3" eb="6">
      <t>ホイクエン</t>
    </rPh>
    <phoneticPr fontId="75"/>
  </si>
  <si>
    <t>学校法人　曽根学園</t>
    <rPh sb="5" eb="7">
      <t>ソネ</t>
    </rPh>
    <rPh sb="7" eb="9">
      <t>ガクエン</t>
    </rPh>
    <phoneticPr fontId="6"/>
  </si>
  <si>
    <t>かみすぎさくら保育園</t>
    <rPh sb="7" eb="10">
      <t>ホイクエン</t>
    </rPh>
    <phoneticPr fontId="75"/>
  </si>
  <si>
    <t>株式会社　グローアップ</t>
    <rPh sb="0" eb="2">
      <t>カブシキ</t>
    </rPh>
    <rPh sb="2" eb="4">
      <t>カイシャ</t>
    </rPh>
    <phoneticPr fontId="6"/>
  </si>
  <si>
    <t>仙台市青葉区上杉4丁目5-5</t>
    <phoneticPr fontId="6"/>
  </si>
  <si>
    <t>すまいる立町保育園</t>
    <rPh sb="4" eb="6">
      <t>タチマチ</t>
    </rPh>
    <rPh sb="6" eb="9">
      <t>ホイクエン</t>
    </rPh>
    <phoneticPr fontId="75"/>
  </si>
  <si>
    <t>株式会社　スマイルクルー</t>
    <rPh sb="0" eb="2">
      <t>カブシキ</t>
    </rPh>
    <rPh sb="2" eb="4">
      <t>カイシャ</t>
    </rPh>
    <phoneticPr fontId="6"/>
  </si>
  <si>
    <t>ぷりえ～る保育園あらまき</t>
    <rPh sb="5" eb="8">
      <t>ホイクエン</t>
    </rPh>
    <phoneticPr fontId="75"/>
  </si>
  <si>
    <t>株式会社　オードリー</t>
    <rPh sb="0" eb="2">
      <t>カブシキ</t>
    </rPh>
    <rPh sb="2" eb="4">
      <t>カイシャ</t>
    </rPh>
    <phoneticPr fontId="6"/>
  </si>
  <si>
    <t>ぶんぶん保育園</t>
    <rPh sb="4" eb="7">
      <t>ホイクエン</t>
    </rPh>
    <phoneticPr fontId="75"/>
  </si>
  <si>
    <t>株式会社　庄文堂</t>
    <rPh sb="5" eb="6">
      <t>ショウ</t>
    </rPh>
    <rPh sb="6" eb="7">
      <t>ブン</t>
    </rPh>
    <rPh sb="7" eb="8">
      <t>ドウ</t>
    </rPh>
    <phoneticPr fontId="6"/>
  </si>
  <si>
    <t>北・杜のみらい保育園</t>
    <phoneticPr fontId="75"/>
  </si>
  <si>
    <t>社会福祉法人　柏木福祉会</t>
    <rPh sb="0" eb="2">
      <t>シャカイ</t>
    </rPh>
    <rPh sb="2" eb="4">
      <t>フクシ</t>
    </rPh>
    <rPh sb="4" eb="6">
      <t>ホウジン</t>
    </rPh>
    <rPh sb="7" eb="9">
      <t>カシワギ</t>
    </rPh>
    <rPh sb="9" eb="11">
      <t>フクシ</t>
    </rPh>
    <rPh sb="11" eb="12">
      <t>カイ</t>
    </rPh>
    <phoneticPr fontId="6"/>
  </si>
  <si>
    <t>共同保育所ちろりん村</t>
    <rPh sb="0" eb="2">
      <t>キョウドウ</t>
    </rPh>
    <rPh sb="2" eb="4">
      <t>ホイク</t>
    </rPh>
    <rPh sb="4" eb="5">
      <t>ショ</t>
    </rPh>
    <rPh sb="9" eb="10">
      <t>ムラ</t>
    </rPh>
    <phoneticPr fontId="75"/>
  </si>
  <si>
    <t>一般社団法人　共同保育所ちろりん村</t>
    <phoneticPr fontId="78"/>
  </si>
  <si>
    <t>仙台市青葉区東勝山1-19-7</t>
    <rPh sb="0" eb="3">
      <t>センダイシ</t>
    </rPh>
    <rPh sb="3" eb="6">
      <t>アオバク</t>
    </rPh>
    <rPh sb="6" eb="7">
      <t>ヒガシ</t>
    </rPh>
    <rPh sb="7" eb="9">
      <t>カツヤマ</t>
    </rPh>
    <phoneticPr fontId="75"/>
  </si>
  <si>
    <t>きまちこころ保育園</t>
    <rPh sb="6" eb="9">
      <t>ホイクエン</t>
    </rPh>
    <phoneticPr fontId="75"/>
  </si>
  <si>
    <t>株式会社　Ｆ＆Ｓ</t>
    <phoneticPr fontId="78"/>
  </si>
  <si>
    <t>仙台市青葉区木町通2-4-16</t>
    <rPh sb="0" eb="3">
      <t>センダイシ</t>
    </rPh>
    <rPh sb="3" eb="6">
      <t>アオバク</t>
    </rPh>
    <rPh sb="6" eb="8">
      <t>キマチ</t>
    </rPh>
    <rPh sb="8" eb="9">
      <t>トオリ</t>
    </rPh>
    <phoneticPr fontId="75"/>
  </si>
  <si>
    <t>こどもの家エミール</t>
    <rPh sb="4" eb="5">
      <t>イエ</t>
    </rPh>
    <phoneticPr fontId="75"/>
  </si>
  <si>
    <t>株式会社　エミール</t>
    <rPh sb="0" eb="4">
      <t>カブシキガイシャ</t>
    </rPh>
    <phoneticPr fontId="78"/>
  </si>
  <si>
    <t>朝市っ子保育園</t>
    <rPh sb="0" eb="2">
      <t>アサイチ</t>
    </rPh>
    <rPh sb="3" eb="4">
      <t>コ</t>
    </rPh>
    <rPh sb="4" eb="7">
      <t>ホイクエン</t>
    </rPh>
    <phoneticPr fontId="75"/>
  </si>
  <si>
    <t>特定非営利活動法人　朝市センター保育園</t>
    <rPh sb="0" eb="2">
      <t>トクテイ</t>
    </rPh>
    <rPh sb="2" eb="5">
      <t>ヒエイリ</t>
    </rPh>
    <rPh sb="5" eb="7">
      <t>カツドウ</t>
    </rPh>
    <rPh sb="7" eb="9">
      <t>ホウジン</t>
    </rPh>
    <rPh sb="10" eb="12">
      <t>アサイチ</t>
    </rPh>
    <rPh sb="16" eb="19">
      <t>ホイクエン</t>
    </rPh>
    <phoneticPr fontId="78"/>
  </si>
  <si>
    <t>仙台市青葉区中央4-3-28-3F</t>
    <rPh sb="0" eb="3">
      <t>センダイシ</t>
    </rPh>
    <phoneticPr fontId="75"/>
  </si>
  <si>
    <t>かみすぎさくら第2保育園</t>
    <rPh sb="7" eb="8">
      <t>ダイ</t>
    </rPh>
    <rPh sb="9" eb="12">
      <t>ホイクエン</t>
    </rPh>
    <phoneticPr fontId="75"/>
  </si>
  <si>
    <t>有限会社　グローアップ</t>
    <rPh sb="0" eb="4">
      <t>ユウゲンガイシャ</t>
    </rPh>
    <phoneticPr fontId="78"/>
  </si>
  <si>
    <t>さくらっこ保育園</t>
    <rPh sb="5" eb="8">
      <t>ホイクエン</t>
    </rPh>
    <phoneticPr fontId="75"/>
  </si>
  <si>
    <t>一般社団法人　ほっとステーション</t>
    <rPh sb="0" eb="2">
      <t>イッパン</t>
    </rPh>
    <rPh sb="2" eb="4">
      <t>シャダン</t>
    </rPh>
    <rPh sb="4" eb="6">
      <t>ホウジン</t>
    </rPh>
    <phoneticPr fontId="78"/>
  </si>
  <si>
    <t>東京都立川市砂川町2-36-13</t>
    <rPh sb="0" eb="3">
      <t>トウキョウト</t>
    </rPh>
    <rPh sb="3" eb="6">
      <t>タチカワシ</t>
    </rPh>
    <rPh sb="6" eb="7">
      <t>スナ</t>
    </rPh>
    <rPh sb="7" eb="8">
      <t>カワ</t>
    </rPh>
    <rPh sb="8" eb="9">
      <t>マチ</t>
    </rPh>
    <phoneticPr fontId="75"/>
  </si>
  <si>
    <t>ピーターパン東勝山</t>
    <rPh sb="6" eb="7">
      <t>ヒガシ</t>
    </rPh>
    <rPh sb="7" eb="9">
      <t>カツヤマ</t>
    </rPh>
    <phoneticPr fontId="75"/>
  </si>
  <si>
    <t>株式会社　キッズコーポレーション</t>
    <rPh sb="0" eb="4">
      <t>カブシキガイシャ</t>
    </rPh>
    <phoneticPr fontId="78"/>
  </si>
  <si>
    <t>栃木県宇都宮市南大通2-6-1KIDS 1ST BLD</t>
    <rPh sb="0" eb="3">
      <t>トチギケン</t>
    </rPh>
    <rPh sb="3" eb="7">
      <t>ウツノミヤシ</t>
    </rPh>
    <rPh sb="7" eb="8">
      <t>ミナミ</t>
    </rPh>
    <rPh sb="8" eb="9">
      <t>オオ</t>
    </rPh>
    <rPh sb="9" eb="10">
      <t>トオリ</t>
    </rPh>
    <phoneticPr fontId="75"/>
  </si>
  <si>
    <t>合同会社　Ｔ．Ｋ</t>
    <rPh sb="0" eb="2">
      <t>ゴウドウ</t>
    </rPh>
    <rPh sb="2" eb="4">
      <t>カイシャ</t>
    </rPh>
    <phoneticPr fontId="3"/>
  </si>
  <si>
    <t>愛児園　株式会社</t>
    <rPh sb="0" eb="2">
      <t>アイジ</t>
    </rPh>
    <rPh sb="2" eb="3">
      <t>エン</t>
    </rPh>
    <rPh sb="4" eb="8">
      <t>カブシキガイシャ</t>
    </rPh>
    <phoneticPr fontId="6"/>
  </si>
  <si>
    <t>カール高松ナーサリー</t>
    <rPh sb="3" eb="4">
      <t>タカ</t>
    </rPh>
    <phoneticPr fontId="75"/>
  </si>
  <si>
    <t>有限会社　カール英会話ほいくえん</t>
    <rPh sb="0" eb="4">
      <t>ユウゲンガイシャ</t>
    </rPh>
    <rPh sb="8" eb="11">
      <t>エイカイワ</t>
    </rPh>
    <phoneticPr fontId="78"/>
  </si>
  <si>
    <t>カールリトルプリスクール</t>
    <phoneticPr fontId="75"/>
  </si>
  <si>
    <t>有限会社　カール英会話ほいくえん</t>
    <phoneticPr fontId="75"/>
  </si>
  <si>
    <t>ぴっころきっず中野栄</t>
    <phoneticPr fontId="75"/>
  </si>
  <si>
    <t>株式会社　プライムツーワン</t>
    <rPh sb="0" eb="2">
      <t>カブシキ</t>
    </rPh>
    <rPh sb="2" eb="4">
      <t>カイシャ</t>
    </rPh>
    <phoneticPr fontId="3"/>
  </si>
  <si>
    <t>ブルーベリーズ保育園</t>
    <phoneticPr fontId="75"/>
  </si>
  <si>
    <t>一般社団法人　アイルアーク</t>
    <rPh sb="0" eb="2">
      <t>イッパン</t>
    </rPh>
    <rPh sb="2" eb="4">
      <t>シャダン</t>
    </rPh>
    <rPh sb="4" eb="6">
      <t>ホウジン</t>
    </rPh>
    <phoneticPr fontId="6"/>
  </si>
  <si>
    <t>仙台市宮城野区萩野町3-8-11-1F</t>
    <rPh sb="0" eb="3">
      <t>センダイシ</t>
    </rPh>
    <phoneticPr fontId="6"/>
  </si>
  <si>
    <t>ぼだい保育園</t>
    <phoneticPr fontId="75"/>
  </si>
  <si>
    <t>学校法人　中埜山学園</t>
    <rPh sb="5" eb="7">
      <t>ナカノ</t>
    </rPh>
    <rPh sb="7" eb="8">
      <t>ヤマ</t>
    </rPh>
    <rPh sb="8" eb="10">
      <t>ガクエン</t>
    </rPh>
    <phoneticPr fontId="6"/>
  </si>
  <si>
    <t>仙台市青葉区花京院2-1-65-6F</t>
    <rPh sb="6" eb="7">
      <t>カ</t>
    </rPh>
    <rPh sb="7" eb="8">
      <t>キョウ</t>
    </rPh>
    <rPh sb="8" eb="9">
      <t>イン</t>
    </rPh>
    <phoneticPr fontId="6"/>
  </si>
  <si>
    <t>ハニー保育園</t>
    <rPh sb="3" eb="6">
      <t>ホイクエン</t>
    </rPh>
    <phoneticPr fontId="75"/>
  </si>
  <si>
    <t>株式会社　ハニー保育園</t>
    <rPh sb="0" eb="2">
      <t>カブシキ</t>
    </rPh>
    <rPh sb="2" eb="4">
      <t>カイシャ</t>
    </rPh>
    <rPh sb="8" eb="11">
      <t>ホイクエン</t>
    </rPh>
    <phoneticPr fontId="6"/>
  </si>
  <si>
    <t>株式会社　スクルドアンドカンパニー</t>
    <rPh sb="0" eb="2">
      <t>カブシキ</t>
    </rPh>
    <rPh sb="2" eb="4">
      <t>カイシャ</t>
    </rPh>
    <phoneticPr fontId="6"/>
  </si>
  <si>
    <t>ちゃいるどらんど岩切駅前保育園</t>
    <rPh sb="8" eb="12">
      <t>イワキリエキマエ</t>
    </rPh>
    <phoneticPr fontId="75"/>
  </si>
  <si>
    <t>株式会社　ちゃいるどらんど</t>
    <rPh sb="0" eb="2">
      <t>カブシキ</t>
    </rPh>
    <rPh sb="2" eb="4">
      <t>カイシャ</t>
    </rPh>
    <phoneticPr fontId="3"/>
  </si>
  <si>
    <t>保育園れいんぼーなーさりー原ノ町館1</t>
    <rPh sb="0" eb="3">
      <t>ホイクエン</t>
    </rPh>
    <rPh sb="13" eb="14">
      <t>ハラ</t>
    </rPh>
    <rPh sb="15" eb="16">
      <t>マチ</t>
    </rPh>
    <rPh sb="16" eb="17">
      <t>カン</t>
    </rPh>
    <phoneticPr fontId="75"/>
  </si>
  <si>
    <t>株式会社　エコエネルギー普及協会</t>
    <rPh sb="0" eb="2">
      <t>カブシキ</t>
    </rPh>
    <rPh sb="2" eb="4">
      <t>カイシャ</t>
    </rPh>
    <rPh sb="12" eb="14">
      <t>フキュウ</t>
    </rPh>
    <rPh sb="14" eb="16">
      <t>キョウカイ</t>
    </rPh>
    <phoneticPr fontId="6"/>
  </si>
  <si>
    <t>仙台市宮城野区田子2-10-2</t>
    <rPh sb="0" eb="3">
      <t>センダイシ</t>
    </rPh>
    <rPh sb="3" eb="7">
      <t>ミヤギノク</t>
    </rPh>
    <rPh sb="7" eb="9">
      <t>タゴ</t>
    </rPh>
    <phoneticPr fontId="6"/>
  </si>
  <si>
    <t>保育園れいんぼーなーさりー原ノ町館2</t>
    <rPh sb="0" eb="3">
      <t>ホイクエン</t>
    </rPh>
    <rPh sb="13" eb="14">
      <t>ハラ</t>
    </rPh>
    <rPh sb="15" eb="16">
      <t>マチ</t>
    </rPh>
    <rPh sb="16" eb="17">
      <t>カン</t>
    </rPh>
    <phoneticPr fontId="75"/>
  </si>
  <si>
    <t>しらとり保育園</t>
    <phoneticPr fontId="75"/>
  </si>
  <si>
    <t>学校法人　蒲生学園</t>
    <rPh sb="5" eb="7">
      <t>ガモウ</t>
    </rPh>
    <rPh sb="7" eb="9">
      <t>ガクエン</t>
    </rPh>
    <phoneticPr fontId="3"/>
  </si>
  <si>
    <t>保育園レインボーナーサリー田子館</t>
    <phoneticPr fontId="75"/>
  </si>
  <si>
    <t>キッズフィールド新田東園</t>
    <rPh sb="8" eb="10">
      <t>シンデン</t>
    </rPh>
    <rPh sb="10" eb="11">
      <t>ヒガシ</t>
    </rPh>
    <rPh sb="11" eb="12">
      <t>エン</t>
    </rPh>
    <phoneticPr fontId="75"/>
  </si>
  <si>
    <t>株式会社　佐藤商会</t>
    <phoneticPr fontId="75"/>
  </si>
  <si>
    <t>柴田郡大河原町大谷字町向199-3</t>
    <rPh sb="0" eb="3">
      <t>シバタグン</t>
    </rPh>
    <rPh sb="3" eb="6">
      <t>オオカワラ</t>
    </rPh>
    <rPh sb="6" eb="7">
      <t>マチ</t>
    </rPh>
    <rPh sb="7" eb="9">
      <t>オオタニ</t>
    </rPh>
    <rPh sb="9" eb="10">
      <t>アザ</t>
    </rPh>
    <rPh sb="10" eb="11">
      <t>マチ</t>
    </rPh>
    <rPh sb="11" eb="12">
      <t>ム</t>
    </rPh>
    <phoneticPr fontId="75"/>
  </si>
  <si>
    <t>つつじがおか保育園</t>
    <rPh sb="6" eb="9">
      <t>ホイクエン</t>
    </rPh>
    <phoneticPr fontId="75"/>
  </si>
  <si>
    <t>一般社団法人　アイルアーク</t>
    <phoneticPr fontId="75"/>
  </si>
  <si>
    <t>仙台市宮城野区萩野町3丁目8-11</t>
    <rPh sb="3" eb="7">
      <t>ミヤギノク</t>
    </rPh>
    <rPh sb="7" eb="9">
      <t>ハギノ</t>
    </rPh>
    <rPh sb="9" eb="10">
      <t>マチ</t>
    </rPh>
    <rPh sb="11" eb="13">
      <t>チョウメ</t>
    </rPh>
    <phoneticPr fontId="75"/>
  </si>
  <si>
    <t>ペンギンナーサリースクールせんだい</t>
    <phoneticPr fontId="75"/>
  </si>
  <si>
    <t>株式会社　ペンギンエデュケーション</t>
    <rPh sb="0" eb="2">
      <t>カブシキ</t>
    </rPh>
    <rPh sb="2" eb="4">
      <t>カイシャ</t>
    </rPh>
    <phoneticPr fontId="75"/>
  </si>
  <si>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75"/>
  </si>
  <si>
    <t>新田ナーサリー</t>
    <rPh sb="0" eb="2">
      <t>シンデン</t>
    </rPh>
    <phoneticPr fontId="75"/>
  </si>
  <si>
    <t>仙台ナーサリー　株式会社</t>
    <rPh sb="0" eb="2">
      <t>センダイ</t>
    </rPh>
    <rPh sb="8" eb="10">
      <t>カブシキ</t>
    </rPh>
    <rPh sb="10" eb="12">
      <t>ガイシャ</t>
    </rPh>
    <phoneticPr fontId="78"/>
  </si>
  <si>
    <t>仙台市宮城野区新田東1-8-4　クリアフォレスト1階</t>
    <rPh sb="0" eb="3">
      <t>センダイシ</t>
    </rPh>
    <phoneticPr fontId="75"/>
  </si>
  <si>
    <t>ライクアカデミー　株式会社</t>
    <rPh sb="9" eb="10">
      <t>カブ</t>
    </rPh>
    <rPh sb="10" eb="11">
      <t>シキ</t>
    </rPh>
    <rPh sb="11" eb="13">
      <t>ガイシャ</t>
    </rPh>
    <phoneticPr fontId="75"/>
  </si>
  <si>
    <t>東京都品川区西五反田1-1-8-7Ｆ</t>
    <rPh sb="0" eb="3">
      <t>トウキョウト</t>
    </rPh>
    <rPh sb="3" eb="6">
      <t>シナガワク</t>
    </rPh>
    <rPh sb="6" eb="7">
      <t>ニシ</t>
    </rPh>
    <rPh sb="7" eb="10">
      <t>ゴタンダ</t>
    </rPh>
    <phoneticPr fontId="75"/>
  </si>
  <si>
    <t>カール大和町ナーサリー</t>
    <phoneticPr fontId="75"/>
  </si>
  <si>
    <t>福島県郡山市開成4-9-17 あさか1階</t>
    <rPh sb="0" eb="3">
      <t>フクシマケン</t>
    </rPh>
    <rPh sb="3" eb="6">
      <t>コオリヤマシ</t>
    </rPh>
    <rPh sb="6" eb="8">
      <t>カイセイ</t>
    </rPh>
    <rPh sb="19" eb="20">
      <t>カイ</t>
    </rPh>
    <phoneticPr fontId="6"/>
  </si>
  <si>
    <t>すまいる新寺保育園</t>
    <rPh sb="4" eb="5">
      <t>シン</t>
    </rPh>
    <rPh sb="5" eb="6">
      <t>テラ</t>
    </rPh>
    <rPh sb="6" eb="9">
      <t>ホイクエン</t>
    </rPh>
    <phoneticPr fontId="75"/>
  </si>
  <si>
    <t>ろりぽっぷ小規模保育園おほしさま館</t>
    <rPh sb="5" eb="8">
      <t>ショウキボ</t>
    </rPh>
    <rPh sb="8" eb="11">
      <t>ホイクエン</t>
    </rPh>
    <rPh sb="16" eb="17">
      <t>カン</t>
    </rPh>
    <phoneticPr fontId="75"/>
  </si>
  <si>
    <t>ちびっこひろば保育園</t>
    <phoneticPr fontId="75"/>
  </si>
  <si>
    <t>株式会社　ちびっこひろば保育園</t>
    <rPh sb="12" eb="15">
      <t>ホイクエン</t>
    </rPh>
    <phoneticPr fontId="3"/>
  </si>
  <si>
    <t>カール荒井ナーサリー</t>
    <phoneticPr fontId="75"/>
  </si>
  <si>
    <t>バイリンガル保育園なないろの里</t>
    <rPh sb="6" eb="9">
      <t>ホイクエン</t>
    </rPh>
    <rPh sb="14" eb="15">
      <t>サト</t>
    </rPh>
    <phoneticPr fontId="75"/>
  </si>
  <si>
    <t>カラマンディ　株式会社</t>
    <rPh sb="7" eb="11">
      <t>カブシキガイシャ</t>
    </rPh>
    <phoneticPr fontId="78"/>
  </si>
  <si>
    <t>宮城県大崎市古川穂波3-8-50</t>
    <rPh sb="0" eb="3">
      <t>ミヤギケン</t>
    </rPh>
    <rPh sb="3" eb="5">
      <t>オオサキ</t>
    </rPh>
    <rPh sb="5" eb="6">
      <t>シ</t>
    </rPh>
    <rPh sb="6" eb="8">
      <t>フルカワ</t>
    </rPh>
    <rPh sb="8" eb="9">
      <t>ホ</t>
    </rPh>
    <rPh sb="9" eb="10">
      <t>ナミ</t>
    </rPh>
    <phoneticPr fontId="75"/>
  </si>
  <si>
    <t>ちゃいるどらんど六丁の目南保育園</t>
    <phoneticPr fontId="75"/>
  </si>
  <si>
    <t>空飛ぶくぢら保育所</t>
    <rPh sb="0" eb="1">
      <t>ソラ</t>
    </rPh>
    <rPh sb="1" eb="2">
      <t>ト</t>
    </rPh>
    <rPh sb="6" eb="8">
      <t>ホイク</t>
    </rPh>
    <rPh sb="8" eb="9">
      <t>ショ</t>
    </rPh>
    <phoneticPr fontId="75"/>
  </si>
  <si>
    <t>特定非営利活動法人　空飛ぶくぢらの会</t>
    <phoneticPr fontId="78"/>
  </si>
  <si>
    <t>仙台市若林区木ノ下4-8-6</t>
    <rPh sb="0" eb="3">
      <t>センダイシ</t>
    </rPh>
    <rPh sb="3" eb="6">
      <t>ワカバヤシク</t>
    </rPh>
    <rPh sb="6" eb="7">
      <t>キ</t>
    </rPh>
    <rPh sb="8" eb="9">
      <t>シタ</t>
    </rPh>
    <phoneticPr fontId="75"/>
  </si>
  <si>
    <t>ろりぽっぷ第2小規模保育園おひさま館</t>
    <rPh sb="5" eb="6">
      <t>ダイ</t>
    </rPh>
    <rPh sb="7" eb="10">
      <t>ショウキボ</t>
    </rPh>
    <rPh sb="10" eb="13">
      <t>ホイクエン</t>
    </rPh>
    <rPh sb="17" eb="18">
      <t>カン</t>
    </rPh>
    <phoneticPr fontId="75"/>
  </si>
  <si>
    <t>学校法人　ろりぽっぷ学園</t>
    <phoneticPr fontId="75"/>
  </si>
  <si>
    <t>仙台市若林区沖野字高野南197-1</t>
    <rPh sb="0" eb="3">
      <t>センダイシ</t>
    </rPh>
    <rPh sb="3" eb="6">
      <t>ワカバヤシク</t>
    </rPh>
    <rPh sb="6" eb="8">
      <t>オキノ</t>
    </rPh>
    <rPh sb="8" eb="9">
      <t>アザ</t>
    </rPh>
    <rPh sb="9" eb="11">
      <t>タカノ</t>
    </rPh>
    <rPh sb="11" eb="12">
      <t>ミナミ</t>
    </rPh>
    <phoneticPr fontId="75"/>
  </si>
  <si>
    <t>グレース保育園</t>
    <rPh sb="4" eb="7">
      <t>ホイクエン</t>
    </rPh>
    <phoneticPr fontId="75"/>
  </si>
  <si>
    <t>学校法人　岩沼学園</t>
    <phoneticPr fontId="75"/>
  </si>
  <si>
    <t>宮城県岩沼市桜3-8-15</t>
    <rPh sb="0" eb="3">
      <t>ミヤギケン</t>
    </rPh>
    <rPh sb="3" eb="6">
      <t>イワヌマシ</t>
    </rPh>
    <rPh sb="6" eb="7">
      <t>サクラ</t>
    </rPh>
    <phoneticPr fontId="75"/>
  </si>
  <si>
    <t>六丁の目保育園中町園</t>
    <rPh sb="0" eb="2">
      <t>ロクチョウ</t>
    </rPh>
    <rPh sb="3" eb="4">
      <t>メ</t>
    </rPh>
    <rPh sb="4" eb="7">
      <t>ホイクエン</t>
    </rPh>
    <rPh sb="7" eb="9">
      <t>ナカマチ</t>
    </rPh>
    <rPh sb="9" eb="10">
      <t>エン</t>
    </rPh>
    <phoneticPr fontId="75"/>
  </si>
  <si>
    <t>一般社団法人　六丁の目保育園</t>
    <rPh sb="0" eb="2">
      <t>イッパン</t>
    </rPh>
    <rPh sb="2" eb="4">
      <t>シャダン</t>
    </rPh>
    <rPh sb="4" eb="6">
      <t>ホウジン</t>
    </rPh>
    <rPh sb="7" eb="9">
      <t>ロクチョウ</t>
    </rPh>
    <rPh sb="10" eb="11">
      <t>メ</t>
    </rPh>
    <rPh sb="11" eb="14">
      <t>ホイクエン</t>
    </rPh>
    <phoneticPr fontId="75"/>
  </si>
  <si>
    <t>仙台市若林区六丁の目東町3-17</t>
    <rPh sb="3" eb="6">
      <t>ワカバヤシク</t>
    </rPh>
    <rPh sb="6" eb="8">
      <t>ロクチョウ</t>
    </rPh>
    <rPh sb="9" eb="10">
      <t>メ</t>
    </rPh>
    <rPh sb="10" eb="11">
      <t>ヒガシ</t>
    </rPh>
    <rPh sb="11" eb="12">
      <t>マチ</t>
    </rPh>
    <phoneticPr fontId="75"/>
  </si>
  <si>
    <t>とみざわ保育園</t>
    <phoneticPr fontId="75"/>
  </si>
  <si>
    <t>ぴっころきっず長町南</t>
    <phoneticPr fontId="75"/>
  </si>
  <si>
    <t>株式会社　プライムツーワン</t>
    <phoneticPr fontId="6"/>
  </si>
  <si>
    <t>もりのなかま保育園　南仙台園</t>
    <phoneticPr fontId="75"/>
  </si>
  <si>
    <t>株式会社　Lateral Kids</t>
    <phoneticPr fontId="6"/>
  </si>
  <si>
    <t>株式会社　星の子保育園</t>
    <rPh sb="5" eb="6">
      <t>ホシ</t>
    </rPh>
    <rPh sb="7" eb="8">
      <t>コ</t>
    </rPh>
    <rPh sb="8" eb="11">
      <t>ホイクエン</t>
    </rPh>
    <phoneticPr fontId="3"/>
  </si>
  <si>
    <t>バンビのおうち保育園</t>
    <rPh sb="7" eb="10">
      <t>ホイクエン</t>
    </rPh>
    <phoneticPr fontId="75"/>
  </si>
  <si>
    <t>社会福祉法人　銀杏の会</t>
    <rPh sb="0" eb="2">
      <t>シャカイ</t>
    </rPh>
    <rPh sb="2" eb="4">
      <t>フクシ</t>
    </rPh>
    <rPh sb="4" eb="6">
      <t>ホウジン</t>
    </rPh>
    <rPh sb="7" eb="9">
      <t>イチョウ</t>
    </rPh>
    <rPh sb="10" eb="11">
      <t>カイ</t>
    </rPh>
    <phoneticPr fontId="6"/>
  </si>
  <si>
    <t>アテナ保育園</t>
    <rPh sb="3" eb="6">
      <t>ホイクエン</t>
    </rPh>
    <phoneticPr fontId="75"/>
  </si>
  <si>
    <t>学校法人　岩沼学園</t>
    <rPh sb="0" eb="2">
      <t>ガッコウ</t>
    </rPh>
    <rPh sb="2" eb="4">
      <t>ホウジン</t>
    </rPh>
    <rPh sb="5" eb="7">
      <t>イワヌマ</t>
    </rPh>
    <rPh sb="7" eb="9">
      <t>ガクエン</t>
    </rPh>
    <phoneticPr fontId="78"/>
  </si>
  <si>
    <t>砂押こころ保育園</t>
    <rPh sb="0" eb="2">
      <t>スナオシ</t>
    </rPh>
    <rPh sb="5" eb="8">
      <t>ホイクエン</t>
    </rPh>
    <phoneticPr fontId="75"/>
  </si>
  <si>
    <t>株式会社　Ｆ＆Ｓ</t>
    <phoneticPr fontId="75"/>
  </si>
  <si>
    <t>仙台市青葉区木町通2-4-16</t>
    <rPh sb="3" eb="6">
      <t>アオバク</t>
    </rPh>
    <rPh sb="6" eb="8">
      <t>キマチ</t>
    </rPh>
    <rPh sb="8" eb="9">
      <t>ドオ</t>
    </rPh>
    <phoneticPr fontId="75"/>
  </si>
  <si>
    <t>時のかけはし保育園</t>
    <rPh sb="0" eb="1">
      <t>トキ</t>
    </rPh>
    <rPh sb="6" eb="9">
      <t>ホイクエン</t>
    </rPh>
    <phoneticPr fontId="75"/>
  </si>
  <si>
    <t>株式会社　ちゃいるどらんど</t>
    <phoneticPr fontId="75"/>
  </si>
  <si>
    <t>仙台市若林区六丁の目西町3-41</t>
    <rPh sb="3" eb="6">
      <t>ワカバヤシク</t>
    </rPh>
    <rPh sb="6" eb="8">
      <t>ロクチョウ</t>
    </rPh>
    <rPh sb="9" eb="10">
      <t>メ</t>
    </rPh>
    <rPh sb="10" eb="11">
      <t>ニシ</t>
    </rPh>
    <rPh sb="11" eb="12">
      <t>マチ</t>
    </rPh>
    <phoneticPr fontId="75"/>
  </si>
  <si>
    <t>袋原ちびっこひろば保育園</t>
    <rPh sb="0" eb="1">
      <t>フクロ</t>
    </rPh>
    <rPh sb="1" eb="2">
      <t>ハラ</t>
    </rPh>
    <rPh sb="9" eb="12">
      <t>ホイクエン</t>
    </rPh>
    <phoneticPr fontId="75"/>
  </si>
  <si>
    <t>株式会社　ちびっこひろば保育園</t>
    <phoneticPr fontId="75"/>
  </si>
  <si>
    <t>仙台市若林区若林1丁目6-17</t>
    <rPh sb="3" eb="6">
      <t>ワカバヤシク</t>
    </rPh>
    <rPh sb="6" eb="8">
      <t>ワカバヤシ</t>
    </rPh>
    <rPh sb="9" eb="11">
      <t>チョウメ</t>
    </rPh>
    <phoneticPr fontId="75"/>
  </si>
  <si>
    <t>こぶたの城おおのだ保育園</t>
    <rPh sb="4" eb="5">
      <t>シロ</t>
    </rPh>
    <rPh sb="9" eb="12">
      <t>ホイクエン</t>
    </rPh>
    <phoneticPr fontId="75"/>
  </si>
  <si>
    <t>株式会社　ラヴィエール</t>
    <rPh sb="0" eb="2">
      <t>カブシキ</t>
    </rPh>
    <rPh sb="2" eb="4">
      <t>カイシャ</t>
    </rPh>
    <phoneticPr fontId="75"/>
  </si>
  <si>
    <t>仙台市太白区あすと長町3丁目2-23</t>
    <rPh sb="9" eb="11">
      <t>ナガマチ</t>
    </rPh>
    <rPh sb="12" eb="14">
      <t>チョウメ</t>
    </rPh>
    <phoneticPr fontId="75"/>
  </si>
  <si>
    <t>杜のぽかぽか保育園</t>
    <rPh sb="0" eb="1">
      <t>モリ</t>
    </rPh>
    <rPh sb="6" eb="9">
      <t>ホイクエン</t>
    </rPh>
    <phoneticPr fontId="75"/>
  </si>
  <si>
    <t>合同会社　もりぽか舎</t>
    <rPh sb="0" eb="2">
      <t>ゴウドウ</t>
    </rPh>
    <rPh sb="2" eb="4">
      <t>カイシャ</t>
    </rPh>
    <rPh sb="9" eb="10">
      <t>シャ</t>
    </rPh>
    <phoneticPr fontId="75"/>
  </si>
  <si>
    <t>仙台市太白区大野田5-30-1</t>
    <rPh sb="0" eb="3">
      <t>センダイシ</t>
    </rPh>
    <rPh sb="3" eb="6">
      <t>タイハクク</t>
    </rPh>
    <rPh sb="6" eb="9">
      <t>オオノダ</t>
    </rPh>
    <phoneticPr fontId="75"/>
  </si>
  <si>
    <t>富沢こころ保育園</t>
    <rPh sb="0" eb="2">
      <t>トミザワ</t>
    </rPh>
    <rPh sb="5" eb="8">
      <t>ホイクエン</t>
    </rPh>
    <phoneticPr fontId="75"/>
  </si>
  <si>
    <t>株式会社　F＆S</t>
    <rPh sb="0" eb="4">
      <t>カブシキカイシャ</t>
    </rPh>
    <phoneticPr fontId="75"/>
  </si>
  <si>
    <t>仙台市青葉区木町通2丁目4-17</t>
    <rPh sb="0" eb="3">
      <t>センダイシ</t>
    </rPh>
    <rPh sb="3" eb="6">
      <t>アオバク</t>
    </rPh>
    <rPh sb="6" eb="8">
      <t>キマチ</t>
    </rPh>
    <rPh sb="8" eb="9">
      <t>ドオリ</t>
    </rPh>
    <rPh sb="10" eb="12">
      <t>チョウメ</t>
    </rPh>
    <phoneticPr fontId="75"/>
  </si>
  <si>
    <t>ぷりえ～る保育園</t>
    <phoneticPr fontId="75"/>
  </si>
  <si>
    <t>特定非営利活動法人　サン・キッズ保育園</t>
    <rPh sb="0" eb="2">
      <t>トクテイ</t>
    </rPh>
    <rPh sb="2" eb="5">
      <t>ヒエイリ</t>
    </rPh>
    <rPh sb="5" eb="7">
      <t>カツドウ</t>
    </rPh>
    <rPh sb="7" eb="9">
      <t>ホウジン</t>
    </rPh>
    <rPh sb="16" eb="19">
      <t>ホイクエン</t>
    </rPh>
    <phoneticPr fontId="6"/>
  </si>
  <si>
    <t>やまとみらい八乙女保育園</t>
    <phoneticPr fontId="75"/>
  </si>
  <si>
    <t>社会福祉法人　やまとみらい福祉会</t>
    <rPh sb="13" eb="15">
      <t>フクシ</t>
    </rPh>
    <rPh sb="15" eb="16">
      <t>カイ</t>
    </rPh>
    <phoneticPr fontId="6"/>
  </si>
  <si>
    <t>アートチャイルドケア仙台泉中央</t>
    <rPh sb="10" eb="12">
      <t>センダイ</t>
    </rPh>
    <rPh sb="12" eb="13">
      <t>イズミ</t>
    </rPh>
    <rPh sb="13" eb="15">
      <t>チュウオウ</t>
    </rPh>
    <phoneticPr fontId="75"/>
  </si>
  <si>
    <t>アートチャイルドケア　株式会社</t>
    <rPh sb="11" eb="13">
      <t>カブシキ</t>
    </rPh>
    <rPh sb="13" eb="15">
      <t>カイシャ</t>
    </rPh>
    <phoneticPr fontId="6"/>
  </si>
  <si>
    <t>東京都品川区東品川1-3-10アートコーポレーション東京オフィス3F</t>
    <rPh sb="0" eb="3">
      <t>トウキョウト</t>
    </rPh>
    <rPh sb="3" eb="6">
      <t>シナガワク</t>
    </rPh>
    <rPh sb="6" eb="9">
      <t>ヒガシシナガワ</t>
    </rPh>
    <rPh sb="26" eb="28">
      <t>トウキョウ</t>
    </rPh>
    <phoneticPr fontId="6"/>
  </si>
  <si>
    <t>リコリコ保育園</t>
    <rPh sb="4" eb="7">
      <t>ホイクエン</t>
    </rPh>
    <phoneticPr fontId="75"/>
  </si>
  <si>
    <t>有限会社　ニシオ不動産</t>
    <rPh sb="8" eb="11">
      <t>フドウサン</t>
    </rPh>
    <phoneticPr fontId="6"/>
  </si>
  <si>
    <t>森のプーさん保育園</t>
    <phoneticPr fontId="75"/>
  </si>
  <si>
    <t>株式会社　森のプーさん保育園</t>
    <rPh sb="5" eb="6">
      <t>モリ</t>
    </rPh>
    <rPh sb="11" eb="14">
      <t>ホイクエン</t>
    </rPh>
    <phoneticPr fontId="3"/>
  </si>
  <si>
    <t>ハピネス保育園南光台東</t>
    <rPh sb="4" eb="7">
      <t>ホイクエン</t>
    </rPh>
    <rPh sb="7" eb="9">
      <t>ナンコウ</t>
    </rPh>
    <rPh sb="9" eb="10">
      <t>ダイ</t>
    </rPh>
    <rPh sb="10" eb="11">
      <t>ヒガシ</t>
    </rPh>
    <phoneticPr fontId="75"/>
  </si>
  <si>
    <t>株式会社　エルプレイス</t>
    <rPh sb="0" eb="4">
      <t>カブシキガイシャ</t>
    </rPh>
    <phoneticPr fontId="78"/>
  </si>
  <si>
    <t>宮城県石巻市南境字新待井73</t>
    <rPh sb="0" eb="3">
      <t>ミヤギケン</t>
    </rPh>
    <rPh sb="3" eb="6">
      <t>イシノマキシ</t>
    </rPh>
    <rPh sb="6" eb="7">
      <t>ミナミ</t>
    </rPh>
    <rPh sb="7" eb="8">
      <t>サカイ</t>
    </rPh>
    <rPh sb="8" eb="9">
      <t>アザ</t>
    </rPh>
    <rPh sb="9" eb="10">
      <t>シン</t>
    </rPh>
    <rPh sb="10" eb="11">
      <t>マ</t>
    </rPh>
    <rPh sb="11" eb="12">
      <t>イ</t>
    </rPh>
    <phoneticPr fontId="75"/>
  </si>
  <si>
    <t>ピーターパン北中山</t>
    <rPh sb="6" eb="7">
      <t>キタ</t>
    </rPh>
    <rPh sb="7" eb="9">
      <t>ナカヤマ</t>
    </rPh>
    <phoneticPr fontId="75"/>
  </si>
  <si>
    <t>泉中央さんさん保育室</t>
    <rPh sb="0" eb="3">
      <t>イズミチュウオウ</t>
    </rPh>
    <rPh sb="7" eb="10">
      <t>ホイクシツ</t>
    </rPh>
    <phoneticPr fontId="75"/>
  </si>
  <si>
    <t>学校法人　庄司学園</t>
    <rPh sb="0" eb="2">
      <t>ガッコウ</t>
    </rPh>
    <rPh sb="2" eb="4">
      <t>ホウジン</t>
    </rPh>
    <rPh sb="5" eb="7">
      <t>ショウジ</t>
    </rPh>
    <rPh sb="7" eb="9">
      <t>ガクエン</t>
    </rPh>
    <phoneticPr fontId="78"/>
  </si>
  <si>
    <t>仙台市泉区将監13-1-1</t>
    <rPh sb="0" eb="3">
      <t>センダイシ</t>
    </rPh>
    <rPh sb="3" eb="5">
      <t>イズミク</t>
    </rPh>
    <rPh sb="5" eb="7">
      <t>ショウゲン</t>
    </rPh>
    <phoneticPr fontId="75"/>
  </si>
  <si>
    <t>みなみの光保育園</t>
    <rPh sb="4" eb="5">
      <t>ヒカリ</t>
    </rPh>
    <rPh sb="5" eb="8">
      <t>ホイクエン</t>
    </rPh>
    <phoneticPr fontId="75"/>
  </si>
  <si>
    <t>合同会社　ゆめぽけっと</t>
    <phoneticPr fontId="75"/>
  </si>
  <si>
    <t>仙台市泉区南光台3丁目17-22</t>
    <phoneticPr fontId="6"/>
  </si>
  <si>
    <t>ミッキー小規模保育園</t>
    <rPh sb="4" eb="7">
      <t>ショウキボ</t>
    </rPh>
    <rPh sb="7" eb="10">
      <t>ホイクエン</t>
    </rPh>
    <phoneticPr fontId="75"/>
  </si>
  <si>
    <t>株式会社　ウェルフェア</t>
    <rPh sb="0" eb="4">
      <t>カブシキガイシャ</t>
    </rPh>
    <phoneticPr fontId="78"/>
  </si>
  <si>
    <t>仙台市青葉区昭和町3-15-529</t>
    <rPh sb="0" eb="3">
      <t>センダイシ</t>
    </rPh>
    <rPh sb="3" eb="6">
      <t>アオバク</t>
    </rPh>
    <rPh sb="6" eb="8">
      <t>ショウワ</t>
    </rPh>
    <rPh sb="8" eb="9">
      <t>マチ</t>
    </rPh>
    <phoneticPr fontId="75"/>
  </si>
  <si>
    <t>おひさま保育園　</t>
    <phoneticPr fontId="75"/>
  </si>
  <si>
    <t>株式会社　スプラウト</t>
    <rPh sb="0" eb="2">
      <t>カブシキ</t>
    </rPh>
    <rPh sb="2" eb="4">
      <t>カイシャ</t>
    </rPh>
    <phoneticPr fontId="3"/>
  </si>
  <si>
    <t>仙台市青葉区落合2-6-8</t>
    <rPh sb="0" eb="3">
      <t>センダイシ</t>
    </rPh>
    <rPh sb="3" eb="6">
      <t>アオバク</t>
    </rPh>
    <rPh sb="6" eb="8">
      <t>オチアイ</t>
    </rPh>
    <phoneticPr fontId="3"/>
  </si>
  <si>
    <t>栗生ひよこ園</t>
    <phoneticPr fontId="75"/>
  </si>
  <si>
    <t>株式会社　ひよこ会</t>
    <rPh sb="8" eb="9">
      <t>カイ</t>
    </rPh>
    <phoneticPr fontId="78"/>
  </si>
  <si>
    <t>キッズガーデン・グランママ</t>
    <phoneticPr fontId="75"/>
  </si>
  <si>
    <t>一般社団法人　Ｐｌｕｍ</t>
    <phoneticPr fontId="75"/>
  </si>
  <si>
    <t>仙台市青葉区錦町1-12-1</t>
    <rPh sb="0" eb="3">
      <t>センダイシ</t>
    </rPh>
    <rPh sb="3" eb="6">
      <t>アオバク</t>
    </rPh>
    <rPh sb="6" eb="8">
      <t>ニシキチョウ</t>
    </rPh>
    <phoneticPr fontId="6"/>
  </si>
  <si>
    <t>株式会社　ひよこ保育園</t>
    <rPh sb="8" eb="10">
      <t>ホイク</t>
    </rPh>
    <rPh sb="10" eb="11">
      <t>エン</t>
    </rPh>
    <phoneticPr fontId="6"/>
  </si>
  <si>
    <t>仙台市青葉区大町2-7-20-102</t>
    <rPh sb="0" eb="3">
      <t>センダイシ</t>
    </rPh>
    <rPh sb="3" eb="6">
      <t>アオバク</t>
    </rPh>
    <rPh sb="6" eb="8">
      <t>オオマチ</t>
    </rPh>
    <phoneticPr fontId="6"/>
  </si>
  <si>
    <t>まんまる保育園</t>
    <rPh sb="4" eb="7">
      <t>ホイクエン</t>
    </rPh>
    <phoneticPr fontId="75"/>
  </si>
  <si>
    <t>一般社団法人　アンサンブル</t>
    <rPh sb="0" eb="2">
      <t>イッパン</t>
    </rPh>
    <rPh sb="2" eb="4">
      <t>シャダン</t>
    </rPh>
    <rPh sb="4" eb="6">
      <t>ホウジン</t>
    </rPh>
    <phoneticPr fontId="6"/>
  </si>
  <si>
    <t>保育園ソレイユ</t>
    <phoneticPr fontId="75"/>
  </si>
  <si>
    <t>一般社団法人　アンファンソレイユ</t>
    <rPh sb="0" eb="2">
      <t>イッパン</t>
    </rPh>
    <rPh sb="2" eb="4">
      <t>シャダン</t>
    </rPh>
    <rPh sb="4" eb="6">
      <t>ホウジン</t>
    </rPh>
    <phoneticPr fontId="3"/>
  </si>
  <si>
    <t>にこにこハウス</t>
    <phoneticPr fontId="75"/>
  </si>
  <si>
    <t>株式会社　にこにこハウス</t>
    <rPh sb="0" eb="2">
      <t>カブシキ</t>
    </rPh>
    <rPh sb="2" eb="4">
      <t>カイシャ</t>
    </rPh>
    <phoneticPr fontId="6"/>
  </si>
  <si>
    <t>苦竹ナーサリー</t>
    <rPh sb="0" eb="2">
      <t>ニガタケ</t>
    </rPh>
    <phoneticPr fontId="75"/>
  </si>
  <si>
    <t>ぽっかぽか彩(いろどり）保育園</t>
    <rPh sb="5" eb="6">
      <t>アヤ</t>
    </rPh>
    <rPh sb="12" eb="15">
      <t>ホイクエン</t>
    </rPh>
    <phoneticPr fontId="75"/>
  </si>
  <si>
    <t>一般社団法人　ぽっかぽか</t>
    <phoneticPr fontId="75"/>
  </si>
  <si>
    <t>宮城野区幸町2丁目16-13</t>
    <phoneticPr fontId="75"/>
  </si>
  <si>
    <t>アスイク保育園　薬師堂前</t>
    <rPh sb="4" eb="7">
      <t>ホイクエン</t>
    </rPh>
    <rPh sb="8" eb="11">
      <t>ヤクシドウ</t>
    </rPh>
    <rPh sb="11" eb="12">
      <t>マエ</t>
    </rPh>
    <phoneticPr fontId="75"/>
  </si>
  <si>
    <t>特定非営利活動法人　アスイク</t>
    <phoneticPr fontId="78"/>
  </si>
  <si>
    <t>仙台市宮城野区榴岡4-5-2</t>
    <rPh sb="0" eb="3">
      <t>センダイシ</t>
    </rPh>
    <rPh sb="3" eb="7">
      <t>ミヤギノク</t>
    </rPh>
    <rPh sb="7" eb="9">
      <t>ツツジガオカ</t>
    </rPh>
    <phoneticPr fontId="75"/>
  </si>
  <si>
    <t>太白だんだん保育園</t>
    <phoneticPr fontId="75"/>
  </si>
  <si>
    <t>東京都豊島区東池袋1-44-3　池袋ISPタマビル</t>
    <phoneticPr fontId="75"/>
  </si>
  <si>
    <t>フレーベル保育園</t>
    <phoneticPr fontId="75"/>
  </si>
  <si>
    <t>株式会社　フレンズビジョン</t>
    <phoneticPr fontId="3"/>
  </si>
  <si>
    <t>株式会社　いずみ保育園</t>
    <rPh sb="8" eb="11">
      <t>ホイクエン</t>
    </rPh>
    <phoneticPr fontId="3"/>
  </si>
  <si>
    <t>仙台市泉区泉中央3-28-11</t>
    <rPh sb="0" eb="3">
      <t>センダイシ</t>
    </rPh>
    <rPh sb="3" eb="5">
      <t>イズミク</t>
    </rPh>
    <rPh sb="5" eb="6">
      <t>イズミ</t>
    </rPh>
    <rPh sb="6" eb="8">
      <t>チュウオウ</t>
    </rPh>
    <phoneticPr fontId="6"/>
  </si>
  <si>
    <t>一般社団法人　小羊園</t>
    <rPh sb="0" eb="2">
      <t>イッパン</t>
    </rPh>
    <rPh sb="2" eb="4">
      <t>シャダン</t>
    </rPh>
    <rPh sb="4" eb="6">
      <t>ホウジン</t>
    </rPh>
    <rPh sb="7" eb="8">
      <t>ショウ</t>
    </rPh>
    <rPh sb="8" eb="9">
      <t>ヒツジ</t>
    </rPh>
    <rPh sb="9" eb="10">
      <t>エン</t>
    </rPh>
    <phoneticPr fontId="6"/>
  </si>
  <si>
    <t>泉ヶ丘保育園</t>
    <rPh sb="0" eb="3">
      <t>イズミガオカ</t>
    </rPh>
    <rPh sb="3" eb="6">
      <t>ホイクエン</t>
    </rPh>
    <phoneticPr fontId="75"/>
  </si>
  <si>
    <t>社会福祉法人　三矢会</t>
    <rPh sb="0" eb="2">
      <t>シャカイ</t>
    </rPh>
    <rPh sb="2" eb="4">
      <t>フクシ</t>
    </rPh>
    <rPh sb="4" eb="6">
      <t>ホウジン</t>
    </rPh>
    <rPh sb="7" eb="9">
      <t>ミツヤ</t>
    </rPh>
    <rPh sb="9" eb="10">
      <t>カイ</t>
    </rPh>
    <phoneticPr fontId="6"/>
  </si>
  <si>
    <t>パパママ保育園</t>
    <rPh sb="4" eb="7">
      <t>ホイクエン</t>
    </rPh>
    <phoneticPr fontId="75"/>
  </si>
  <si>
    <t>合同会社　パパママ保育園</t>
    <rPh sb="0" eb="2">
      <t>ゴウドウ</t>
    </rPh>
    <rPh sb="2" eb="4">
      <t>ガイシャ</t>
    </rPh>
    <rPh sb="9" eb="12">
      <t>ホイクエン</t>
    </rPh>
    <phoneticPr fontId="78"/>
  </si>
  <si>
    <t>事業所内‐小規模A型</t>
    <phoneticPr fontId="75"/>
  </si>
  <si>
    <t>ビックママランド北目町</t>
    <rPh sb="8" eb="9">
      <t>キタ</t>
    </rPh>
    <rPh sb="9" eb="10">
      <t>メ</t>
    </rPh>
    <rPh sb="10" eb="11">
      <t>マチ</t>
    </rPh>
    <phoneticPr fontId="75"/>
  </si>
  <si>
    <t>株式会社　ビック・ママ</t>
    <rPh sb="0" eb="2">
      <t>カブシキ</t>
    </rPh>
    <rPh sb="2" eb="4">
      <t>カイシャ</t>
    </rPh>
    <phoneticPr fontId="6"/>
  </si>
  <si>
    <t>仙台市若林区東八番丁183BM本社ビル２階</t>
    <rPh sb="0" eb="3">
      <t>センダイシ</t>
    </rPh>
    <rPh sb="3" eb="6">
      <t>ワカバヤシク</t>
    </rPh>
    <rPh sb="6" eb="7">
      <t>ヒガシ</t>
    </rPh>
    <rPh sb="15" eb="17">
      <t>ホンシャ</t>
    </rPh>
    <rPh sb="20" eb="21">
      <t>カイ</t>
    </rPh>
    <phoneticPr fontId="75"/>
  </si>
  <si>
    <t>ワタキュー保育園北四番丁園</t>
    <rPh sb="5" eb="8">
      <t>ホイクエン</t>
    </rPh>
    <rPh sb="8" eb="12">
      <t>キタヨバンチョウ</t>
    </rPh>
    <rPh sb="12" eb="13">
      <t>エン</t>
    </rPh>
    <phoneticPr fontId="10"/>
  </si>
  <si>
    <t>ワタキューセイモア　株式会社</t>
    <rPh sb="10" eb="12">
      <t>カブシキ</t>
    </rPh>
    <rPh sb="12" eb="14">
      <t>カイシャ</t>
    </rPh>
    <phoneticPr fontId="6"/>
  </si>
  <si>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75"/>
  </si>
  <si>
    <t>ビックママランド支倉園</t>
    <rPh sb="8" eb="10">
      <t>ハセクラ</t>
    </rPh>
    <rPh sb="10" eb="11">
      <t>エン</t>
    </rPh>
    <phoneticPr fontId="10"/>
  </si>
  <si>
    <t>わくわくモリモリ保育所</t>
    <rPh sb="8" eb="10">
      <t>ホイク</t>
    </rPh>
    <rPh sb="10" eb="11">
      <t>ショ</t>
    </rPh>
    <phoneticPr fontId="75"/>
  </si>
  <si>
    <t>医療法人社団　裕歯会</t>
    <rPh sb="0" eb="2">
      <t>イリョウ</t>
    </rPh>
    <rPh sb="2" eb="4">
      <t>ホウジン</t>
    </rPh>
    <rPh sb="4" eb="6">
      <t>シャダン</t>
    </rPh>
    <rPh sb="7" eb="8">
      <t>ユウ</t>
    </rPh>
    <rPh sb="8" eb="9">
      <t>ハ</t>
    </rPh>
    <rPh sb="9" eb="10">
      <t>カイ</t>
    </rPh>
    <phoneticPr fontId="6"/>
  </si>
  <si>
    <t>仙台市青葉区五橋1－6－2</t>
    <rPh sb="0" eb="3">
      <t>センダイシ</t>
    </rPh>
    <rPh sb="3" eb="6">
      <t>アオバク</t>
    </rPh>
    <rPh sb="6" eb="8">
      <t>イツツバシ</t>
    </rPh>
    <phoneticPr fontId="75"/>
  </si>
  <si>
    <t>豊和すまいる保育園 仙台青葉校</t>
    <rPh sb="0" eb="1">
      <t>ユタカ</t>
    </rPh>
    <rPh sb="1" eb="2">
      <t>ワ</t>
    </rPh>
    <rPh sb="6" eb="9">
      <t>ホイクエン</t>
    </rPh>
    <rPh sb="10" eb="12">
      <t>センダイ</t>
    </rPh>
    <rPh sb="12" eb="14">
      <t>アオバ</t>
    </rPh>
    <rPh sb="14" eb="15">
      <t>コウ</t>
    </rPh>
    <phoneticPr fontId="75"/>
  </si>
  <si>
    <t>株式会社　豊和</t>
    <rPh sb="0" eb="4">
      <t>カブシキガイシャ</t>
    </rPh>
    <rPh sb="5" eb="7">
      <t>ホウワ</t>
    </rPh>
    <phoneticPr fontId="75"/>
  </si>
  <si>
    <t>東京都新宿区新宿五丁目18-14新宿北西ビル6F</t>
    <rPh sb="16" eb="18">
      <t>シンジュク</t>
    </rPh>
    <rPh sb="18" eb="19">
      <t>キタ</t>
    </rPh>
    <rPh sb="19" eb="20">
      <t>ニシ</t>
    </rPh>
    <phoneticPr fontId="75"/>
  </si>
  <si>
    <t>事業所内‐小規模A型</t>
    <phoneticPr fontId="75"/>
  </si>
  <si>
    <t>あすと長町保育所</t>
    <rPh sb="3" eb="5">
      <t>ナガマチ</t>
    </rPh>
    <rPh sb="5" eb="7">
      <t>ホイク</t>
    </rPh>
    <rPh sb="7" eb="8">
      <t>ショ</t>
    </rPh>
    <phoneticPr fontId="10"/>
  </si>
  <si>
    <t>医療法人　徳真会</t>
    <rPh sb="0" eb="2">
      <t>イリョウ</t>
    </rPh>
    <rPh sb="2" eb="4">
      <t>ホウジン</t>
    </rPh>
    <rPh sb="5" eb="6">
      <t>トク</t>
    </rPh>
    <rPh sb="6" eb="7">
      <t>マコト</t>
    </rPh>
    <rPh sb="7" eb="8">
      <t>カイ</t>
    </rPh>
    <phoneticPr fontId="6"/>
  </si>
  <si>
    <t>仙台市泉区南光台東2-11-26</t>
    <rPh sb="0" eb="3">
      <t>センダイシ</t>
    </rPh>
    <rPh sb="3" eb="5">
      <t>イズミク</t>
    </rPh>
    <rPh sb="5" eb="7">
      <t>ナンコウ</t>
    </rPh>
    <rPh sb="7" eb="8">
      <t>ダイ</t>
    </rPh>
    <rPh sb="8" eb="9">
      <t>ヒガシ</t>
    </rPh>
    <phoneticPr fontId="75"/>
  </si>
  <si>
    <t>りっきーぱーくあすと長町</t>
    <rPh sb="10" eb="12">
      <t>ナガマチ</t>
    </rPh>
    <phoneticPr fontId="75"/>
  </si>
  <si>
    <t>株式会社　ミツイ</t>
    <rPh sb="0" eb="2">
      <t>カブシキ</t>
    </rPh>
    <rPh sb="2" eb="4">
      <t>カイシャ</t>
    </rPh>
    <phoneticPr fontId="75"/>
  </si>
  <si>
    <t>仙台市太白区太子堂1-32</t>
    <phoneticPr fontId="75"/>
  </si>
  <si>
    <t>事業所内‐小規模A型</t>
  </si>
  <si>
    <t>もりのひろば保育園</t>
    <rPh sb="6" eb="9">
      <t>ホイクエン</t>
    </rPh>
    <phoneticPr fontId="10"/>
  </si>
  <si>
    <t>有限会社　ＡＫＩ</t>
    <rPh sb="0" eb="2">
      <t>ユウゲン</t>
    </rPh>
    <rPh sb="2" eb="4">
      <t>カイシャ</t>
    </rPh>
    <phoneticPr fontId="6"/>
  </si>
  <si>
    <t>仙台市宮城野区幸町2-22-37</t>
    <rPh sb="7" eb="9">
      <t>サイワイチョウ</t>
    </rPh>
    <phoneticPr fontId="75"/>
  </si>
  <si>
    <t>事業所内‐小規模B型</t>
    <phoneticPr fontId="75"/>
  </si>
  <si>
    <t>ヤクルト二日町つばめ保育園</t>
    <rPh sb="4" eb="7">
      <t>フツカマチ</t>
    </rPh>
    <rPh sb="10" eb="13">
      <t>ホイクエン</t>
    </rPh>
    <phoneticPr fontId="75"/>
  </si>
  <si>
    <t>宮城中央ヤクルト販売　株式会社</t>
    <phoneticPr fontId="75"/>
  </si>
  <si>
    <t>宮城県名取市植松字宮島77</t>
    <rPh sb="0" eb="3">
      <t>ミヤギケン</t>
    </rPh>
    <rPh sb="3" eb="6">
      <t>ナトリシ</t>
    </rPh>
    <rPh sb="6" eb="8">
      <t>ウエマツ</t>
    </rPh>
    <rPh sb="8" eb="9">
      <t>アザ</t>
    </rPh>
    <rPh sb="9" eb="10">
      <t>ミヤ</t>
    </rPh>
    <rPh sb="10" eb="11">
      <t>シマ</t>
    </rPh>
    <phoneticPr fontId="75"/>
  </si>
  <si>
    <t>事業所内‐小規模B型</t>
    <phoneticPr fontId="75"/>
  </si>
  <si>
    <t>きらきら保育園</t>
    <rPh sb="4" eb="7">
      <t>ホイクエン</t>
    </rPh>
    <phoneticPr fontId="75"/>
  </si>
  <si>
    <t>有限会社　ひだまり介護</t>
    <rPh sb="0" eb="4">
      <t>ユウゲンガイシャ</t>
    </rPh>
    <rPh sb="9" eb="11">
      <t>カイゴ</t>
    </rPh>
    <phoneticPr fontId="75"/>
  </si>
  <si>
    <t>仙台市泉区住吉台東5-5-8</t>
    <rPh sb="0" eb="3">
      <t>センダイシ</t>
    </rPh>
    <rPh sb="3" eb="5">
      <t>イズミク</t>
    </rPh>
    <rPh sb="5" eb="7">
      <t>スミヨシ</t>
    </rPh>
    <rPh sb="7" eb="8">
      <t>ダイ</t>
    </rPh>
    <rPh sb="8" eb="9">
      <t>ヒガシ</t>
    </rPh>
    <phoneticPr fontId="75"/>
  </si>
  <si>
    <t>ヤクルトあやしつばめ保育園</t>
    <rPh sb="10" eb="13">
      <t>ホイクエン</t>
    </rPh>
    <phoneticPr fontId="75"/>
  </si>
  <si>
    <t>宮城中央ヤクルト販売　株式会社</t>
    <phoneticPr fontId="75"/>
  </si>
  <si>
    <t>事業所内‐保育所型</t>
    <phoneticPr fontId="75"/>
  </si>
  <si>
    <t>エスパルキッズ保育園</t>
    <rPh sb="7" eb="10">
      <t>ホイクエン</t>
    </rPh>
    <phoneticPr fontId="10"/>
  </si>
  <si>
    <t>仙台ターミナルビル　株式会社</t>
    <rPh sb="0" eb="2">
      <t>センダイ</t>
    </rPh>
    <rPh sb="10" eb="12">
      <t>カブシキ</t>
    </rPh>
    <rPh sb="12" eb="14">
      <t>カイシャ</t>
    </rPh>
    <phoneticPr fontId="6"/>
  </si>
  <si>
    <t>仙台市青葉区中央1-1-1</t>
    <rPh sb="0" eb="6">
      <t>センダイシアオバク</t>
    </rPh>
    <rPh sb="6" eb="8">
      <t>チュウオウ</t>
    </rPh>
    <phoneticPr fontId="75"/>
  </si>
  <si>
    <t>事業所内‐保育所型</t>
    <phoneticPr fontId="75"/>
  </si>
  <si>
    <t>コープこやぎの保育園</t>
    <rPh sb="7" eb="10">
      <t>ホイクエン</t>
    </rPh>
    <phoneticPr fontId="75"/>
  </si>
  <si>
    <t>社会福祉法人　こーぷ福祉会</t>
    <rPh sb="0" eb="2">
      <t>シャカイ</t>
    </rPh>
    <rPh sb="2" eb="4">
      <t>フクシ</t>
    </rPh>
    <rPh sb="4" eb="6">
      <t>ホウジン</t>
    </rPh>
    <rPh sb="10" eb="12">
      <t>フクシ</t>
    </rPh>
    <rPh sb="12" eb="13">
      <t>カイ</t>
    </rPh>
    <phoneticPr fontId="75"/>
  </si>
  <si>
    <t>仙台市青葉区桜ヶ丘2-20-1</t>
    <rPh sb="3" eb="6">
      <t>アオバク</t>
    </rPh>
    <rPh sb="6" eb="9">
      <t>サクラガオカ</t>
    </rPh>
    <phoneticPr fontId="75"/>
  </si>
  <si>
    <t>社会福祉法人　幸生会</t>
    <rPh sb="0" eb="2">
      <t>シャカイ</t>
    </rPh>
    <rPh sb="2" eb="4">
      <t>フクシ</t>
    </rPh>
    <rPh sb="4" eb="6">
      <t>ホウジン</t>
    </rPh>
    <rPh sb="7" eb="8">
      <t>コウ</t>
    </rPh>
    <rPh sb="8" eb="9">
      <t>セイ</t>
    </rPh>
    <rPh sb="9" eb="10">
      <t>カイ</t>
    </rPh>
    <phoneticPr fontId="75"/>
  </si>
  <si>
    <t>仙台市青葉区栗生1-25-1</t>
    <rPh sb="0" eb="3">
      <t>センダイシ</t>
    </rPh>
    <rPh sb="3" eb="6">
      <t>アオバク</t>
    </rPh>
    <rPh sb="6" eb="7">
      <t>クリ</t>
    </rPh>
    <rPh sb="7" eb="8">
      <t>ショウ</t>
    </rPh>
    <phoneticPr fontId="75"/>
  </si>
  <si>
    <t>キッズ・マークトゥエイン</t>
    <phoneticPr fontId="75"/>
  </si>
  <si>
    <t>医療法人　松田会</t>
    <rPh sb="0" eb="2">
      <t>イリョウ</t>
    </rPh>
    <rPh sb="2" eb="4">
      <t>ホウジン</t>
    </rPh>
    <rPh sb="5" eb="7">
      <t>マツダ</t>
    </rPh>
    <rPh sb="7" eb="8">
      <t>カイ</t>
    </rPh>
    <phoneticPr fontId="75"/>
  </si>
  <si>
    <t>仙台市泉区実沢字立田屋敷17-1</t>
    <rPh sb="5" eb="7">
      <t>サネザワ</t>
    </rPh>
    <rPh sb="7" eb="8">
      <t>アザ</t>
    </rPh>
    <rPh sb="8" eb="10">
      <t>タツタ</t>
    </rPh>
    <rPh sb="10" eb="12">
      <t>ヤシキ</t>
    </rPh>
    <phoneticPr fontId="6"/>
  </si>
  <si>
    <t>せせらぎ保育園</t>
    <rPh sb="4" eb="7">
      <t>ホイクエン</t>
    </rPh>
    <phoneticPr fontId="10"/>
  </si>
  <si>
    <t>社会福祉法人　陽光福祉会</t>
    <rPh sb="0" eb="2">
      <t>シャカイ</t>
    </rPh>
    <rPh sb="2" eb="4">
      <t>フクシ</t>
    </rPh>
    <rPh sb="4" eb="6">
      <t>ホウジン</t>
    </rPh>
    <rPh sb="7" eb="8">
      <t>ヨウ</t>
    </rPh>
    <rPh sb="8" eb="9">
      <t>ヒカリ</t>
    </rPh>
    <rPh sb="9" eb="11">
      <t>フクシ</t>
    </rPh>
    <rPh sb="11" eb="12">
      <t>カイ</t>
    </rPh>
    <phoneticPr fontId="75"/>
  </si>
  <si>
    <t>仙台市青葉区芋沢字横前1-1</t>
    <rPh sb="0" eb="3">
      <t>センダイシ</t>
    </rPh>
    <rPh sb="3" eb="6">
      <t>アオバク</t>
    </rPh>
    <rPh sb="6" eb="7">
      <t>イモ</t>
    </rPh>
    <rPh sb="7" eb="8">
      <t>ザワ</t>
    </rPh>
    <rPh sb="8" eb="9">
      <t>アザ</t>
    </rPh>
    <rPh sb="9" eb="10">
      <t>ヨコ</t>
    </rPh>
    <rPh sb="10" eb="11">
      <t>マエ</t>
    </rPh>
    <phoneticPr fontId="75"/>
  </si>
  <si>
    <t>年度        仙台市家庭的保育事業等延長保育事業費補助金交付申請書</t>
    <rPh sb="16" eb="18">
      <t>ホイク</t>
    </rPh>
    <rPh sb="18" eb="20">
      <t>ジギョウ</t>
    </rPh>
    <rPh sb="20" eb="21">
      <t>トウ</t>
    </rPh>
    <rPh sb="21" eb="23">
      <t>エンチョウ</t>
    </rPh>
    <rPh sb="23" eb="25">
      <t>ホイク</t>
    </rPh>
    <rPh sb="25" eb="27">
      <t>ジギョウ</t>
    </rPh>
    <rPh sb="27" eb="28">
      <t>ヒ</t>
    </rPh>
    <rPh sb="28" eb="31">
      <t>ホジョキン</t>
    </rPh>
    <rPh sb="31" eb="33">
      <t>コウフ</t>
    </rPh>
    <rPh sb="33" eb="36">
      <t>シンセイショ</t>
    </rPh>
    <phoneticPr fontId="3"/>
  </si>
  <si>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</si>
  <si>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</si>
  <si>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</si>
  <si>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t>「４．交付基準額」に別紙「令和２年度延長保育事業費補助基準額一覧表」の該当する金額が自動的に表示されています。ご確認ください。</t>
    <rPh sb="3" eb="5">
      <t>コウフ</t>
    </rPh>
    <rPh sb="5" eb="7">
      <t>キジュン</t>
    </rPh>
    <rPh sb="7" eb="8">
      <t>ガク</t>
    </rPh>
    <rPh sb="10" eb="12">
      <t>ベッシ</t>
    </rPh>
    <rPh sb="13" eb="15">
      <t>レイワ</t>
    </rPh>
    <rPh sb="16" eb="18">
      <t>ネンド</t>
    </rPh>
    <rPh sb="17" eb="18">
      <t>ド</t>
    </rPh>
    <rPh sb="18" eb="20">
      <t>ヘイネンド</t>
    </rPh>
    <rPh sb="35" eb="37">
      <t>ガイトウ</t>
    </rPh>
    <rPh sb="39" eb="41">
      <t>キンガク</t>
    </rPh>
    <rPh sb="42" eb="45">
      <t>ジドウテキ</t>
    </rPh>
    <rPh sb="46" eb="48">
      <t>ヒョウジ</t>
    </rPh>
    <rPh sb="56" eb="58">
      <t>カクニン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</si>
  <si>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</si>
  <si>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</si>
  <si>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株式会社　さくらんぼ保育園</t>
    <rPh sb="0" eb="4">
      <t>カブシキカイシャ</t>
    </rPh>
    <rPh sb="10" eb="13">
      <t>ホイクエン</t>
    </rPh>
    <phoneticPr fontId="2"/>
  </si>
  <si>
    <t>仙台市宮城野区出花1-3-10</t>
  </si>
  <si>
    <t>小規模保育事業Ｃ型</t>
    <rPh sb="0" eb="5">
      <t>ショウキボホイク</t>
    </rPh>
    <rPh sb="5" eb="7">
      <t>ジギョウ</t>
    </rPh>
    <rPh sb="8" eb="9">
      <t>ガタ</t>
    </rPh>
    <phoneticPr fontId="3"/>
  </si>
  <si>
    <t>吉田　一美・皆川　舞</t>
    <rPh sb="0" eb="2">
      <t>ヨシダ</t>
    </rPh>
    <rPh sb="3" eb="5">
      <t>ヒトミ</t>
    </rPh>
    <rPh sb="6" eb="8">
      <t>ミナカワ</t>
    </rPh>
    <rPh sb="9" eb="10">
      <t>マイ</t>
    </rPh>
    <phoneticPr fontId="81"/>
  </si>
  <si>
    <t>吉田　一美</t>
    <rPh sb="0" eb="2">
      <t>ヨシダ</t>
    </rPh>
    <rPh sb="3" eb="5">
      <t>ヒトミ</t>
    </rPh>
    <phoneticPr fontId="81"/>
  </si>
  <si>
    <t>高橋　真由美・鈴木　めぐみ</t>
    <rPh sb="0" eb="2">
      <t>タカハシ</t>
    </rPh>
    <rPh sb="3" eb="6">
      <t>マユミ</t>
    </rPh>
    <phoneticPr fontId="81"/>
  </si>
  <si>
    <t>高橋　真由美</t>
    <rPh sb="0" eb="2">
      <t>タカハシ</t>
    </rPh>
    <rPh sb="3" eb="6">
      <t>マユミ</t>
    </rPh>
    <phoneticPr fontId="81"/>
  </si>
  <si>
    <t>川村　隆・川村　真紀</t>
    <rPh sb="0" eb="2">
      <t>カワムラ</t>
    </rPh>
    <rPh sb="3" eb="4">
      <t>タカシ</t>
    </rPh>
    <rPh sb="5" eb="7">
      <t>カワムラ</t>
    </rPh>
    <rPh sb="8" eb="10">
      <t>マキ</t>
    </rPh>
    <phoneticPr fontId="81"/>
  </si>
  <si>
    <t>川村　隆</t>
    <rPh sb="0" eb="2">
      <t>カワムラ</t>
    </rPh>
    <rPh sb="3" eb="4">
      <t>タカシ</t>
    </rPh>
    <phoneticPr fontId="81"/>
  </si>
  <si>
    <t>遊佐　ひろ子・畠山　祐子</t>
    <rPh sb="0" eb="2">
      <t>ユサ</t>
    </rPh>
    <rPh sb="5" eb="6">
      <t>コ</t>
    </rPh>
    <phoneticPr fontId="81"/>
  </si>
  <si>
    <t>仙台市家庭保育室ちゅうりっぷ　代表　遊佐　ひろ子</t>
    <rPh sb="15" eb="17">
      <t>ダイヒョウ</t>
    </rPh>
    <rPh sb="18" eb="20">
      <t>ユサ</t>
    </rPh>
    <rPh sb="23" eb="24">
      <t>コ</t>
    </rPh>
    <phoneticPr fontId="81"/>
  </si>
  <si>
    <t>岸　麻記子・天間　千栄子</t>
    <rPh sb="0" eb="1">
      <t>キシ</t>
    </rPh>
    <rPh sb="2" eb="5">
      <t>マキコ</t>
    </rPh>
    <rPh sb="6" eb="7">
      <t>テン</t>
    </rPh>
    <rPh sb="7" eb="8">
      <t>マ</t>
    </rPh>
    <rPh sb="9" eb="12">
      <t>チエコ</t>
    </rPh>
    <phoneticPr fontId="81"/>
  </si>
  <si>
    <t>岸　麻記子</t>
    <rPh sb="0" eb="1">
      <t>キシ</t>
    </rPh>
    <rPh sb="2" eb="5">
      <t>マキコ</t>
    </rPh>
    <phoneticPr fontId="81"/>
  </si>
  <si>
    <t>菅野　淳・菅野　美紀</t>
    <rPh sb="0" eb="2">
      <t>カンノ</t>
    </rPh>
    <rPh sb="3" eb="4">
      <t>アツシ</t>
    </rPh>
    <rPh sb="5" eb="7">
      <t>カンノ</t>
    </rPh>
    <rPh sb="8" eb="10">
      <t>ミキ</t>
    </rPh>
    <phoneticPr fontId="81"/>
  </si>
  <si>
    <t>菅野　淳</t>
    <rPh sb="0" eb="2">
      <t>カンノ</t>
    </rPh>
    <rPh sb="3" eb="4">
      <t>アツシ</t>
    </rPh>
    <phoneticPr fontId="81"/>
  </si>
  <si>
    <t>小野　敬子・酒井　リエ子</t>
    <rPh sb="0" eb="2">
      <t>オノ</t>
    </rPh>
    <rPh sb="3" eb="5">
      <t>ケイコ</t>
    </rPh>
    <rPh sb="6" eb="8">
      <t>サカイ</t>
    </rPh>
    <rPh sb="11" eb="12">
      <t>コ</t>
    </rPh>
    <phoneticPr fontId="2"/>
  </si>
  <si>
    <t>小野　敬子</t>
    <rPh sb="0" eb="2">
      <t>オノ</t>
    </rPh>
    <rPh sb="3" eb="5">
      <t>ケイコ</t>
    </rPh>
    <phoneticPr fontId="2"/>
  </si>
  <si>
    <t>家庭的保育事業</t>
    <rPh sb="0" eb="7">
      <t>カテイテキホイクジギョウ</t>
    </rPh>
    <phoneticPr fontId="3"/>
  </si>
  <si>
    <t>石川　信子</t>
    <rPh sb="0" eb="2">
      <t>イシカワ</t>
    </rPh>
    <rPh sb="3" eb="5">
      <t>ノブコ</t>
    </rPh>
    <phoneticPr fontId="81"/>
  </si>
  <si>
    <t>東海林　美代子</t>
    <rPh sb="0" eb="3">
      <t>ショウジ</t>
    </rPh>
    <rPh sb="4" eb="7">
      <t>ミ　ヨ　コ</t>
    </rPh>
    <phoneticPr fontId="81"/>
  </si>
  <si>
    <t>竹田　早苗</t>
    <rPh sb="0" eb="2">
      <t>タケダ</t>
    </rPh>
    <rPh sb="3" eb="5">
      <t>サナエ</t>
    </rPh>
    <phoneticPr fontId="81"/>
  </si>
  <si>
    <t>木村　和子</t>
    <rPh sb="0" eb="2">
      <t>キ　ムラ</t>
    </rPh>
    <rPh sb="3" eb="5">
      <t>カズコ</t>
    </rPh>
    <phoneticPr fontId="81"/>
  </si>
  <si>
    <t>和家庭保育室　木村　和子</t>
    <rPh sb="7" eb="9">
      <t>キ　ムラ</t>
    </rPh>
    <rPh sb="10" eb="12">
      <t>カズコ</t>
    </rPh>
    <phoneticPr fontId="81"/>
  </si>
  <si>
    <t>新免　信美</t>
    <rPh sb="0" eb="1">
      <t>シン</t>
    </rPh>
    <rPh sb="1" eb="2">
      <t>メン</t>
    </rPh>
    <rPh sb="3" eb="4">
      <t>ノブ</t>
    </rPh>
    <rPh sb="4" eb="5">
      <t>ミ</t>
    </rPh>
    <phoneticPr fontId="81"/>
  </si>
  <si>
    <t>濱中　明美</t>
    <rPh sb="0" eb="1">
      <t>ハマ</t>
    </rPh>
    <rPh sb="1" eb="2">
      <t>ナカ</t>
    </rPh>
    <rPh sb="3" eb="5">
      <t>アケミ</t>
    </rPh>
    <phoneticPr fontId="81"/>
  </si>
  <si>
    <t>佐藤　弘美</t>
    <rPh sb="0" eb="2">
      <t>サトウ</t>
    </rPh>
    <rPh sb="3" eb="5">
      <t>ヒロミ</t>
    </rPh>
    <phoneticPr fontId="81" alignment="distributed"/>
  </si>
  <si>
    <t>野村　薫</t>
    <rPh sb="0" eb="2">
      <t>ノムラ</t>
    </rPh>
    <rPh sb="3" eb="4">
      <t>カオル</t>
    </rPh>
    <phoneticPr fontId="81"/>
  </si>
  <si>
    <t>小出　美知子</t>
    <rPh sb="0" eb="2">
      <t>コイデ</t>
    </rPh>
    <rPh sb="3" eb="6">
      <t>ミチコ</t>
    </rPh>
    <phoneticPr fontId="81"/>
  </si>
  <si>
    <t>土井　悦子</t>
    <rPh sb="0" eb="2">
      <t>ド　イ</t>
    </rPh>
    <rPh sb="3" eb="5">
      <t>エツコ</t>
    </rPh>
    <phoneticPr fontId="81"/>
  </si>
  <si>
    <t>坂詰　稔</t>
    <rPh sb="0" eb="2">
      <t>サカヅメ</t>
    </rPh>
    <rPh sb="3" eb="4">
      <t>ミノル</t>
    </rPh>
    <phoneticPr fontId="81"/>
  </si>
  <si>
    <t>武内　洋子</t>
    <rPh sb="0" eb="2">
      <t>タケウチ</t>
    </rPh>
    <rPh sb="3" eb="5">
      <t>ヨウコ</t>
    </rPh>
    <phoneticPr fontId="81"/>
  </si>
  <si>
    <t>鈴木　史子</t>
    <rPh sb="0" eb="5">
      <t>スズキ　      フミ    コ</t>
    </rPh>
    <phoneticPr fontId="81"/>
  </si>
  <si>
    <t>仲　　恵美</t>
    <rPh sb="0" eb="1">
      <t>ナカ</t>
    </rPh>
    <rPh sb="3" eb="5">
      <t>エミ</t>
    </rPh>
    <phoneticPr fontId="81"/>
  </si>
  <si>
    <t>齋藤　眞弓</t>
    <rPh sb="0" eb="2">
      <t>サイトウ</t>
    </rPh>
    <rPh sb="3" eb="5">
      <t>マユミ</t>
    </rPh>
    <phoneticPr fontId="81"/>
  </si>
  <si>
    <t>菊地　恵子</t>
    <rPh sb="0" eb="2">
      <t>キクチ</t>
    </rPh>
    <rPh sb="3" eb="5">
      <t>ケイコ</t>
    </rPh>
    <phoneticPr fontId="81"/>
  </si>
  <si>
    <t>日下　恭子</t>
    <rPh sb="0" eb="2">
      <t>クサカ　　　キョウコ</t>
    </rPh>
    <phoneticPr fontId="81" alignment="distributed"/>
  </si>
  <si>
    <t>佐藤　豊子</t>
    <rPh sb="0" eb="2">
      <t>サトウ</t>
    </rPh>
    <rPh sb="3" eb="5">
      <t>トヨコ</t>
    </rPh>
    <phoneticPr fontId="2"/>
  </si>
  <si>
    <t>菊地　美夏</t>
    <rPh sb="0" eb="2">
      <t>キクチ</t>
    </rPh>
    <rPh sb="3" eb="5">
      <t>ミカ</t>
    </rPh>
    <phoneticPr fontId="81"/>
  </si>
  <si>
    <t>戸田　由美</t>
    <rPh sb="0" eb="2">
      <t>トダ</t>
    </rPh>
    <rPh sb="3" eb="5">
      <t>ユミ</t>
    </rPh>
    <phoneticPr fontId="81"/>
  </si>
  <si>
    <t>矢澤　要子</t>
    <rPh sb="0" eb="2">
      <t>ヤザワ</t>
    </rPh>
    <rPh sb="3" eb="4">
      <t>ヨウ</t>
    </rPh>
    <rPh sb="4" eb="5">
      <t>コ</t>
    </rPh>
    <phoneticPr fontId="81"/>
  </si>
  <si>
    <t>星野　和枝</t>
    <rPh sb="0" eb="2">
      <t>ホシノ</t>
    </rPh>
    <rPh sb="3" eb="5">
      <t>カズエ</t>
    </rPh>
    <phoneticPr fontId="2"/>
  </si>
  <si>
    <t>鎌田　優子</t>
    <rPh sb="0" eb="2">
      <t>カマタ</t>
    </rPh>
    <rPh sb="3" eb="5">
      <t>ユウコ</t>
    </rPh>
    <phoneticPr fontId="81"/>
  </si>
  <si>
    <t>佐藤　勇介</t>
    <rPh sb="0" eb="2">
      <t>サトウ</t>
    </rPh>
    <rPh sb="3" eb="5">
      <t>ユウスケ</t>
    </rPh>
    <phoneticPr fontId="2"/>
  </si>
  <si>
    <t>飛内　侑里</t>
    <rPh sb="0" eb="2">
      <t>トビナイ</t>
    </rPh>
    <rPh sb="3" eb="5">
      <t>ユウリ</t>
    </rPh>
    <phoneticPr fontId="2"/>
  </si>
  <si>
    <t>齊藤　あゆみ</t>
    <rPh sb="0" eb="2">
      <t>サイトウ</t>
    </rPh>
    <phoneticPr fontId="2"/>
  </si>
  <si>
    <t>藤垣　祐子</t>
    <rPh sb="0" eb="2">
      <t>フジガキ</t>
    </rPh>
    <rPh sb="3" eb="5">
      <t>ユウコ</t>
    </rPh>
    <phoneticPr fontId="2"/>
  </si>
  <si>
    <t>石山　立身</t>
    <rPh sb="0" eb="2">
      <t>イシヤマ</t>
    </rPh>
    <rPh sb="3" eb="4">
      <t>タ</t>
    </rPh>
    <rPh sb="4" eb="5">
      <t>ミ</t>
    </rPh>
    <phoneticPr fontId="2"/>
  </si>
  <si>
    <t>佐藤　恵美子</t>
    <rPh sb="0" eb="2">
      <t>サトウ</t>
    </rPh>
    <rPh sb="3" eb="6">
      <t>エミコ</t>
    </rPh>
    <phoneticPr fontId="81"/>
  </si>
  <si>
    <t>伊藤　由美子</t>
    <rPh sb="0" eb="2">
      <t>イトウ</t>
    </rPh>
    <rPh sb="3" eb="6">
      <t>ユミコ</t>
    </rPh>
    <phoneticPr fontId="81"/>
  </si>
  <si>
    <t>宇佐美　恵子</t>
    <rPh sb="0" eb="3">
      <t>ウサミ</t>
    </rPh>
    <rPh sb="4" eb="6">
      <t>ケイコ</t>
    </rPh>
    <phoneticPr fontId="81"/>
  </si>
  <si>
    <t>多田　直美</t>
    <rPh sb="0" eb="2">
      <t>タダ</t>
    </rPh>
    <rPh sb="3" eb="5">
      <t>ナオミ</t>
    </rPh>
    <phoneticPr fontId="81"/>
  </si>
  <si>
    <t>嶺岸　京子</t>
    <rPh sb="0" eb="2">
      <t>ミネギシ</t>
    </rPh>
    <rPh sb="3" eb="5">
      <t>キョウコ</t>
    </rPh>
    <phoneticPr fontId="81"/>
  </si>
  <si>
    <t>小林　希</t>
    <rPh sb="0" eb="2">
      <t>コバヤシ</t>
    </rPh>
    <rPh sb="3" eb="4">
      <t>ノゾミ</t>
    </rPh>
    <phoneticPr fontId="81"/>
  </si>
  <si>
    <t>子育てサポート　ばんそうこう　
小林　希</t>
    <rPh sb="0" eb="2">
      <t>コソダ</t>
    </rPh>
    <rPh sb="16" eb="18">
      <t>コバヤシ</t>
    </rPh>
    <rPh sb="19" eb="20">
      <t>ノゾミ</t>
    </rPh>
    <phoneticPr fontId="84"/>
  </si>
  <si>
    <t>小野寺　敏子</t>
    <rPh sb="0" eb="3">
      <t>　オノデラ　　　　　トシコ</t>
    </rPh>
    <phoneticPr fontId="81" alignment="distributed"/>
  </si>
  <si>
    <t>保育室　小野寺　小野寺　敏子</t>
  </si>
  <si>
    <t>及川　文子</t>
    <rPh sb="0" eb="1">
      <t>オイカワ　　　アヤコ</t>
    </rPh>
    <phoneticPr fontId="81"/>
  </si>
  <si>
    <t>濱野　雅代</t>
    <rPh sb="0" eb="2">
      <t>ハマノ</t>
    </rPh>
    <rPh sb="3" eb="5">
      <t>マサヨ</t>
    </rPh>
    <phoneticPr fontId="81"/>
  </si>
  <si>
    <t>鈴木　明子</t>
    <rPh sb="0" eb="2">
      <t>スズキ</t>
    </rPh>
    <rPh sb="3" eb="5">
      <t>アキコ</t>
    </rPh>
    <phoneticPr fontId="2"/>
  </si>
  <si>
    <t>志小田　舞子</t>
    <rPh sb="0" eb="3">
      <t>シコダ</t>
    </rPh>
    <rPh sb="4" eb="6">
      <t>マイコ</t>
    </rPh>
    <phoneticPr fontId="2"/>
  </si>
  <si>
    <t>村田　寿恵</t>
    <rPh sb="0" eb="2">
      <t>ムラタ</t>
    </rPh>
    <rPh sb="3" eb="5">
      <t>ヒサエ</t>
    </rPh>
    <phoneticPr fontId="2"/>
  </si>
  <si>
    <t>伊藤　美樹</t>
    <rPh sb="0" eb="2">
      <t>イトウ</t>
    </rPh>
    <rPh sb="3" eb="5">
      <t>ミキ</t>
    </rPh>
    <phoneticPr fontId="2"/>
  </si>
  <si>
    <t>久光　久美子</t>
    <rPh sb="0" eb="2">
      <t>ヒサミツ</t>
    </rPh>
    <rPh sb="3" eb="6">
      <t>　ク　ミ　　コ</t>
    </rPh>
    <phoneticPr fontId="81"/>
  </si>
  <si>
    <t>佐藤　愛子</t>
    <rPh sb="0" eb="2">
      <t>サトウ</t>
    </rPh>
    <rPh sb="3" eb="5">
      <t>アイコ</t>
    </rPh>
    <phoneticPr fontId="81"/>
  </si>
  <si>
    <t>武田　和子</t>
    <rPh sb="0" eb="2">
      <t>タケダ</t>
    </rPh>
    <rPh sb="3" eb="5">
      <t>カズコ</t>
    </rPh>
    <phoneticPr fontId="81"/>
  </si>
  <si>
    <t>佐藤　礼子</t>
    <rPh sb="0" eb="2">
      <t>サトウ</t>
    </rPh>
    <rPh sb="3" eb="5">
      <t>レイコ</t>
    </rPh>
    <phoneticPr fontId="81"/>
  </si>
  <si>
    <t>佐藤　かおり</t>
    <rPh sb="0" eb="2">
      <t>サトウ</t>
    </rPh>
    <phoneticPr fontId="2"/>
  </si>
  <si>
    <t>佐藤　久美子</t>
    <rPh sb="0" eb="2">
      <t>サトウ</t>
    </rPh>
    <rPh sb="3" eb="6">
      <t>クミコ</t>
    </rPh>
    <phoneticPr fontId="2"/>
  </si>
  <si>
    <t>仙台市青葉区二日町17-17BRAVI北四番丁2F</t>
    <phoneticPr fontId="7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</si>
</sst>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A\ #,###"/>
    <numFmt numFmtId="180" formatCode="\B\ #,###"/>
    <numFmt numFmtId="181" formatCode="#,###"/>
    <numFmt numFmtId="182" formatCode="#,##0_);[Red]\(#,##0\)&quot;人&quot;"/>
    <numFmt numFmtId="183" formatCode="#,##0_);[Red]\(#,##0\)&quot;円&quot;"/>
    <numFmt numFmtId="184" formatCode="#,##0_ ;[Red]\-#,##0\ "/>
  </numFmts>
  <fonts count="8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u/>
      <sz val="11"/>
      <color indexed="12"/>
      <name val="ＭＳ Ｐゴシック"/>
      <family val="3"/>
      <charset val="128"/>
    </font>
    <font>
      <sz val="14"/>
      <name val="ＭＳ Ｐゴシック"/>
      <family val="3"/>
      <charset val="128"/>
    </font>
    <font>
      <sz val="14"/>
      <name val="ＭＳ 明朝"/>
      <family val="1"/>
      <charset val="128"/>
    </font>
    <font>
      <sz val="11"/>
      <name val="ＭＳ 明朝"/>
      <family val="1"/>
      <charset val="128"/>
    </font>
    <font>
      <sz val="11"/>
      <color indexed="8"/>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8"/>
      <color indexed="81"/>
      <name val="MS P ゴシック"/>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sz val="20"/>
      <name val="HGSｺﾞｼｯｸM"/>
      <family val="3"/>
      <charset val="128"/>
    </font>
    <font>
      <b/>
      <sz val="24"/>
      <name val="HGSｺﾞｼｯｸM"/>
      <family val="3"/>
      <charset val="128"/>
    </font>
    <font>
      <sz val="24"/>
      <name val="HGSｺﾞｼｯｸM"/>
      <family val="3"/>
      <charset val="128"/>
    </font>
    <font>
      <sz val="26"/>
      <name val="HGSｺﾞｼｯｸM"/>
      <family val="3"/>
      <charset val="128"/>
    </font>
    <font>
      <sz val="22"/>
      <name val="HGSｺﾞｼｯｸM"/>
      <family val="3"/>
      <charset val="128"/>
    </font>
    <font>
      <sz val="18"/>
      <name val="HGSｺﾞｼｯｸM"/>
      <family val="3"/>
      <charset val="128"/>
    </font>
    <font>
      <sz val="18"/>
      <color theme="1"/>
      <name val="HGSｺﾞｼｯｸM"/>
      <family val="3"/>
      <charset val="128"/>
    </font>
    <font>
      <b/>
      <u/>
      <sz val="24"/>
      <name val="HGSｺﾞｼｯｸM"/>
      <family val="3"/>
      <charset val="128"/>
    </font>
    <font>
      <b/>
      <u/>
      <sz val="16"/>
      <name val="HGSｺﾞｼｯｸM"/>
      <family val="3"/>
      <charset val="128"/>
    </font>
    <font>
      <sz val="13"/>
      <name val="HGSｺﾞｼｯｸM"/>
      <family val="3"/>
      <charset val="128"/>
    </font>
    <font>
      <b/>
      <sz val="26"/>
      <name val="HGｺﾞｼｯｸM"/>
      <family val="3"/>
      <charset val="128"/>
    </font>
    <font>
      <b/>
      <sz val="26"/>
      <name val="HGS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sz val="12"/>
      <color theme="1"/>
      <name val="游ゴシック"/>
      <family val="3"/>
      <charset val="128"/>
    </font>
    <font>
      <b/>
      <sz val="9"/>
      <color indexed="81"/>
      <name val="游ゴシック"/>
      <family val="3"/>
      <charset val="128"/>
    </font>
    <font>
      <sz val="18"/>
      <name val="ＭＳ 明朝"/>
      <family val="1"/>
      <charset val="128"/>
    </font>
    <font>
      <b/>
      <sz val="18"/>
      <color indexed="81"/>
      <name val="游ゴシック"/>
      <family val="3"/>
      <charset val="128"/>
    </font>
    <font>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sz val="12"/>
      <color rgb="FF0070C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color indexed="8"/>
      <name val="游ゴシック"/>
      <family val="3"/>
      <charset val="128"/>
    </font>
    <font>
      <sz val="12"/>
      <name val="游ゴシック"/>
      <family val="3"/>
      <charset val="128"/>
    </font>
    <font>
      <sz val="6"/>
      <name val="ＭＳ Ｐゴシック"/>
      <family val="3"/>
      <charset val="128"/>
      <scheme val="minor"/>
    </font>
    <font>
      <sz val="12"/>
      <color theme="1"/>
      <name val="HGPｺﾞｼｯｸM"/>
      <family val="3"/>
      <charset val="128"/>
    </font>
    <font>
      <sz val="12"/>
      <color indexed="8"/>
      <name val="HGPｺﾞｼｯｸM"/>
      <family val="3"/>
      <charset val="128"/>
    </font>
    <font>
      <sz val="20"/>
      <name val="ＭＳ Ｐゴシック"/>
      <family val="3"/>
      <charset val="128"/>
    </font>
    <font>
      <sz val="12"/>
      <name val="HGPｺﾞｼｯｸM"/>
      <family val="3"/>
      <charset val="128"/>
    </font>
    <font>
      <sz val="16"/>
      <color theme="1"/>
      <name val="ＭＳ Ｐゴシック"/>
      <family val="3"/>
      <charset val="128"/>
      <scheme val="major"/>
    </font>
    <font>
      <sz val="11"/>
      <color theme="1"/>
      <name val="ＭＳ Ｐゴシック"/>
      <family val="2"/>
      <scheme val="minor"/>
    </font>
  </fonts>
  <fills count="18">
    <fill>
      <patternFill patternType="none"/>
    </fill>
    <fill>
      <patternFill patternType="gray125"/>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0" tint="-0.249977111117893"/>
        <bgColor indexed="64"/>
      </patternFill>
    </fill>
    <fill>
      <patternFill patternType="solid">
        <fgColor theme="0" tint="-0.249977111117893"/>
        <bgColor indexed="0"/>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CC"/>
        <bgColor indexed="64"/>
      </patternFill>
    </fill>
    <fill>
      <patternFill patternType="solid">
        <fgColor rgb="FFFFCCCC"/>
        <bgColor indexed="64"/>
      </patternFill>
    </fill>
  </fills>
  <borders count="173">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style="thin">
        <color indexed="8"/>
      </right>
      <top style="double">
        <color indexed="64"/>
      </top>
      <bottom style="hair">
        <color indexed="64"/>
      </bottom>
      <diagonal/>
    </border>
    <border>
      <left style="thin">
        <color indexed="8"/>
      </left>
      <right/>
      <top style="double">
        <color indexed="64"/>
      </top>
      <bottom style="hair">
        <color indexed="64"/>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hair">
        <color indexed="64"/>
      </bottom>
      <diagonal/>
    </border>
    <border>
      <left style="thin">
        <color indexed="8"/>
      </left>
      <right style="thin">
        <color indexed="8"/>
      </right>
      <top style="hair">
        <color indexed="64"/>
      </top>
      <bottom style="medium">
        <color indexed="64"/>
      </bottom>
      <diagonal/>
    </border>
    <border>
      <left style="thin">
        <color indexed="8"/>
      </left>
      <right/>
      <top/>
      <bottom style="medium">
        <color indexed="64"/>
      </bottom>
      <diagonal/>
    </border>
    <border>
      <left/>
      <right style="medium">
        <color indexed="64"/>
      </right>
      <top style="double">
        <color indexed="64"/>
      </top>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64"/>
      </right>
      <top style="hair">
        <color indexed="64"/>
      </top>
      <bottom style="thin">
        <color indexed="64"/>
      </bottom>
      <diagonal/>
    </border>
    <border>
      <left style="thin">
        <color indexed="8"/>
      </left>
      <right style="thin">
        <color indexed="8"/>
      </right>
      <top/>
      <bottom style="hair">
        <color indexed="64"/>
      </bottom>
      <diagonal/>
    </border>
    <border>
      <left/>
      <right style="thin">
        <color indexed="8"/>
      </right>
      <top/>
      <bottom/>
      <diagonal/>
    </border>
    <border>
      <left style="thin">
        <color indexed="8"/>
      </left>
      <right style="thin">
        <color indexed="8"/>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8"/>
      </left>
      <right style="thin">
        <color indexed="8"/>
      </right>
      <top style="thin">
        <color indexed="8"/>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double">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style="double">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style="medium">
        <color indexed="64"/>
      </bottom>
      <diagonal/>
    </border>
    <border>
      <left/>
      <right style="medium">
        <color indexed="64"/>
      </right>
      <top style="double">
        <color indexed="64"/>
      </top>
      <bottom style="hair">
        <color indexed="8"/>
      </bottom>
      <diagonal/>
    </border>
    <border>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8"/>
      </right>
      <top style="double">
        <color indexed="64"/>
      </top>
      <bottom style="hair">
        <color indexed="64"/>
      </bottom>
      <diagonal/>
    </border>
    <border>
      <left style="thin">
        <color indexed="8"/>
      </left>
      <right style="thin">
        <color indexed="64"/>
      </right>
      <top style="double">
        <color indexed="64"/>
      </top>
      <bottom style="hair">
        <color indexed="64"/>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hair">
        <color indexed="64"/>
      </bottom>
      <diagonal/>
    </border>
    <border>
      <left style="thin">
        <color indexed="64"/>
      </left>
      <right style="thin">
        <color indexed="8"/>
      </right>
      <top style="hair">
        <color indexed="64"/>
      </top>
      <bottom style="medium">
        <color indexed="64"/>
      </bottom>
      <diagonal/>
    </border>
    <border>
      <left style="thin">
        <color indexed="64"/>
      </left>
      <right/>
      <top/>
      <bottom style="double">
        <color indexed="64"/>
      </bottom>
      <diagonal/>
    </border>
    <border>
      <left style="thin">
        <color indexed="8"/>
      </left>
      <right/>
      <top style="hair">
        <color indexed="64"/>
      </top>
      <bottom style="thin">
        <color indexed="64"/>
      </bottom>
      <diagonal/>
    </border>
    <border>
      <left style="thin">
        <color indexed="8"/>
      </left>
      <right/>
      <top/>
      <bottom style="hair">
        <color indexed="64"/>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hair">
        <color indexed="64"/>
      </bottom>
      <diagonal/>
    </border>
    <border>
      <left style="thin">
        <color indexed="8"/>
      </left>
      <right style="thin">
        <color indexed="64"/>
      </right>
      <top/>
      <bottom style="hair">
        <color indexed="64"/>
      </bottom>
      <diagonal/>
    </border>
    <border>
      <left style="thin">
        <color indexed="64"/>
      </left>
      <right style="thin">
        <color indexed="8"/>
      </right>
      <top/>
      <bottom/>
      <diagonal/>
    </border>
    <border>
      <left style="thin">
        <color indexed="64"/>
      </left>
      <right style="thin">
        <color indexed="8"/>
      </right>
      <top style="thin">
        <color indexed="64"/>
      </top>
      <bottom style="hair">
        <color indexed="64"/>
      </bottom>
      <diagonal/>
    </border>
    <border>
      <left style="thin">
        <color indexed="64"/>
      </left>
      <right style="thin">
        <color indexed="8"/>
      </right>
      <top style="hair">
        <color indexed="64"/>
      </top>
      <bottom style="double">
        <color indexed="64"/>
      </bottom>
      <diagonal/>
    </border>
    <border>
      <left style="thin">
        <color indexed="8"/>
      </left>
      <right style="thin">
        <color indexed="8"/>
      </right>
      <top/>
      <bottom style="double">
        <color indexed="64"/>
      </bottom>
      <diagonal/>
    </border>
    <border>
      <left style="thin">
        <color indexed="8"/>
      </left>
      <right style="thin">
        <color indexed="64"/>
      </right>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8"/>
      </right>
      <top style="double">
        <color indexed="64"/>
      </top>
      <bottom/>
      <diagonal/>
    </border>
    <border>
      <left/>
      <right style="thin">
        <color indexed="8"/>
      </right>
      <top style="thin">
        <color indexed="64"/>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double">
        <color indexed="64"/>
      </bottom>
      <diagonal/>
    </border>
    <border>
      <left style="thin">
        <color indexed="8"/>
      </left>
      <right style="thin">
        <color indexed="64"/>
      </right>
      <top style="thin">
        <color indexed="8"/>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style="hair">
        <color indexed="8"/>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style="thick">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12" fillId="0" borderId="0">
      <alignment vertical="center"/>
    </xf>
    <xf numFmtId="0" fontId="10" fillId="0" borderId="0"/>
    <xf numFmtId="0" fontId="10" fillId="0" borderId="0"/>
    <xf numFmtId="0" fontId="2" fillId="0" borderId="0"/>
    <xf numFmtId="0" fontId="1" fillId="0" borderId="0">
      <alignment vertical="center"/>
    </xf>
  </cellStyleXfs>
  <cellXfs count="796">
    <xf numFmtId="0" fontId="0" fillId="0" borderId="0" xfId="0">
      <alignment vertical="center"/>
    </xf>
    <xf numFmtId="0" fontId="4" fillId="0" borderId="0" xfId="0" applyFont="1" applyAlignment="1" applyProtection="1">
      <alignment horizontal="center" vertical="center"/>
    </xf>
    <xf numFmtId="0" fontId="4" fillId="0" borderId="0" xfId="0" applyFont="1" applyAlignment="1" applyProtection="1">
      <alignment horizontal="left" vertical="center"/>
    </xf>
    <xf numFmtId="0" fontId="4" fillId="0" borderId="0" xfId="0" applyFont="1" applyAlignment="1" applyProtection="1">
      <alignment horizontal="right" vertical="center"/>
    </xf>
    <xf numFmtId="0" fontId="13" fillId="0" borderId="0" xfId="0" applyFont="1" applyAlignment="1">
      <alignment horizontal="left" vertical="center"/>
    </xf>
    <xf numFmtId="0" fontId="14" fillId="0" borderId="0" xfId="0" applyFont="1">
      <alignment vertical="center"/>
    </xf>
    <xf numFmtId="0" fontId="14" fillId="0" borderId="0" xfId="0" applyFont="1" applyAlignment="1">
      <alignment horizontal="left" vertical="center"/>
    </xf>
    <xf numFmtId="49" fontId="14" fillId="0" borderId="0" xfId="0" applyNumberFormat="1" applyFont="1" applyAlignment="1">
      <alignment horizontal="right" vertical="center"/>
    </xf>
    <xf numFmtId="49" fontId="15" fillId="0" borderId="0" xfId="0" applyNumberFormat="1" applyFont="1" applyFill="1" applyBorder="1" applyAlignment="1">
      <alignment horizontal="center" vertical="center" shrinkToFit="1"/>
    </xf>
    <xf numFmtId="49" fontId="14" fillId="0" borderId="0" xfId="0" applyNumberFormat="1" applyFont="1">
      <alignment vertical="center"/>
    </xf>
    <xf numFmtId="49" fontId="14" fillId="0" borderId="0" xfId="0" applyNumberFormat="1" applyFont="1" applyAlignment="1">
      <alignment horizontal="right" vertical="top"/>
    </xf>
    <xf numFmtId="0" fontId="14" fillId="0" borderId="0" xfId="0" applyFont="1" applyAlignment="1">
      <alignment horizontal="right" vertical="center"/>
    </xf>
    <xf numFmtId="0" fontId="17" fillId="0" borderId="0" xfId="0" applyFont="1" applyAlignment="1">
      <alignment horizontal="right" vertical="center"/>
    </xf>
    <xf numFmtId="0" fontId="17" fillId="0" borderId="0" xfId="0" applyFont="1">
      <alignment vertical="center"/>
    </xf>
    <xf numFmtId="49" fontId="18" fillId="0" borderId="0" xfId="0" applyNumberFormat="1" applyFont="1">
      <alignment vertical="center"/>
    </xf>
    <xf numFmtId="0" fontId="17" fillId="0" borderId="0" xfId="0" applyFont="1" applyAlignment="1">
      <alignment horizontal="right" vertical="top"/>
    </xf>
    <xf numFmtId="0" fontId="18" fillId="0" borderId="0" xfId="0" applyFont="1">
      <alignment vertical="center"/>
    </xf>
    <xf numFmtId="49" fontId="17" fillId="0" borderId="0" xfId="0" applyNumberFormat="1" applyFont="1" applyAlignment="1">
      <alignment horizontal="right" vertical="center"/>
    </xf>
    <xf numFmtId="0" fontId="17" fillId="0" borderId="0" xfId="0" applyFont="1" applyAlignment="1">
      <alignment horizontal="left" vertical="center"/>
    </xf>
    <xf numFmtId="49" fontId="17" fillId="0" borderId="0" xfId="0" applyNumberFormat="1" applyFont="1">
      <alignment vertical="center"/>
    </xf>
    <xf numFmtId="0" fontId="19" fillId="0" borderId="0" xfId="0" applyFont="1">
      <alignment vertical="center"/>
    </xf>
    <xf numFmtId="0" fontId="21" fillId="0" borderId="0" xfId="5" applyFont="1" applyAlignment="1">
      <alignment horizontal="left" vertical="center"/>
    </xf>
    <xf numFmtId="0" fontId="21" fillId="0" borderId="0" xfId="5" applyFont="1" applyAlignment="1">
      <alignment horizontal="center" vertical="center"/>
    </xf>
    <xf numFmtId="0" fontId="22" fillId="4" borderId="0" xfId="5" applyFont="1" applyFill="1" applyBorder="1" applyAlignment="1">
      <alignment horizontal="center" vertical="center"/>
    </xf>
    <xf numFmtId="0" fontId="21" fillId="0" borderId="0" xfId="0" applyFont="1" applyAlignment="1">
      <alignment horizontal="justify" vertical="center"/>
    </xf>
    <xf numFmtId="0" fontId="21" fillId="0" borderId="0" xfId="5" applyFont="1"/>
    <xf numFmtId="0" fontId="23" fillId="0" borderId="0" xfId="5" applyFont="1" applyAlignment="1">
      <alignment horizontal="center" vertical="center"/>
    </xf>
    <xf numFmtId="0" fontId="23" fillId="0" borderId="0" xfId="5" applyFont="1" applyAlignment="1">
      <alignment horizontal="right" vertical="center"/>
    </xf>
    <xf numFmtId="0" fontId="23" fillId="0" borderId="0" xfId="5" applyNumberFormat="1" applyFont="1" applyAlignment="1">
      <alignment horizontal="center" vertical="center"/>
    </xf>
    <xf numFmtId="0" fontId="23" fillId="0" borderId="0" xfId="5" applyFont="1"/>
    <xf numFmtId="0" fontId="23" fillId="0" borderId="0" xfId="0" applyFont="1" applyAlignment="1">
      <alignment horizontal="right" vertical="center"/>
    </xf>
    <xf numFmtId="0" fontId="21" fillId="0" borderId="0" xfId="0" applyFont="1" applyAlignment="1">
      <alignment horizontal="right" vertical="center"/>
    </xf>
    <xf numFmtId="0" fontId="21" fillId="0" borderId="33" xfId="0" applyFont="1" applyBorder="1" applyAlignment="1">
      <alignment horizontal="center" vertical="center"/>
    </xf>
    <xf numFmtId="177" fontId="21" fillId="0" borderId="0" xfId="5" applyNumberFormat="1" applyFont="1" applyAlignment="1">
      <alignment horizontal="right"/>
    </xf>
    <xf numFmtId="0" fontId="21" fillId="0" borderId="6" xfId="5" applyFont="1" applyBorder="1" applyAlignment="1">
      <alignment vertical="center" wrapText="1"/>
    </xf>
    <xf numFmtId="0" fontId="21" fillId="0" borderId="7" xfId="5" applyFont="1" applyBorder="1" applyAlignment="1">
      <alignment vertical="center" wrapText="1"/>
    </xf>
    <xf numFmtId="0" fontId="21" fillId="0" borderId="7" xfId="5" applyFont="1" applyBorder="1" applyAlignment="1">
      <alignment horizontal="center" vertical="center"/>
    </xf>
    <xf numFmtId="0" fontId="21" fillId="0" borderId="2" xfId="5" applyFont="1" applyBorder="1" applyAlignment="1">
      <alignment vertical="center"/>
    </xf>
    <xf numFmtId="0" fontId="21" fillId="0" borderId="3" xfId="5" applyFont="1" applyBorder="1" applyAlignment="1">
      <alignment vertical="center"/>
    </xf>
    <xf numFmtId="0" fontId="25" fillId="0" borderId="36" xfId="5" applyFont="1" applyBorder="1" applyAlignment="1">
      <alignment vertical="center"/>
    </xf>
    <xf numFmtId="0" fontId="25" fillId="0" borderId="37" xfId="5" applyFont="1" applyBorder="1" applyAlignment="1">
      <alignment vertical="center"/>
    </xf>
    <xf numFmtId="0" fontId="25" fillId="6" borderId="36" xfId="5" applyFont="1" applyFill="1" applyBorder="1" applyAlignment="1" applyProtection="1">
      <alignment vertical="center"/>
      <protection locked="0"/>
    </xf>
    <xf numFmtId="0" fontId="25" fillId="6" borderId="37" xfId="5" applyFont="1" applyFill="1" applyBorder="1" applyAlignment="1" applyProtection="1">
      <alignment vertical="center"/>
      <protection locked="0"/>
    </xf>
    <xf numFmtId="0" fontId="21" fillId="0" borderId="0" xfId="0" applyFont="1" applyAlignment="1">
      <alignment horizontal="center" vertical="center"/>
    </xf>
    <xf numFmtId="0" fontId="25" fillId="6" borderId="38" xfId="5" applyFont="1" applyFill="1" applyBorder="1" applyAlignment="1" applyProtection="1">
      <alignment vertical="center"/>
      <protection locked="0"/>
    </xf>
    <xf numFmtId="177" fontId="21" fillId="0" borderId="0" xfId="0" applyNumberFormat="1" applyFont="1" applyAlignment="1">
      <alignment horizontal="center" vertical="center"/>
    </xf>
    <xf numFmtId="0" fontId="21" fillId="0" borderId="0" xfId="5" applyFont="1" applyFill="1"/>
    <xf numFmtId="0" fontId="21" fillId="0" borderId="0" xfId="5" applyFont="1" applyFill="1" applyAlignment="1">
      <alignment horizontal="center" vertical="center"/>
    </xf>
    <xf numFmtId="0" fontId="25" fillId="0" borderId="2" xfId="5" applyFont="1" applyBorder="1" applyAlignment="1">
      <alignment vertical="center"/>
    </xf>
    <xf numFmtId="0" fontId="25" fillId="0" borderId="3" xfId="5" applyFont="1" applyBorder="1" applyAlignment="1">
      <alignment vertical="center"/>
    </xf>
    <xf numFmtId="0" fontId="25" fillId="6" borderId="39" xfId="5" applyFont="1" applyFill="1" applyBorder="1" applyAlignment="1" applyProtection="1">
      <alignment vertical="center"/>
      <protection locked="0"/>
    </xf>
    <xf numFmtId="0" fontId="25" fillId="6" borderId="40" xfId="5" applyFont="1" applyFill="1" applyBorder="1" applyAlignment="1" applyProtection="1">
      <alignment vertical="center"/>
      <protection locked="0"/>
    </xf>
    <xf numFmtId="180" fontId="21" fillId="0" borderId="0" xfId="0" applyNumberFormat="1" applyFont="1" applyAlignment="1">
      <alignment horizontal="justify" vertical="center"/>
    </xf>
    <xf numFmtId="179" fontId="21" fillId="0" borderId="0" xfId="5" applyNumberFormat="1" applyFont="1"/>
    <xf numFmtId="180" fontId="21" fillId="0" borderId="0" xfId="5" applyNumberFormat="1" applyFont="1"/>
    <xf numFmtId="0" fontId="14" fillId="0" borderId="0" xfId="5" applyFont="1"/>
    <xf numFmtId="0" fontId="14" fillId="0" borderId="0" xfId="5" applyFont="1" applyFill="1"/>
    <xf numFmtId="0" fontId="14" fillId="0" borderId="0" xfId="5" applyFont="1" applyBorder="1"/>
    <xf numFmtId="184" fontId="23" fillId="0" borderId="17" xfId="5" applyNumberFormat="1" applyFont="1" applyFill="1" applyBorder="1" applyAlignment="1">
      <alignment vertical="center"/>
    </xf>
    <xf numFmtId="184" fontId="23" fillId="0" borderId="15" xfId="5" applyNumberFormat="1" applyFont="1" applyFill="1" applyBorder="1" applyAlignment="1">
      <alignment vertical="center"/>
    </xf>
    <xf numFmtId="184" fontId="26" fillId="6" borderId="33" xfId="5" applyNumberFormat="1" applyFont="1" applyFill="1" applyBorder="1" applyAlignment="1" applyProtection="1">
      <alignment vertical="center"/>
      <protection locked="0"/>
    </xf>
    <xf numFmtId="184" fontId="26" fillId="6" borderId="16" xfId="5" applyNumberFormat="1" applyFont="1" applyFill="1" applyBorder="1" applyAlignment="1" applyProtection="1">
      <alignment vertical="center"/>
      <protection locked="0"/>
    </xf>
    <xf numFmtId="184" fontId="26" fillId="6" borderId="9" xfId="5" applyNumberFormat="1" applyFont="1" applyFill="1" applyBorder="1" applyAlignment="1" applyProtection="1">
      <alignment vertical="center"/>
      <protection locked="0"/>
    </xf>
    <xf numFmtId="184" fontId="26" fillId="6" borderId="13" xfId="5" applyNumberFormat="1" applyFont="1" applyFill="1" applyBorder="1" applyAlignment="1" applyProtection="1">
      <alignment vertical="center"/>
      <protection locked="0"/>
    </xf>
    <xf numFmtId="184" fontId="23" fillId="0" borderId="12" xfId="5" applyNumberFormat="1" applyFont="1" applyFill="1" applyBorder="1" applyAlignment="1">
      <alignment vertical="center"/>
    </xf>
    <xf numFmtId="184" fontId="23" fillId="0" borderId="14" xfId="5" applyNumberFormat="1" applyFont="1" applyFill="1" applyBorder="1" applyAlignment="1">
      <alignment vertical="center"/>
    </xf>
    <xf numFmtId="184" fontId="23" fillId="0" borderId="15" xfId="5" applyNumberFormat="1" applyFont="1" applyFill="1" applyBorder="1" applyAlignment="1">
      <alignment horizontal="right" vertical="center"/>
    </xf>
    <xf numFmtId="184" fontId="23" fillId="0" borderId="16" xfId="5" applyNumberFormat="1" applyFont="1" applyFill="1" applyBorder="1" applyAlignment="1">
      <alignment horizontal="right" vertical="center"/>
    </xf>
    <xf numFmtId="184" fontId="23" fillId="0" borderId="13" xfId="5" applyNumberFormat="1" applyFont="1" applyFill="1" applyBorder="1" applyAlignment="1">
      <alignment horizontal="right" vertical="center"/>
    </xf>
    <xf numFmtId="184" fontId="23" fillId="0" borderId="14" xfId="5" applyNumberFormat="1" applyFont="1" applyFill="1" applyBorder="1" applyAlignment="1">
      <alignment horizontal="right" vertical="center"/>
    </xf>
    <xf numFmtId="0" fontId="27" fillId="0" borderId="0" xfId="0" applyFont="1" applyAlignment="1">
      <alignment horizontal="left" vertical="center"/>
    </xf>
    <xf numFmtId="0" fontId="28" fillId="0" borderId="0" xfId="0" applyFont="1">
      <alignment vertical="center"/>
    </xf>
    <xf numFmtId="0" fontId="28" fillId="0" borderId="0" xfId="0" applyFont="1" applyAlignment="1">
      <alignment horizontal="center" vertical="center"/>
    </xf>
    <xf numFmtId="0" fontId="28" fillId="4" borderId="0" xfId="0" applyFont="1" applyFill="1" applyBorder="1" applyAlignment="1">
      <alignment vertical="center"/>
    </xf>
    <xf numFmtId="0" fontId="30" fillId="0" borderId="0" xfId="0" applyFont="1">
      <alignment vertical="center"/>
    </xf>
    <xf numFmtId="0" fontId="11" fillId="0" borderId="0" xfId="0" applyFont="1" applyAlignment="1">
      <alignment horizontal="right" vertical="center"/>
    </xf>
    <xf numFmtId="0" fontId="11" fillId="0" borderId="0" xfId="0" applyNumberFormat="1" applyFont="1" applyAlignment="1">
      <alignment horizontal="center" vertical="center"/>
    </xf>
    <xf numFmtId="0" fontId="11" fillId="0" borderId="0" xfId="0" applyFont="1" applyAlignment="1">
      <alignment horizontal="left" vertical="center"/>
    </xf>
    <xf numFmtId="0" fontId="30" fillId="0" borderId="0" xfId="0" applyFont="1" applyAlignment="1">
      <alignment horizontal="center" vertical="center"/>
    </xf>
    <xf numFmtId="0" fontId="30"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27" fillId="0" borderId="33" xfId="0" applyFont="1" applyBorder="1" applyAlignment="1">
      <alignment horizontal="center" vertical="center"/>
    </xf>
    <xf numFmtId="0" fontId="28" fillId="0" borderId="0" xfId="0" applyFont="1" applyAlignment="1">
      <alignment horizontal="justify" vertical="center"/>
    </xf>
    <xf numFmtId="0" fontId="28" fillId="0" borderId="0" xfId="0" applyFont="1" applyAlignment="1">
      <alignment vertical="center"/>
    </xf>
    <xf numFmtId="0" fontId="32" fillId="5" borderId="18" xfId="0" applyFont="1" applyFill="1" applyBorder="1" applyAlignment="1">
      <alignment horizontal="right" vertical="center" wrapText="1"/>
    </xf>
    <xf numFmtId="0" fontId="32" fillId="5" borderId="19" xfId="0" applyFont="1" applyFill="1" applyBorder="1" applyAlignment="1">
      <alignment horizontal="right" vertical="center" wrapText="1"/>
    </xf>
    <xf numFmtId="0" fontId="32" fillId="5" borderId="20" xfId="0" applyFont="1" applyFill="1" applyBorder="1" applyAlignment="1">
      <alignment horizontal="right" vertical="center" wrapText="1"/>
    </xf>
    <xf numFmtId="0" fontId="32" fillId="5" borderId="26" xfId="0" applyFont="1" applyFill="1" applyBorder="1" applyAlignment="1">
      <alignment horizontal="right" vertical="center" wrapText="1"/>
    </xf>
    <xf numFmtId="0" fontId="28" fillId="0" borderId="4" xfId="0" applyFont="1" applyBorder="1" applyAlignment="1">
      <alignment horizontal="right" vertical="top" wrapText="1"/>
    </xf>
    <xf numFmtId="0" fontId="28" fillId="0" borderId="5" xfId="0" applyFont="1" applyBorder="1" applyAlignment="1">
      <alignment horizontal="right" vertical="top" wrapText="1"/>
    </xf>
    <xf numFmtId="0" fontId="28" fillId="0" borderId="27" xfId="0" applyFont="1" applyBorder="1" applyAlignment="1">
      <alignment horizontal="right" vertical="top" wrapText="1"/>
    </xf>
    <xf numFmtId="0" fontId="28" fillId="0" borderId="28" xfId="0" applyFont="1" applyBorder="1" applyAlignment="1">
      <alignment horizontal="right" vertical="top" wrapText="1"/>
    </xf>
    <xf numFmtId="0" fontId="28" fillId="0" borderId="0" xfId="0" applyFont="1" applyAlignment="1">
      <alignment horizontal="right" vertical="top"/>
    </xf>
    <xf numFmtId="176" fontId="30" fillId="4" borderId="22" xfId="0" applyNumberFormat="1" applyFont="1" applyFill="1" applyBorder="1" applyAlignment="1">
      <alignment horizontal="right" vertical="center" wrapText="1"/>
    </xf>
    <xf numFmtId="176" fontId="30" fillId="0" borderId="25" xfId="0" applyNumberFormat="1" applyFont="1" applyFill="1" applyBorder="1" applyAlignment="1">
      <alignment horizontal="right" vertical="center" wrapText="1"/>
    </xf>
    <xf numFmtId="176" fontId="30" fillId="4" borderId="23" xfId="0" applyNumberFormat="1" applyFont="1" applyFill="1" applyBorder="1" applyAlignment="1">
      <alignment horizontal="right" vertical="center" wrapText="1"/>
    </xf>
    <xf numFmtId="176" fontId="30" fillId="4" borderId="24" xfId="0" applyNumberFormat="1" applyFont="1" applyFill="1" applyBorder="1" applyAlignment="1">
      <alignment horizontal="right" vertical="center" wrapText="1"/>
    </xf>
    <xf numFmtId="176" fontId="30" fillId="4" borderId="29" xfId="0" applyNumberFormat="1" applyFont="1" applyFill="1" applyBorder="1" applyAlignment="1">
      <alignment horizontal="right" vertical="center" wrapText="1"/>
    </xf>
    <xf numFmtId="176" fontId="33" fillId="0" borderId="0" xfId="0" applyNumberFormat="1" applyFont="1" applyAlignment="1">
      <alignment horizontal="right" vertical="center"/>
    </xf>
    <xf numFmtId="0" fontId="28" fillId="4" borderId="4" xfId="0" applyFont="1" applyFill="1" applyBorder="1" applyAlignment="1">
      <alignment horizontal="right" vertical="top" wrapText="1"/>
    </xf>
    <xf numFmtId="0" fontId="28" fillId="0" borderId="5" xfId="0" applyFont="1" applyFill="1" applyBorder="1" applyAlignment="1">
      <alignment horizontal="right" vertical="top" wrapText="1"/>
    </xf>
    <xf numFmtId="0" fontId="28" fillId="4" borderId="5" xfId="0" applyFont="1" applyFill="1" applyBorder="1" applyAlignment="1">
      <alignment horizontal="right" vertical="top" wrapText="1"/>
    </xf>
    <xf numFmtId="0" fontId="28" fillId="4" borderId="28" xfId="0" applyFont="1" applyFill="1" applyBorder="1" applyAlignment="1">
      <alignment horizontal="right" vertical="top" wrapText="1"/>
    </xf>
    <xf numFmtId="0" fontId="28" fillId="4" borderId="8" xfId="0" applyFont="1" applyFill="1" applyBorder="1" applyAlignment="1">
      <alignment horizontal="right" vertical="top" wrapText="1"/>
    </xf>
    <xf numFmtId="0" fontId="28" fillId="0" borderId="6" xfId="0" applyFont="1" applyBorder="1" applyAlignment="1">
      <alignment horizontal="right" vertical="top" wrapText="1"/>
    </xf>
    <xf numFmtId="176" fontId="29" fillId="4" borderId="22" xfId="0" applyNumberFormat="1" applyFont="1" applyFill="1" applyBorder="1" applyAlignment="1">
      <alignment horizontal="right" vertical="center" wrapText="1"/>
    </xf>
    <xf numFmtId="176" fontId="29" fillId="4" borderId="25" xfId="0" applyNumberFormat="1" applyFont="1" applyFill="1" applyBorder="1" applyAlignment="1">
      <alignment horizontal="right" vertical="center" wrapText="1"/>
    </xf>
    <xf numFmtId="176" fontId="29" fillId="4" borderId="20" xfId="0" applyNumberFormat="1" applyFont="1" applyFill="1" applyBorder="1" applyAlignment="1">
      <alignment horizontal="right" vertical="center" wrapText="1"/>
    </xf>
    <xf numFmtId="176" fontId="29" fillId="4" borderId="29" xfId="0" applyNumberFormat="1" applyFont="1" applyFill="1" applyBorder="1" applyAlignment="1">
      <alignment horizontal="right" vertical="center" wrapText="1"/>
    </xf>
    <xf numFmtId="176" fontId="28" fillId="0" borderId="0" xfId="0" applyNumberFormat="1" applyFont="1" applyBorder="1" applyAlignment="1">
      <alignment horizontal="right" vertical="top" wrapText="1"/>
    </xf>
    <xf numFmtId="176" fontId="28" fillId="0" borderId="0" xfId="0" applyNumberFormat="1" applyFont="1" applyAlignment="1">
      <alignment horizontal="right" vertical="center"/>
    </xf>
    <xf numFmtId="0" fontId="30" fillId="0" borderId="0" xfId="0" applyFont="1" applyAlignment="1">
      <alignment vertical="center"/>
    </xf>
    <xf numFmtId="0" fontId="34" fillId="0" borderId="0" xfId="0" applyFont="1">
      <alignment vertical="center"/>
    </xf>
    <xf numFmtId="179" fontId="34" fillId="0" borderId="0" xfId="0" applyNumberFormat="1" applyFont="1">
      <alignment vertical="center"/>
    </xf>
    <xf numFmtId="0" fontId="34" fillId="0" borderId="0" xfId="0" applyFont="1" applyBorder="1">
      <alignment vertical="center"/>
    </xf>
    <xf numFmtId="0" fontId="32" fillId="5" borderId="34" xfId="0" applyFont="1" applyFill="1" applyBorder="1" applyAlignment="1">
      <alignment horizontal="center" vertical="center" wrapText="1"/>
    </xf>
    <xf numFmtId="0" fontId="32" fillId="5" borderId="35" xfId="0" applyFont="1" applyFill="1" applyBorder="1" applyAlignment="1">
      <alignment horizontal="center" vertical="center" wrapText="1"/>
    </xf>
    <xf numFmtId="0" fontId="36" fillId="0" borderId="0" xfId="0" applyFont="1" applyAlignment="1" applyProtection="1">
      <alignment horizontal="right" vertical="center"/>
    </xf>
    <xf numFmtId="0" fontId="36" fillId="0" borderId="0" xfId="0" applyFont="1" applyAlignment="1" applyProtection="1">
      <alignment horizontal="center" vertical="center" shrinkToFit="1"/>
    </xf>
    <xf numFmtId="0" fontId="36" fillId="0" borderId="0" xfId="0" applyFont="1" applyAlignment="1" applyProtection="1">
      <alignment horizontal="left" vertical="center"/>
    </xf>
    <xf numFmtId="0" fontId="36" fillId="0" borderId="0" xfId="0" applyFont="1" applyAlignment="1" applyProtection="1">
      <alignment horizontal="center" vertical="center"/>
    </xf>
    <xf numFmtId="0" fontId="36" fillId="0" borderId="0" xfId="0" applyFont="1" applyProtection="1">
      <alignment vertical="center"/>
    </xf>
    <xf numFmtId="0" fontId="36" fillId="0" borderId="0" xfId="0" applyFont="1" applyBorder="1" applyAlignment="1" applyProtection="1">
      <alignment horizontal="center" vertical="center" wrapText="1"/>
    </xf>
    <xf numFmtId="0" fontId="36" fillId="0" borderId="0" xfId="0" applyFont="1" applyAlignment="1" applyProtection="1">
      <alignment vertical="center"/>
    </xf>
    <xf numFmtId="0" fontId="37" fillId="0" borderId="0" xfId="0" applyFont="1" applyFill="1" applyProtection="1">
      <alignment vertical="center"/>
    </xf>
    <xf numFmtId="0" fontId="30" fillId="0" borderId="0" xfId="0" applyFont="1" applyProtection="1">
      <alignment vertical="center"/>
    </xf>
    <xf numFmtId="0" fontId="38" fillId="0" borderId="0" xfId="0" applyFont="1" applyProtection="1">
      <alignment vertical="center"/>
    </xf>
    <xf numFmtId="0" fontId="30" fillId="0" borderId="0" xfId="0" applyFont="1" applyAlignment="1" applyProtection="1">
      <alignment horizontal="center" vertical="center"/>
    </xf>
    <xf numFmtId="0" fontId="30" fillId="0" borderId="0" xfId="0" applyFont="1" applyBorder="1" applyAlignment="1" applyProtection="1">
      <alignment horizontal="center" vertical="center" wrapText="1"/>
    </xf>
    <xf numFmtId="0" fontId="27" fillId="0" borderId="33" xfId="0" applyFont="1" applyBorder="1" applyAlignment="1" applyProtection="1">
      <alignment horizontal="center" vertical="center" shrinkToFit="1"/>
    </xf>
    <xf numFmtId="0" fontId="11" fillId="0" borderId="0" xfId="0" applyFont="1" applyProtection="1">
      <alignment vertical="center"/>
    </xf>
    <xf numFmtId="0" fontId="34" fillId="0" borderId="0" xfId="0" applyFont="1" applyFill="1" applyProtection="1">
      <alignment vertical="center"/>
    </xf>
    <xf numFmtId="0" fontId="27" fillId="0" borderId="0" xfId="0" applyFont="1" applyProtection="1">
      <alignment vertical="center"/>
    </xf>
    <xf numFmtId="0" fontId="27" fillId="0" borderId="0" xfId="0" applyFont="1" applyBorder="1" applyAlignment="1" applyProtection="1">
      <alignment horizontal="center" vertical="center"/>
    </xf>
    <xf numFmtId="0" fontId="28" fillId="0" borderId="0" xfId="0" applyFont="1" applyFill="1" applyBorder="1" applyAlignment="1" applyProtection="1">
      <alignment vertical="center" wrapText="1"/>
    </xf>
    <xf numFmtId="0" fontId="28" fillId="0" borderId="0" xfId="0" applyFont="1" applyFill="1" applyProtection="1">
      <alignment vertical="center"/>
    </xf>
    <xf numFmtId="0" fontId="28" fillId="0" borderId="0" xfId="0" applyFont="1" applyFill="1" applyBorder="1" applyProtection="1">
      <alignment vertical="center"/>
    </xf>
    <xf numFmtId="0" fontId="28" fillId="0" borderId="0" xfId="0" applyFont="1" applyFill="1" applyBorder="1" applyAlignment="1" applyProtection="1">
      <alignment wrapText="1"/>
    </xf>
    <xf numFmtId="0" fontId="56" fillId="0" borderId="94" xfId="0" applyFont="1" applyBorder="1" applyAlignment="1">
      <alignment horizontal="center" vertical="center" wrapText="1"/>
    </xf>
    <xf numFmtId="0" fontId="56" fillId="0" borderId="94" xfId="0" applyFont="1" applyBorder="1" applyAlignment="1">
      <alignment horizontal="right" vertical="center" wrapText="1"/>
    </xf>
    <xf numFmtId="0" fontId="56" fillId="11" borderId="94" xfId="0" applyFont="1" applyFill="1" applyBorder="1" applyAlignment="1">
      <alignment horizontal="center" vertical="center" wrapText="1"/>
    </xf>
    <xf numFmtId="0" fontId="56" fillId="11" borderId="94" xfId="0" applyFont="1" applyFill="1" applyBorder="1" applyAlignment="1">
      <alignment horizontal="right" vertical="center" wrapText="1"/>
    </xf>
    <xf numFmtId="0" fontId="14" fillId="0" borderId="0" xfId="0" applyFont="1" applyAlignment="1">
      <alignment horizontal="justify" vertical="center"/>
    </xf>
    <xf numFmtId="0" fontId="14" fillId="0" borderId="21" xfId="0" applyFont="1" applyBorder="1" applyAlignment="1">
      <alignment horizontal="center" vertical="center" wrapText="1"/>
    </xf>
    <xf numFmtId="0" fontId="13" fillId="0" borderId="0" xfId="0" applyFont="1">
      <alignment vertical="center"/>
    </xf>
    <xf numFmtId="0" fontId="21" fillId="4" borderId="0" xfId="0" applyFont="1" applyFill="1" applyBorder="1" applyAlignment="1">
      <alignment horizontal="center" vertical="center"/>
    </xf>
    <xf numFmtId="0" fontId="28" fillId="0" borderId="0" xfId="0" applyFont="1" applyAlignment="1">
      <alignment horizontal="left" vertical="center"/>
    </xf>
    <xf numFmtId="0" fontId="30" fillId="0" borderId="0" xfId="0" applyFont="1" applyAlignment="1">
      <alignment horizontal="left" vertical="center"/>
    </xf>
    <xf numFmtId="0" fontId="54" fillId="0" borderId="0" xfId="0" applyFont="1" applyAlignment="1">
      <alignment horizontal="justify" vertical="center"/>
    </xf>
    <xf numFmtId="0" fontId="55" fillId="0" borderId="94" xfId="0" applyFont="1" applyBorder="1" applyAlignment="1">
      <alignment horizontal="center" vertical="center" wrapText="1"/>
    </xf>
    <xf numFmtId="0" fontId="5" fillId="0" borderId="0" xfId="5" applyFont="1" applyAlignment="1" applyProtection="1">
      <alignment horizontal="center" vertical="center"/>
    </xf>
    <xf numFmtId="0" fontId="0" fillId="0" borderId="0" xfId="5" applyFont="1" applyProtection="1"/>
    <xf numFmtId="0" fontId="0" fillId="0" borderId="0" xfId="0" applyProtection="1">
      <alignment vertical="center"/>
    </xf>
    <xf numFmtId="0" fontId="4" fillId="0" borderId="0" xfId="0" applyFont="1" applyAlignment="1" applyProtection="1">
      <alignment horizontal="justify" vertical="center"/>
    </xf>
    <xf numFmtId="0" fontId="4" fillId="0" borderId="0" xfId="5" applyFont="1" applyAlignment="1" applyProtection="1">
      <alignment vertical="center"/>
    </xf>
    <xf numFmtId="58" fontId="4" fillId="0" borderId="0" xfId="0" applyNumberFormat="1" applyFont="1" applyAlignment="1" applyProtection="1">
      <alignment horizontal="right" vertical="center"/>
    </xf>
    <xf numFmtId="0" fontId="4" fillId="0" borderId="0" xfId="5" applyFont="1" applyAlignment="1" applyProtection="1">
      <alignment horizontal="right" vertical="center"/>
    </xf>
    <xf numFmtId="0" fontId="0" fillId="0" borderId="0" xfId="5" applyFont="1" applyAlignment="1" applyProtection="1">
      <alignment vertical="center"/>
    </xf>
    <xf numFmtId="0" fontId="8" fillId="0" borderId="0" xfId="0" applyFont="1" applyAlignment="1" applyProtection="1">
      <alignment horizontal="right" vertical="center"/>
    </xf>
    <xf numFmtId="0" fontId="7" fillId="0" borderId="0" xfId="0" applyNumberFormat="1" applyFont="1" applyAlignment="1" applyProtection="1">
      <alignment horizontal="center" vertical="center"/>
    </xf>
    <xf numFmtId="0" fontId="8" fillId="0" borderId="0" xfId="0" applyFont="1" applyAlignment="1" applyProtection="1">
      <alignment horizontal="left" vertical="center"/>
    </xf>
    <xf numFmtId="0" fontId="8" fillId="0" borderId="0" xfId="5" applyFont="1" applyAlignment="1" applyProtection="1">
      <alignment vertical="center"/>
    </xf>
    <xf numFmtId="0" fontId="9" fillId="0" borderId="0" xfId="5" applyFont="1" applyProtection="1"/>
    <xf numFmtId="20" fontId="4" fillId="0" borderId="0" xfId="0" applyNumberFormat="1" applyFont="1" applyAlignment="1" applyProtection="1">
      <alignment horizontal="left" vertical="center"/>
    </xf>
    <xf numFmtId="0" fontId="4" fillId="0" borderId="0" xfId="0" applyFont="1" applyAlignment="1" applyProtection="1">
      <alignment vertical="center"/>
    </xf>
    <xf numFmtId="49" fontId="4" fillId="0" borderId="0" xfId="0" applyNumberFormat="1" applyFont="1" applyAlignment="1" applyProtection="1">
      <alignment horizontal="justify" vertical="center"/>
    </xf>
    <xf numFmtId="0" fontId="4" fillId="0" borderId="104" xfId="5" applyFont="1" applyBorder="1" applyAlignment="1" applyProtection="1">
      <alignment horizontal="right" vertical="center"/>
    </xf>
    <xf numFmtId="0" fontId="4" fillId="0" borderId="104" xfId="5" applyFont="1" applyBorder="1" applyAlignment="1" applyProtection="1">
      <alignment vertical="center"/>
    </xf>
    <xf numFmtId="0" fontId="4" fillId="0" borderId="0" xfId="0" applyFont="1" applyAlignment="1" applyProtection="1">
      <alignment horizontal="right" vertical="center" shrinkToFit="1"/>
    </xf>
    <xf numFmtId="0" fontId="4" fillId="0" borderId="0" xfId="5" applyFont="1" applyAlignment="1" applyProtection="1">
      <alignment horizontal="center" vertical="center"/>
    </xf>
    <xf numFmtId="0" fontId="9" fillId="0" borderId="0" xfId="0" applyFont="1" applyAlignment="1" applyProtection="1">
      <alignment horizontal="left" vertical="center"/>
    </xf>
    <xf numFmtId="0" fontId="63" fillId="0" borderId="0" xfId="0" applyFont="1" applyFill="1">
      <alignment vertical="center"/>
    </xf>
    <xf numFmtId="184" fontId="26" fillId="6" borderId="17" xfId="5" applyNumberFormat="1" applyFont="1" applyFill="1" applyBorder="1" applyAlignment="1" applyProtection="1">
      <alignment vertical="center" shrinkToFit="1"/>
      <protection locked="0"/>
    </xf>
    <xf numFmtId="184" fontId="26" fillId="6" borderId="15" xfId="5" applyNumberFormat="1" applyFont="1" applyFill="1" applyBorder="1" applyAlignment="1" applyProtection="1">
      <alignment vertical="center" shrinkToFit="1"/>
      <protection locked="0"/>
    </xf>
    <xf numFmtId="184" fontId="26" fillId="6" borderId="33" xfId="5" applyNumberFormat="1" applyFont="1" applyFill="1" applyBorder="1" applyAlignment="1" applyProtection="1">
      <alignment vertical="center" shrinkToFit="1"/>
      <protection locked="0"/>
    </xf>
    <xf numFmtId="184" fontId="26" fillId="6" borderId="16" xfId="5" applyNumberFormat="1" applyFont="1" applyFill="1" applyBorder="1" applyAlignment="1" applyProtection="1">
      <alignment vertical="center" shrinkToFit="1"/>
      <protection locked="0"/>
    </xf>
    <xf numFmtId="0" fontId="25" fillId="6" borderId="0" xfId="5" applyFont="1" applyFill="1" applyBorder="1" applyAlignment="1" applyProtection="1">
      <alignment vertical="center" shrinkToFit="1"/>
      <protection locked="0"/>
    </xf>
    <xf numFmtId="0" fontId="25" fillId="6" borderId="37" xfId="5" applyFont="1" applyFill="1" applyBorder="1" applyAlignment="1" applyProtection="1">
      <alignment vertical="center" shrinkToFit="1"/>
      <protection locked="0"/>
    </xf>
    <xf numFmtId="0" fontId="25" fillId="6" borderId="38" xfId="5" applyFont="1" applyFill="1" applyBorder="1" applyAlignment="1" applyProtection="1">
      <alignment vertical="center" shrinkToFit="1"/>
      <protection locked="0"/>
    </xf>
    <xf numFmtId="184" fontId="26" fillId="6" borderId="9" xfId="5" applyNumberFormat="1" applyFont="1" applyFill="1" applyBorder="1" applyAlignment="1" applyProtection="1">
      <alignment vertical="center" shrinkToFit="1"/>
      <protection locked="0"/>
    </xf>
    <xf numFmtId="184" fontId="26" fillId="6" borderId="13" xfId="5" applyNumberFormat="1" applyFont="1" applyFill="1" applyBorder="1" applyAlignment="1" applyProtection="1">
      <alignment vertical="center" shrinkToFit="1"/>
      <protection locked="0"/>
    </xf>
    <xf numFmtId="0" fontId="30" fillId="0" borderId="0" xfId="0" applyFont="1" applyAlignment="1">
      <alignment horizontal="right" vertical="center"/>
    </xf>
    <xf numFmtId="0" fontId="64" fillId="0" borderId="0" xfId="0" applyFont="1" applyProtection="1">
      <alignment vertical="center"/>
    </xf>
    <xf numFmtId="0" fontId="64" fillId="0" borderId="0" xfId="0" applyFont="1" applyAlignment="1" applyProtection="1">
      <alignment horizontal="left" vertical="center"/>
    </xf>
    <xf numFmtId="0" fontId="64" fillId="0" borderId="0" xfId="0" applyFont="1" applyAlignment="1" applyProtection="1">
      <alignment horizontal="center" vertical="center"/>
    </xf>
    <xf numFmtId="0" fontId="66" fillId="0" borderId="0" xfId="0" applyFont="1" applyFill="1" applyProtection="1">
      <alignment vertical="center"/>
    </xf>
    <xf numFmtId="0" fontId="64" fillId="0" borderId="0" xfId="0" applyFont="1" applyAlignment="1" applyProtection="1">
      <alignment horizontal="right" vertical="center"/>
    </xf>
    <xf numFmtId="0" fontId="64" fillId="0" borderId="0" xfId="0" applyFont="1" applyAlignment="1" applyProtection="1">
      <alignment horizontal="center" vertical="center" shrinkToFit="1"/>
    </xf>
    <xf numFmtId="0" fontId="64" fillId="0" borderId="0" xfId="0" applyFont="1" applyBorder="1" applyAlignment="1" applyProtection="1">
      <alignment horizontal="center" vertical="center" wrapText="1"/>
    </xf>
    <xf numFmtId="0" fontId="64" fillId="0" borderId="0" xfId="0" applyFont="1" applyAlignment="1" applyProtection="1">
      <alignment vertical="center"/>
    </xf>
    <xf numFmtId="0" fontId="64" fillId="0" borderId="33" xfId="0" applyFont="1" applyBorder="1" applyAlignment="1" applyProtection="1">
      <alignment horizontal="center" vertical="center" shrinkToFit="1"/>
    </xf>
    <xf numFmtId="0" fontId="64" fillId="0" borderId="0" xfId="0" applyFont="1" applyBorder="1" applyProtection="1">
      <alignment vertical="center"/>
    </xf>
    <xf numFmtId="0" fontId="64" fillId="0" borderId="0" xfId="0" applyFont="1" applyFill="1" applyProtection="1">
      <alignment vertical="center"/>
    </xf>
    <xf numFmtId="0" fontId="67" fillId="0" borderId="0" xfId="0" applyFont="1" applyFill="1" applyProtection="1">
      <alignment vertical="center"/>
    </xf>
    <xf numFmtId="0" fontId="67" fillId="0" borderId="0" xfId="0" applyFont="1" applyProtection="1">
      <alignment vertical="center"/>
    </xf>
    <xf numFmtId="0" fontId="67" fillId="0" borderId="0" xfId="0" applyFont="1" applyBorder="1" applyAlignment="1" applyProtection="1">
      <alignment horizontal="left" vertical="center"/>
    </xf>
    <xf numFmtId="0" fontId="67" fillId="0" borderId="0" xfId="0" applyFont="1" applyBorder="1" applyAlignment="1" applyProtection="1">
      <alignment horizontal="center" vertical="center"/>
    </xf>
    <xf numFmtId="0" fontId="64" fillId="0" borderId="0" xfId="0" applyFont="1" applyBorder="1" applyAlignment="1" applyProtection="1">
      <alignment horizontal="center" vertical="center"/>
    </xf>
    <xf numFmtId="0" fontId="67" fillId="0" borderId="0" xfId="0" applyFont="1" applyAlignment="1" applyProtection="1">
      <alignment vertical="top"/>
    </xf>
    <xf numFmtId="0" fontId="67" fillId="0" borderId="0" xfId="0" applyFont="1" applyAlignment="1" applyProtection="1">
      <alignment horizontal="left" vertical="top"/>
    </xf>
    <xf numFmtId="38" fontId="67" fillId="0" borderId="0" xfId="1" applyFont="1" applyFill="1" applyBorder="1" applyAlignment="1" applyProtection="1">
      <alignment horizontal="center" vertical="center"/>
    </xf>
    <xf numFmtId="0" fontId="64" fillId="0" borderId="0" xfId="0" applyFont="1" applyFill="1" applyBorder="1" applyProtection="1">
      <alignment vertical="center"/>
    </xf>
    <xf numFmtId="0" fontId="67" fillId="0" borderId="0" xfId="0" applyFont="1" applyFill="1" applyBorder="1" applyProtection="1">
      <alignment vertical="center"/>
    </xf>
    <xf numFmtId="0" fontId="64" fillId="0" borderId="0" xfId="0" applyFont="1" applyAlignment="1" applyProtection="1">
      <alignment wrapText="1"/>
    </xf>
    <xf numFmtId="0" fontId="67" fillId="0" borderId="0" xfId="0" applyFont="1" applyFill="1" applyAlignment="1" applyProtection="1">
      <alignment horizontal="center" vertical="center"/>
    </xf>
    <xf numFmtId="177" fontId="67" fillId="0" borderId="0" xfId="0" applyNumberFormat="1" applyFont="1" applyFill="1" applyBorder="1" applyAlignment="1" applyProtection="1">
      <alignment horizontal="right" vertical="center" wrapText="1"/>
    </xf>
    <xf numFmtId="177" fontId="67" fillId="4" borderId="0" xfId="0" applyNumberFormat="1" applyFont="1" applyFill="1" applyBorder="1" applyAlignment="1" applyProtection="1">
      <alignment horizontal="center" vertical="center" wrapText="1"/>
    </xf>
    <xf numFmtId="178" fontId="64" fillId="0" borderId="0" xfId="0" applyNumberFormat="1" applyFont="1" applyFill="1" applyBorder="1" applyAlignment="1" applyProtection="1">
      <alignment horizontal="center" vertical="center" wrapText="1"/>
    </xf>
    <xf numFmtId="0" fontId="64" fillId="0" borderId="0" xfId="0" applyFont="1" applyFill="1" applyAlignment="1" applyProtection="1">
      <alignment horizontal="center" vertical="center"/>
    </xf>
    <xf numFmtId="0" fontId="64" fillId="0" borderId="0" xfId="0" applyFont="1" applyFill="1" applyAlignment="1" applyProtection="1">
      <alignment horizontal="left" vertical="center"/>
    </xf>
    <xf numFmtId="0" fontId="64" fillId="0" borderId="0" xfId="0" applyFont="1" applyFill="1" applyBorder="1" applyAlignment="1" applyProtection="1">
      <alignment horizontal="center" vertical="center"/>
    </xf>
    <xf numFmtId="0" fontId="64" fillId="0" borderId="0" xfId="0" applyFont="1" applyFill="1" applyAlignment="1" applyProtection="1">
      <alignment vertical="center"/>
    </xf>
    <xf numFmtId="178" fontId="65" fillId="0" borderId="0" xfId="0" applyNumberFormat="1" applyFont="1" applyFill="1" applyBorder="1" applyAlignment="1" applyProtection="1">
      <alignment horizontal="center" vertical="center"/>
    </xf>
    <xf numFmtId="178" fontId="64" fillId="0" borderId="0" xfId="0" applyNumberFormat="1" applyFont="1" applyFill="1" applyProtection="1">
      <alignment vertical="center"/>
    </xf>
    <xf numFmtId="178" fontId="64" fillId="0" borderId="0" xfId="0" applyNumberFormat="1" applyFont="1" applyFill="1" applyAlignment="1" applyProtection="1">
      <alignment horizontal="center" vertical="center"/>
    </xf>
    <xf numFmtId="178" fontId="64" fillId="0" borderId="0" xfId="0" applyNumberFormat="1" applyFont="1" applyAlignment="1" applyProtection="1">
      <alignment horizontal="center" vertical="center"/>
    </xf>
    <xf numFmtId="178" fontId="64" fillId="0" borderId="0" xfId="0" applyNumberFormat="1" applyFont="1" applyProtection="1">
      <alignment vertical="center"/>
    </xf>
    <xf numFmtId="0" fontId="28" fillId="0" borderId="0" xfId="0" applyFont="1" applyProtection="1">
      <alignment vertical="center"/>
    </xf>
    <xf numFmtId="0" fontId="28"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Alignment="1" applyProtection="1">
      <alignment vertical="center"/>
    </xf>
    <xf numFmtId="0" fontId="28" fillId="0" borderId="0" xfId="0" applyFont="1" applyAlignment="1" applyProtection="1">
      <alignment horizontal="right" vertical="center"/>
    </xf>
    <xf numFmtId="0" fontId="32" fillId="0" borderId="0" xfId="0" applyFont="1" applyAlignment="1" applyProtection="1">
      <alignment horizontal="right" vertical="center"/>
    </xf>
    <xf numFmtId="0" fontId="32" fillId="0" borderId="0" xfId="0" applyNumberFormat="1" applyFont="1" applyAlignment="1" applyProtection="1">
      <alignment horizontal="center" vertical="center"/>
    </xf>
    <xf numFmtId="0" fontId="32" fillId="0" borderId="0" xfId="0" applyFont="1" applyAlignment="1" applyProtection="1">
      <alignment horizontal="left" vertical="center"/>
    </xf>
    <xf numFmtId="0" fontId="32" fillId="0" borderId="0" xfId="0" applyFont="1" applyAlignment="1" applyProtection="1">
      <alignment horizontal="center" vertical="center"/>
    </xf>
    <xf numFmtId="0" fontId="32" fillId="0" borderId="0" xfId="0" applyFont="1" applyProtection="1">
      <alignment vertical="center"/>
    </xf>
    <xf numFmtId="0" fontId="32" fillId="0" borderId="0" xfId="0" applyFont="1" applyBorder="1" applyAlignment="1" applyProtection="1">
      <alignment horizontal="center" vertical="center" wrapText="1"/>
    </xf>
    <xf numFmtId="0" fontId="32" fillId="0" borderId="0" xfId="0" applyFont="1" applyAlignment="1" applyProtection="1">
      <alignment vertical="center"/>
    </xf>
    <xf numFmtId="0" fontId="28" fillId="0" borderId="0" xfId="0" applyFont="1" applyBorder="1" applyAlignment="1" applyProtection="1">
      <alignment horizontal="center" vertical="center" wrapText="1"/>
    </xf>
    <xf numFmtId="0" fontId="69" fillId="0" borderId="33" xfId="0" applyFont="1" applyBorder="1" applyAlignment="1" applyProtection="1">
      <alignment horizontal="center" vertical="center" shrinkToFit="1"/>
    </xf>
    <xf numFmtId="0" fontId="28" fillId="0" borderId="0" xfId="0" applyFont="1" applyBorder="1" applyProtection="1">
      <alignment vertical="center"/>
    </xf>
    <xf numFmtId="0" fontId="28" fillId="0" borderId="0" xfId="0" applyFont="1" applyFill="1" applyBorder="1" applyAlignment="1" applyProtection="1">
      <alignment horizontal="left" vertical="center"/>
    </xf>
    <xf numFmtId="0" fontId="71" fillId="0" borderId="0" xfId="0" applyFont="1" applyFill="1" applyProtection="1">
      <alignment vertical="center"/>
    </xf>
    <xf numFmtId="0" fontId="28" fillId="0" borderId="0" xfId="0" applyFont="1" applyBorder="1" applyAlignment="1" applyProtection="1">
      <alignment vertical="center"/>
    </xf>
    <xf numFmtId="0" fontId="28" fillId="0" borderId="0" xfId="0" applyFont="1" applyBorder="1" applyAlignment="1" applyProtection="1">
      <alignment horizontal="left" vertical="center"/>
    </xf>
    <xf numFmtId="0" fontId="28" fillId="0" borderId="1" xfId="0" applyFont="1" applyBorder="1" applyAlignment="1" applyProtection="1">
      <alignment horizontal="center" vertical="center"/>
    </xf>
    <xf numFmtId="0" fontId="39" fillId="0" borderId="41" xfId="0" applyFont="1" applyFill="1" applyBorder="1" applyAlignment="1" applyProtection="1">
      <alignment horizontal="center" vertical="center"/>
    </xf>
    <xf numFmtId="0" fontId="39" fillId="0" borderId="42" xfId="0" applyFont="1" applyFill="1" applyBorder="1" applyAlignment="1" applyProtection="1">
      <alignment horizontal="center" vertical="center"/>
    </xf>
    <xf numFmtId="0" fontId="72" fillId="6" borderId="37" xfId="0" applyFont="1" applyFill="1" applyBorder="1" applyAlignment="1" applyProtection="1">
      <alignment horizontal="center" vertical="center" shrinkToFit="1"/>
      <protection locked="0"/>
    </xf>
    <xf numFmtId="0" fontId="39" fillId="0" borderId="43" xfId="0" applyFont="1" applyFill="1" applyBorder="1" applyAlignment="1" applyProtection="1">
      <alignment horizontal="center" vertical="center"/>
    </xf>
    <xf numFmtId="0" fontId="72" fillId="6" borderId="44" xfId="0" applyFont="1" applyFill="1" applyBorder="1" applyAlignment="1" applyProtection="1">
      <alignment vertical="center" shrinkToFit="1"/>
      <protection locked="0"/>
    </xf>
    <xf numFmtId="0" fontId="72" fillId="6" borderId="45" xfId="0" applyFont="1" applyFill="1" applyBorder="1" applyAlignment="1" applyProtection="1">
      <alignment vertical="center" shrinkToFit="1"/>
      <protection locked="0"/>
    </xf>
    <xf numFmtId="0" fontId="28" fillId="0" borderId="0" xfId="0" applyFont="1" applyBorder="1" applyAlignment="1" applyProtection="1">
      <alignment horizontal="center" vertical="center"/>
    </xf>
    <xf numFmtId="0" fontId="28" fillId="0" borderId="0" xfId="0" applyFont="1" applyFill="1" applyAlignment="1" applyProtection="1">
      <alignment horizontal="left"/>
    </xf>
    <xf numFmtId="0" fontId="28" fillId="0" borderId="0" xfId="0" applyFont="1" applyFill="1" applyAlignment="1" applyProtection="1">
      <alignment horizontal="left" vertical="center"/>
    </xf>
    <xf numFmtId="177" fontId="28" fillId="0" borderId="0" xfId="0" applyNumberFormat="1" applyFont="1" applyFill="1" applyBorder="1" applyAlignment="1" applyProtection="1">
      <alignment horizontal="center" vertical="center" wrapText="1"/>
    </xf>
    <xf numFmtId="0" fontId="28" fillId="0" borderId="0" xfId="0" applyFont="1" applyFill="1" applyAlignment="1" applyProtection="1">
      <alignment horizontal="center" vertical="center"/>
    </xf>
    <xf numFmtId="178" fontId="28" fillId="0" borderId="0" xfId="0" applyNumberFormat="1" applyFont="1" applyFill="1" applyAlignment="1" applyProtection="1">
      <alignment horizontal="center" vertical="center"/>
    </xf>
    <xf numFmtId="178" fontId="28" fillId="0" borderId="0" xfId="0" applyNumberFormat="1" applyFont="1" applyFill="1" applyProtection="1">
      <alignment vertical="center"/>
    </xf>
    <xf numFmtId="178" fontId="28" fillId="0" borderId="0" xfId="0" applyNumberFormat="1" applyFont="1" applyProtection="1">
      <alignment vertical="center"/>
    </xf>
    <xf numFmtId="0" fontId="28" fillId="0" borderId="0" xfId="0" applyFont="1" applyFill="1" applyAlignment="1" applyProtection="1">
      <alignment vertical="center" shrinkToFit="1"/>
    </xf>
    <xf numFmtId="0" fontId="28" fillId="0" borderId="0" xfId="0" applyFont="1" applyAlignment="1" applyProtection="1">
      <alignment vertical="center" shrinkToFit="1"/>
    </xf>
    <xf numFmtId="0" fontId="28" fillId="0" borderId="0" xfId="0" applyFont="1" applyFill="1" applyAlignment="1" applyProtection="1">
      <alignment vertical="center"/>
    </xf>
    <xf numFmtId="0" fontId="33" fillId="0" borderId="0" xfId="0" applyFont="1" applyFill="1" applyProtection="1">
      <alignment vertical="center"/>
    </xf>
    <xf numFmtId="0" fontId="21" fillId="0" borderId="0" xfId="0" applyFont="1" applyFill="1" applyAlignment="1" applyProtection="1">
      <alignment vertical="center"/>
    </xf>
    <xf numFmtId="0" fontId="21" fillId="0" borderId="0" xfId="0" applyFont="1" applyFill="1" applyAlignment="1" applyProtection="1">
      <alignment horizontal="left" vertical="center"/>
    </xf>
    <xf numFmtId="0" fontId="73" fillId="0" borderId="0" xfId="0" applyFont="1" applyFill="1" applyProtection="1">
      <alignment vertical="center"/>
    </xf>
    <xf numFmtId="0" fontId="21" fillId="0" borderId="0" xfId="0" applyFont="1" applyFill="1" applyAlignment="1" applyProtection="1">
      <alignment vertical="top" wrapText="1"/>
    </xf>
    <xf numFmtId="0" fontId="21" fillId="0" borderId="0" xfId="0" applyFont="1" applyFill="1" applyAlignment="1" applyProtection="1">
      <alignment vertical="center" wrapText="1"/>
    </xf>
    <xf numFmtId="0" fontId="21" fillId="0" borderId="0" xfId="0" applyFont="1" applyAlignment="1" applyProtection="1">
      <alignment horizontal="left" vertical="center"/>
    </xf>
    <xf numFmtId="0" fontId="21" fillId="0" borderId="0" xfId="0" applyFont="1" applyFill="1" applyBorder="1" applyAlignment="1" applyProtection="1">
      <alignment vertical="center" wrapText="1"/>
    </xf>
    <xf numFmtId="0" fontId="5" fillId="0" borderId="0" xfId="0" applyFont="1" applyFill="1" applyProtection="1">
      <alignment vertical="center"/>
    </xf>
    <xf numFmtId="178" fontId="28" fillId="0" borderId="0" xfId="0"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35" fillId="4" borderId="0" xfId="5" applyFont="1" applyFill="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right" vertical="center"/>
    </xf>
    <xf numFmtId="0" fontId="36" fillId="0" borderId="0" xfId="0" applyNumberFormat="1" applyFont="1" applyAlignment="1" applyProtection="1">
      <alignment horizontal="center" vertical="center"/>
    </xf>
    <xf numFmtId="0" fontId="11" fillId="0" borderId="0" xfId="0" applyFont="1" applyBorder="1" applyProtection="1">
      <alignment vertical="center"/>
    </xf>
    <xf numFmtId="0" fontId="11" fillId="0" borderId="0" xfId="0" applyFont="1" applyFill="1" applyBorder="1" applyAlignment="1" applyProtection="1">
      <alignment horizontal="left" vertical="center"/>
    </xf>
    <xf numFmtId="0" fontId="34" fillId="0" borderId="0" xfId="0" applyFont="1" applyFill="1" applyAlignment="1" applyProtection="1">
      <alignment horizontal="center" vertical="center"/>
    </xf>
    <xf numFmtId="0" fontId="34" fillId="0" borderId="0" xfId="0" applyFont="1" applyFill="1" applyAlignment="1" applyProtection="1">
      <alignment vertical="center"/>
    </xf>
    <xf numFmtId="0" fontId="38" fillId="0" borderId="0" xfId="0" applyFont="1" applyFill="1" applyProtection="1">
      <alignment vertical="center"/>
    </xf>
    <xf numFmtId="0" fontId="38" fillId="0" borderId="0" xfId="0" applyFont="1" applyFill="1" applyBorder="1" applyProtection="1">
      <alignment vertical="center"/>
    </xf>
    <xf numFmtId="0" fontId="27" fillId="0" borderId="0" xfId="0" applyFont="1" applyFill="1" applyAlignment="1" applyProtection="1">
      <alignment vertical="top"/>
    </xf>
    <xf numFmtId="0" fontId="32" fillId="0" borderId="0" xfId="0" applyFont="1" applyFill="1" applyProtection="1">
      <alignment vertical="center"/>
    </xf>
    <xf numFmtId="0" fontId="34" fillId="0" borderId="0" xfId="0" applyFont="1" applyAlignment="1" applyProtection="1">
      <alignment horizontal="center" vertical="center"/>
    </xf>
    <xf numFmtId="0" fontId="34" fillId="0" borderId="0" xfId="0" applyFont="1" applyAlignment="1" applyProtection="1">
      <alignment vertical="center"/>
    </xf>
    <xf numFmtId="0" fontId="34" fillId="0" borderId="0" xfId="0" applyFont="1" applyProtection="1">
      <alignment vertical="center"/>
    </xf>
    <xf numFmtId="0" fontId="14" fillId="0" borderId="0" xfId="0" applyFont="1" applyFill="1" applyProtection="1">
      <alignment vertical="center"/>
    </xf>
    <xf numFmtId="0" fontId="14" fillId="0" borderId="0" xfId="0" applyFont="1" applyFill="1" applyAlignment="1" applyProtection="1">
      <alignment horizontal="center" vertical="center"/>
    </xf>
    <xf numFmtId="0" fontId="43" fillId="4" borderId="0" xfId="5" applyFont="1" applyFill="1" applyBorder="1" applyAlignment="1" applyProtection="1">
      <alignment horizontal="center" vertical="center"/>
    </xf>
    <xf numFmtId="0" fontId="53" fillId="0" borderId="21" xfId="0" applyFont="1" applyFill="1" applyBorder="1" applyAlignment="1" applyProtection="1">
      <alignment horizontal="center" vertical="center"/>
    </xf>
    <xf numFmtId="0" fontId="14" fillId="0" borderId="0" xfId="0" applyFont="1" applyFill="1" applyAlignment="1" applyProtection="1">
      <alignment vertical="center"/>
    </xf>
    <xf numFmtId="0" fontId="23" fillId="0" borderId="0" xfId="0" applyFont="1" applyFill="1" applyProtection="1">
      <alignment vertical="center"/>
    </xf>
    <xf numFmtId="0" fontId="45" fillId="0" borderId="0" xfId="0" applyFont="1" applyFill="1" applyAlignment="1" applyProtection="1">
      <alignment horizontal="right" vertical="center" shrinkToFit="1"/>
    </xf>
    <xf numFmtId="0" fontId="45" fillId="0" borderId="0" xfId="0" applyFont="1" applyFill="1" applyAlignment="1" applyProtection="1">
      <alignment horizontal="center" vertical="center" shrinkToFit="1"/>
    </xf>
    <xf numFmtId="0" fontId="45" fillId="0" borderId="0" xfId="0" applyFont="1" applyFill="1" applyAlignment="1" applyProtection="1">
      <alignment vertical="center"/>
    </xf>
    <xf numFmtId="0" fontId="46" fillId="0" borderId="0" xfId="0" applyFont="1" applyAlignment="1" applyProtection="1">
      <alignment vertical="center"/>
    </xf>
    <xf numFmtId="0" fontId="23" fillId="0" borderId="0" xfId="0" applyFont="1" applyFill="1" applyAlignment="1" applyProtection="1">
      <alignment horizontal="center" vertical="center"/>
    </xf>
    <xf numFmtId="0" fontId="23" fillId="0" borderId="0" xfId="0" applyFont="1" applyFill="1" applyAlignment="1" applyProtection="1">
      <alignment vertical="center"/>
    </xf>
    <xf numFmtId="0" fontId="47" fillId="0" borderId="47" xfId="0" applyFont="1" applyBorder="1" applyAlignment="1" applyProtection="1">
      <alignment horizontal="center" vertical="center" shrinkToFit="1"/>
    </xf>
    <xf numFmtId="0" fontId="47" fillId="0" borderId="0" xfId="0" applyNumberFormat="1" applyFont="1" applyFill="1" applyBorder="1" applyAlignment="1" applyProtection="1">
      <alignment vertical="center" shrinkToFit="1"/>
    </xf>
    <xf numFmtId="0" fontId="47" fillId="9" borderId="0" xfId="0" applyNumberFormat="1" applyFont="1" applyFill="1" applyBorder="1" applyAlignment="1" applyProtection="1">
      <alignment vertical="center" shrinkToFit="1"/>
    </xf>
    <xf numFmtId="0" fontId="48" fillId="0" borderId="0" xfId="0" applyNumberFormat="1" applyFont="1" applyFill="1" applyBorder="1" applyAlignment="1" applyProtection="1">
      <alignment vertical="center" shrinkToFit="1"/>
    </xf>
    <xf numFmtId="0" fontId="48" fillId="9" borderId="0" xfId="0" applyNumberFormat="1" applyFont="1" applyFill="1" applyBorder="1" applyAlignment="1" applyProtection="1">
      <alignment vertical="center" shrinkToFit="1"/>
    </xf>
    <xf numFmtId="0" fontId="46" fillId="0" borderId="0" xfId="0" applyFont="1" applyAlignment="1" applyProtection="1">
      <alignment horizontal="left" vertical="center"/>
    </xf>
    <xf numFmtId="0" fontId="46" fillId="0" borderId="0" xfId="0" applyFont="1" applyAlignment="1" applyProtection="1">
      <alignment horizontal="center" vertical="center"/>
    </xf>
    <xf numFmtId="0" fontId="42" fillId="0" borderId="0" xfId="0" applyFont="1" applyFill="1" applyBorder="1" applyAlignment="1" applyProtection="1">
      <alignment horizontal="center" vertical="center" wrapText="1"/>
    </xf>
    <xf numFmtId="0" fontId="15" fillId="0" borderId="9" xfId="0" applyFont="1" applyFill="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9" xfId="0" applyFont="1" applyBorder="1" applyAlignment="1" applyProtection="1">
      <alignment horizontal="center" vertical="center" wrapText="1"/>
    </xf>
    <xf numFmtId="0" fontId="15" fillId="0" borderId="11" xfId="0" applyFont="1" applyBorder="1" applyAlignment="1" applyProtection="1">
      <alignment horizontal="right" vertical="top" wrapText="1"/>
    </xf>
    <xf numFmtId="0" fontId="50" fillId="0" borderId="124" xfId="0" applyFont="1" applyFill="1" applyBorder="1" applyAlignment="1" applyProtection="1">
      <alignment horizontal="center" vertical="center" wrapText="1"/>
    </xf>
    <xf numFmtId="177" fontId="42" fillId="6" borderId="131" xfId="0" applyNumberFormat="1" applyFont="1" applyFill="1" applyBorder="1" applyAlignment="1" applyProtection="1">
      <alignment horizontal="right" vertical="center" shrinkToFit="1"/>
    </xf>
    <xf numFmtId="177" fontId="42" fillId="6" borderId="50" xfId="0" applyNumberFormat="1" applyFont="1" applyFill="1" applyBorder="1" applyAlignment="1" applyProtection="1">
      <alignment horizontal="right" vertical="center" shrinkToFit="1"/>
    </xf>
    <xf numFmtId="177" fontId="42" fillId="6" borderId="132" xfId="0" applyNumberFormat="1" applyFont="1" applyFill="1" applyBorder="1" applyAlignment="1" applyProtection="1">
      <alignment horizontal="right" vertical="center" shrinkToFit="1"/>
    </xf>
    <xf numFmtId="177" fontId="42" fillId="0" borderId="128" xfId="0" applyNumberFormat="1" applyFont="1" applyFill="1" applyBorder="1" applyAlignment="1" applyProtection="1">
      <alignment vertical="center" shrinkToFit="1"/>
    </xf>
    <xf numFmtId="0" fontId="51" fillId="0" borderId="0" xfId="0" applyFont="1" applyFill="1" applyProtection="1">
      <alignment vertical="center"/>
    </xf>
    <xf numFmtId="0" fontId="15" fillId="0" borderId="125" xfId="0" applyFont="1" applyFill="1" applyBorder="1" applyAlignment="1" applyProtection="1">
      <alignment horizontal="center" vertical="center" wrapText="1"/>
    </xf>
    <xf numFmtId="177" fontId="42" fillId="0" borderId="133" xfId="0" applyNumberFormat="1" applyFont="1" applyFill="1" applyBorder="1" applyAlignment="1" applyProtection="1">
      <alignment horizontal="right" vertical="center" shrinkToFit="1"/>
    </xf>
    <xf numFmtId="177" fontId="42" fillId="0" borderId="19" xfId="0" applyNumberFormat="1" applyFont="1" applyFill="1" applyBorder="1" applyAlignment="1" applyProtection="1">
      <alignment horizontal="right" vertical="center" shrinkToFit="1"/>
    </xf>
    <xf numFmtId="177" fontId="42" fillId="0" borderId="134" xfId="0" applyNumberFormat="1" applyFont="1" applyFill="1" applyBorder="1" applyAlignment="1" applyProtection="1">
      <alignment horizontal="right" vertical="center" shrinkToFit="1"/>
    </xf>
    <xf numFmtId="177" fontId="42" fillId="0" borderId="7" xfId="0" applyNumberFormat="1" applyFont="1" applyFill="1" applyBorder="1" applyAlignment="1" applyProtection="1">
      <alignment vertical="center" shrinkToFit="1"/>
    </xf>
    <xf numFmtId="0" fontId="51" fillId="0" borderId="0" xfId="0" applyFont="1" applyFill="1" applyAlignment="1" applyProtection="1">
      <alignment horizontal="center" vertical="center"/>
    </xf>
    <xf numFmtId="0" fontId="51" fillId="0" borderId="0" xfId="0" applyFont="1" applyFill="1" applyAlignment="1" applyProtection="1">
      <alignment vertical="center"/>
    </xf>
    <xf numFmtId="0" fontId="50" fillId="0" borderId="126" xfId="0" applyFont="1" applyFill="1" applyBorder="1" applyAlignment="1" applyProtection="1">
      <alignment horizontal="center" vertical="center" wrapText="1"/>
    </xf>
    <xf numFmtId="177" fontId="42" fillId="0" borderId="135" xfId="0" applyNumberFormat="1" applyFont="1" applyFill="1" applyBorder="1" applyAlignment="1" applyProtection="1">
      <alignment horizontal="right" vertical="center" shrinkToFit="1"/>
    </xf>
    <xf numFmtId="177" fontId="42" fillId="0" borderId="53" xfId="0" applyNumberFormat="1" applyFont="1" applyFill="1" applyBorder="1" applyAlignment="1" applyProtection="1">
      <alignment horizontal="right" vertical="center" shrinkToFit="1"/>
    </xf>
    <xf numFmtId="177" fontId="42" fillId="0" borderId="54" xfId="0" applyNumberFormat="1" applyFont="1" applyFill="1" applyBorder="1" applyAlignment="1" applyProtection="1">
      <alignment horizontal="right" vertical="center" shrinkToFit="1"/>
    </xf>
    <xf numFmtId="177" fontId="42" fillId="0" borderId="136" xfId="0" applyNumberFormat="1" applyFont="1" applyFill="1" applyBorder="1" applyAlignment="1" applyProtection="1">
      <alignment horizontal="right" vertical="center" shrinkToFit="1"/>
    </xf>
    <xf numFmtId="181" fontId="42" fillId="0" borderId="64" xfId="0" applyNumberFormat="1" applyFont="1" applyFill="1" applyBorder="1" applyAlignment="1" applyProtection="1">
      <alignment vertical="center" shrinkToFit="1"/>
    </xf>
    <xf numFmtId="0" fontId="15" fillId="0" borderId="127" xfId="0" applyFont="1" applyFill="1" applyBorder="1" applyAlignment="1" applyProtection="1">
      <alignment horizontal="center" vertical="center" wrapText="1"/>
    </xf>
    <xf numFmtId="177" fontId="42" fillId="0" borderId="137" xfId="0" applyNumberFormat="1" applyFont="1" applyFill="1" applyBorder="1" applyAlignment="1" applyProtection="1">
      <alignment horizontal="right" vertical="center" shrinkToFit="1"/>
    </xf>
    <xf numFmtId="177" fontId="42" fillId="0" borderId="55" xfId="0" applyNumberFormat="1" applyFont="1" applyFill="1" applyBorder="1" applyAlignment="1" applyProtection="1">
      <alignment horizontal="right" vertical="center" shrinkToFit="1"/>
    </xf>
    <xf numFmtId="177" fontId="42" fillId="0" borderId="24" xfId="0" applyNumberFormat="1" applyFont="1" applyFill="1" applyBorder="1" applyAlignment="1" applyProtection="1">
      <alignment horizontal="right" vertical="center" shrinkToFit="1"/>
    </xf>
    <xf numFmtId="177" fontId="42" fillId="0" borderId="20" xfId="0" applyNumberFormat="1" applyFont="1" applyFill="1" applyBorder="1" applyAlignment="1" applyProtection="1">
      <alignment horizontal="right" vertical="center" shrinkToFit="1"/>
    </xf>
    <xf numFmtId="181" fontId="42" fillId="0" borderId="94" xfId="0" applyNumberFormat="1" applyFont="1" applyFill="1" applyBorder="1" applyAlignment="1" applyProtection="1">
      <alignment horizontal="right" vertical="center" shrinkToFit="1"/>
    </xf>
    <xf numFmtId="177" fontId="42" fillId="0" borderId="0" xfId="0" applyNumberFormat="1" applyFont="1" applyFill="1" applyBorder="1" applyAlignment="1" applyProtection="1">
      <alignment horizontal="center" vertical="center" wrapText="1"/>
    </xf>
    <xf numFmtId="181" fontId="42" fillId="4" borderId="0"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left" wrapText="1"/>
    </xf>
    <xf numFmtId="0" fontId="50" fillId="0" borderId="51" xfId="0" applyFont="1" applyFill="1" applyBorder="1" applyAlignment="1" applyProtection="1">
      <alignment horizontal="center" vertical="center" wrapText="1"/>
    </xf>
    <xf numFmtId="177" fontId="42" fillId="0" borderId="57" xfId="0" applyNumberFormat="1" applyFont="1" applyFill="1" applyBorder="1" applyAlignment="1" applyProtection="1">
      <alignment vertical="center" shrinkToFit="1"/>
    </xf>
    <xf numFmtId="0" fontId="15" fillId="0" borderId="139" xfId="0" applyFont="1" applyFill="1" applyBorder="1" applyAlignment="1" applyProtection="1">
      <alignment horizontal="center" vertical="center" wrapText="1"/>
    </xf>
    <xf numFmtId="177" fontId="42" fillId="0" borderId="141" xfId="0" applyNumberFormat="1" applyFont="1" applyFill="1" applyBorder="1" applyAlignment="1" applyProtection="1">
      <alignment horizontal="right" vertical="center" shrinkToFit="1"/>
    </xf>
    <xf numFmtId="177" fontId="42" fillId="0" borderId="59" xfId="0" applyNumberFormat="1" applyFont="1" applyFill="1" applyBorder="1" applyAlignment="1" applyProtection="1">
      <alignment horizontal="right" vertical="center" shrinkToFit="1"/>
    </xf>
    <xf numFmtId="177" fontId="42" fillId="0" borderId="142" xfId="0" applyNumberFormat="1" applyFont="1" applyFill="1" applyBorder="1" applyAlignment="1" applyProtection="1">
      <alignment horizontal="right" vertical="center" shrinkToFit="1"/>
    </xf>
    <xf numFmtId="177" fontId="42" fillId="0" borderId="60" xfId="0" applyNumberFormat="1" applyFont="1" applyFill="1" applyBorder="1" applyAlignment="1" applyProtection="1">
      <alignment vertical="center" shrinkToFit="1"/>
    </xf>
    <xf numFmtId="0" fontId="50" fillId="0" borderId="140" xfId="0" applyFont="1" applyFill="1" applyBorder="1" applyAlignment="1" applyProtection="1">
      <alignment horizontal="center" vertical="center" wrapText="1"/>
    </xf>
    <xf numFmtId="177" fontId="42" fillId="6" borderId="143" xfId="0" applyNumberFormat="1" applyFont="1" applyFill="1" applyBorder="1" applyAlignment="1" applyProtection="1">
      <alignment horizontal="right" vertical="center" shrinkToFit="1"/>
    </xf>
    <xf numFmtId="177" fontId="42" fillId="6" borderId="61" xfId="0" applyNumberFormat="1" applyFont="1" applyFill="1" applyBorder="1" applyAlignment="1" applyProtection="1">
      <alignment horizontal="right" vertical="center" shrinkToFit="1"/>
    </xf>
    <xf numFmtId="177" fontId="42" fillId="6" borderId="165" xfId="0" applyNumberFormat="1" applyFont="1" applyFill="1" applyBorder="1" applyAlignment="1" applyProtection="1">
      <alignment horizontal="right" vertical="center" shrinkToFit="1"/>
    </xf>
    <xf numFmtId="177" fontId="42" fillId="6" borderId="144" xfId="0" applyNumberFormat="1" applyFont="1" applyFill="1" applyBorder="1" applyAlignment="1" applyProtection="1">
      <alignment horizontal="right" vertical="center" shrinkToFit="1"/>
    </xf>
    <xf numFmtId="177" fontId="42" fillId="6" borderId="145" xfId="0" applyNumberFormat="1" applyFont="1" applyFill="1" applyBorder="1" applyAlignment="1" applyProtection="1">
      <alignment horizontal="right" vertical="center" shrinkToFit="1"/>
    </xf>
    <xf numFmtId="177" fontId="42" fillId="6" borderId="0" xfId="0" applyNumberFormat="1" applyFont="1" applyFill="1" applyBorder="1" applyAlignment="1" applyProtection="1">
      <alignment horizontal="right" vertical="center" shrinkToFit="1"/>
    </xf>
    <xf numFmtId="177" fontId="42" fillId="6" borderId="49" xfId="0" applyNumberFormat="1" applyFont="1" applyFill="1" applyBorder="1" applyAlignment="1" applyProtection="1">
      <alignment horizontal="right" vertical="center" shrinkToFit="1"/>
    </xf>
    <xf numFmtId="177" fontId="42" fillId="6" borderId="62" xfId="0" applyNumberFormat="1" applyFont="1" applyFill="1" applyBorder="1" applyAlignment="1" applyProtection="1">
      <alignment horizontal="right" vertical="center" shrinkToFit="1"/>
    </xf>
    <xf numFmtId="177" fontId="42" fillId="6" borderId="142" xfId="0" applyNumberFormat="1" applyFont="1" applyFill="1" applyBorder="1" applyAlignment="1" applyProtection="1">
      <alignment horizontal="right" vertical="center" shrinkToFit="1"/>
    </xf>
    <xf numFmtId="177" fontId="42" fillId="6" borderId="146" xfId="0" applyNumberFormat="1" applyFont="1" applyFill="1" applyBorder="1" applyAlignment="1" applyProtection="1">
      <alignment horizontal="right" vertical="center" shrinkToFit="1"/>
    </xf>
    <xf numFmtId="177" fontId="42" fillId="6" borderId="63" xfId="0" applyNumberFormat="1" applyFont="1" applyFill="1" applyBorder="1" applyAlignment="1" applyProtection="1">
      <alignment horizontal="right" vertical="center" shrinkToFit="1"/>
    </xf>
    <xf numFmtId="177" fontId="42" fillId="0" borderId="64" xfId="0" applyNumberFormat="1" applyFont="1" applyFill="1" applyBorder="1" applyAlignment="1" applyProtection="1">
      <alignment vertical="center" shrinkToFit="1"/>
    </xf>
    <xf numFmtId="0" fontId="15" fillId="0" borderId="105" xfId="0" applyFont="1" applyFill="1" applyBorder="1" applyAlignment="1" applyProtection="1">
      <alignment horizontal="center" vertical="center" wrapText="1"/>
    </xf>
    <xf numFmtId="177" fontId="42" fillId="6" borderId="147" xfId="0" applyNumberFormat="1" applyFont="1" applyFill="1" applyBorder="1" applyAlignment="1" applyProtection="1">
      <alignment horizontal="right" vertical="center" shrinkToFit="1"/>
    </xf>
    <xf numFmtId="177" fontId="42" fillId="6" borderId="148" xfId="0" applyNumberFormat="1" applyFont="1" applyFill="1" applyBorder="1" applyAlignment="1" applyProtection="1">
      <alignment horizontal="right" vertical="center" shrinkToFit="1"/>
    </xf>
    <xf numFmtId="177" fontId="42" fillId="6" borderId="149" xfId="0" applyNumberFormat="1" applyFont="1" applyFill="1" applyBorder="1" applyAlignment="1" applyProtection="1">
      <alignment horizontal="right" vertical="center" shrinkToFit="1"/>
    </xf>
    <xf numFmtId="177" fontId="42" fillId="0" borderId="65" xfId="0" applyNumberFormat="1" applyFont="1" applyFill="1" applyBorder="1" applyAlignment="1" applyProtection="1">
      <alignment vertical="center" shrinkToFit="1"/>
    </xf>
    <xf numFmtId="182" fontId="42" fillId="0" borderId="150" xfId="0" applyNumberFormat="1" applyFont="1" applyFill="1" applyBorder="1" applyAlignment="1" applyProtection="1">
      <alignment horizontal="right" vertical="center" shrinkToFit="1"/>
    </xf>
    <xf numFmtId="183" fontId="42" fillId="0" borderId="151" xfId="0" applyNumberFormat="1" applyFont="1" applyFill="1" applyBorder="1" applyAlignment="1" applyProtection="1">
      <alignment horizontal="right" vertical="center" shrinkToFit="1"/>
    </xf>
    <xf numFmtId="0" fontId="44" fillId="0" borderId="0" xfId="0" applyFont="1" applyFill="1" applyBorder="1" applyAlignment="1" applyProtection="1">
      <alignment horizontal="center" vertical="center" wrapText="1"/>
    </xf>
    <xf numFmtId="177" fontId="14"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center" vertical="center" wrapText="1"/>
    </xf>
    <xf numFmtId="177" fontId="15" fillId="0" borderId="0"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wrapText="1"/>
    </xf>
    <xf numFmtId="0" fontId="15" fillId="0" borderId="9" xfId="0" applyFont="1" applyFill="1" applyBorder="1" applyAlignment="1" applyProtection="1">
      <alignment horizontal="center" vertical="center"/>
    </xf>
    <xf numFmtId="0" fontId="15" fillId="0" borderId="0" xfId="0" applyFont="1" applyFill="1" applyBorder="1" applyAlignment="1" applyProtection="1">
      <alignment horizontal="right" vertical="top" wrapText="1"/>
    </xf>
    <xf numFmtId="0" fontId="15" fillId="6" borderId="154" xfId="0" applyFont="1" applyFill="1" applyBorder="1" applyAlignment="1" applyProtection="1">
      <alignment horizontal="center" vertical="center" shrinkToFit="1"/>
    </xf>
    <xf numFmtId="177" fontId="15" fillId="6" borderId="66" xfId="0" applyNumberFormat="1" applyFont="1" applyFill="1" applyBorder="1" applyAlignment="1" applyProtection="1">
      <alignment horizontal="center" vertical="center" shrinkToFit="1"/>
    </xf>
    <xf numFmtId="177" fontId="15" fillId="6" borderId="155" xfId="0" applyNumberFormat="1" applyFont="1" applyFill="1" applyBorder="1" applyAlignment="1" applyProtection="1">
      <alignment horizontal="center" vertical="center" shrinkToFit="1"/>
    </xf>
    <xf numFmtId="177" fontId="15" fillId="0" borderId="67" xfId="0" applyNumberFormat="1" applyFont="1" applyFill="1" applyBorder="1" applyAlignment="1" applyProtection="1">
      <alignment vertical="center" shrinkToFit="1"/>
    </xf>
    <xf numFmtId="177" fontId="15" fillId="0" borderId="0" xfId="0" applyNumberFormat="1" applyFont="1" applyFill="1" applyBorder="1" applyAlignment="1" applyProtection="1">
      <alignment vertical="center" wrapText="1"/>
    </xf>
    <xf numFmtId="0" fontId="15" fillId="6" borderId="145" xfId="0" applyFont="1" applyFill="1" applyBorder="1" applyAlignment="1" applyProtection="1">
      <alignment horizontal="center" vertical="center" shrinkToFit="1"/>
    </xf>
    <xf numFmtId="177" fontId="15" fillId="6" borderId="26" xfId="0" applyNumberFormat="1" applyFont="1" applyFill="1" applyBorder="1" applyAlignment="1" applyProtection="1">
      <alignment horizontal="center" vertical="center" shrinkToFit="1"/>
    </xf>
    <xf numFmtId="177" fontId="15" fillId="6" borderId="81" xfId="0" applyNumberFormat="1" applyFont="1" applyFill="1" applyBorder="1" applyAlignment="1" applyProtection="1">
      <alignment horizontal="center" vertical="center" shrinkToFit="1"/>
    </xf>
    <xf numFmtId="0" fontId="15" fillId="6" borderId="135" xfId="0" applyFont="1" applyFill="1" applyBorder="1" applyAlignment="1" applyProtection="1">
      <alignment horizontal="center" vertical="center" shrinkToFit="1"/>
    </xf>
    <xf numFmtId="177" fontId="15" fillId="6" borderId="53" xfId="0" applyNumberFormat="1" applyFont="1" applyFill="1" applyBorder="1" applyAlignment="1" applyProtection="1">
      <alignment horizontal="center" vertical="center" shrinkToFit="1"/>
    </xf>
    <xf numFmtId="177" fontId="15" fillId="6" borderId="156" xfId="0" applyNumberFormat="1" applyFont="1" applyFill="1" applyBorder="1" applyAlignment="1" applyProtection="1">
      <alignment horizontal="center" vertical="center" shrinkToFit="1"/>
    </xf>
    <xf numFmtId="177" fontId="15" fillId="0" borderId="16" xfId="0" applyNumberFormat="1" applyFont="1" applyFill="1" applyBorder="1" applyAlignment="1" applyProtection="1">
      <alignment vertical="center" shrinkToFit="1"/>
    </xf>
    <xf numFmtId="0" fontId="15" fillId="6" borderId="157" xfId="0" applyFont="1" applyFill="1" applyBorder="1" applyAlignment="1" applyProtection="1">
      <alignment horizontal="center" vertical="center" shrinkToFit="1"/>
    </xf>
    <xf numFmtId="0" fontId="15" fillId="6" borderId="68" xfId="0" applyFont="1" applyFill="1" applyBorder="1" applyAlignment="1" applyProtection="1">
      <alignment horizontal="center" vertical="center" shrinkToFit="1"/>
    </xf>
    <xf numFmtId="0" fontId="15" fillId="6" borderId="158" xfId="0" applyFont="1" applyFill="1" applyBorder="1" applyAlignment="1" applyProtection="1">
      <alignment horizontal="center" vertical="center" shrinkToFit="1"/>
    </xf>
    <xf numFmtId="177" fontId="15" fillId="0" borderId="69" xfId="0" applyNumberFormat="1" applyFont="1" applyFill="1" applyBorder="1" applyAlignment="1" applyProtection="1">
      <alignment vertical="center" shrinkToFit="1"/>
    </xf>
    <xf numFmtId="177" fontId="15" fillId="0" borderId="25" xfId="0" applyNumberFormat="1" applyFont="1" applyFill="1" applyBorder="1" applyAlignment="1" applyProtection="1">
      <alignment horizontal="center" vertical="center" shrinkToFit="1"/>
    </xf>
    <xf numFmtId="177" fontId="15" fillId="0" borderId="24" xfId="0" applyNumberFormat="1" applyFont="1" applyFill="1" applyBorder="1" applyAlignment="1" applyProtection="1">
      <alignment horizontal="center" vertical="center" shrinkToFit="1"/>
    </xf>
    <xf numFmtId="177" fontId="15" fillId="0" borderId="20" xfId="0" applyNumberFormat="1" applyFont="1" applyFill="1" applyBorder="1" applyAlignment="1" applyProtection="1">
      <alignment horizontal="center" vertical="center" shrinkToFit="1"/>
    </xf>
    <xf numFmtId="177" fontId="15" fillId="0" borderId="14" xfId="0" applyNumberFormat="1" applyFont="1" applyFill="1" applyBorder="1" applyAlignment="1" applyProtection="1">
      <alignment vertical="center" shrinkToFit="1"/>
    </xf>
    <xf numFmtId="177" fontId="15" fillId="0" borderId="0" xfId="0" applyNumberFormat="1" applyFont="1" applyFill="1" applyBorder="1" applyAlignment="1" applyProtection="1">
      <alignment horizontal="left" vertical="center" wrapText="1"/>
    </xf>
    <xf numFmtId="178" fontId="44" fillId="0" borderId="21" xfId="0" applyNumberFormat="1" applyFont="1" applyFill="1" applyBorder="1" applyAlignment="1" applyProtection="1">
      <alignment horizontal="right" vertical="center" shrinkToFit="1"/>
    </xf>
    <xf numFmtId="0" fontId="44" fillId="0" borderId="0" xfId="0" applyFont="1" applyFill="1" applyAlignment="1" applyProtection="1">
      <alignment horizontal="center" vertical="center"/>
    </xf>
    <xf numFmtId="178" fontId="44" fillId="0" borderId="21" xfId="0" applyNumberFormat="1" applyFont="1" applyFill="1" applyBorder="1" applyAlignment="1" applyProtection="1">
      <alignment vertical="center" shrinkToFit="1"/>
    </xf>
    <xf numFmtId="0" fontId="14" fillId="0" borderId="0" xfId="0" applyFont="1" applyProtection="1">
      <alignment vertical="center"/>
    </xf>
    <xf numFmtId="0" fontId="14" fillId="0" borderId="0" xfId="0" applyFont="1" applyAlignment="1" applyProtection="1">
      <alignment horizontal="center" vertical="center"/>
    </xf>
    <xf numFmtId="0" fontId="14" fillId="0" borderId="0" xfId="0" applyFont="1" applyAlignment="1" applyProtection="1">
      <alignment vertical="center"/>
    </xf>
    <xf numFmtId="0" fontId="57" fillId="12" borderId="9" xfId="0" applyFont="1" applyFill="1" applyBorder="1" applyAlignment="1">
      <alignment horizontal="center" vertical="center" shrinkToFit="1"/>
    </xf>
    <xf numFmtId="0" fontId="76" fillId="13" borderId="9" xfId="3" applyFont="1" applyFill="1" applyBorder="1" applyAlignment="1">
      <alignment horizontal="center" vertical="center" shrinkToFit="1"/>
    </xf>
    <xf numFmtId="0" fontId="28" fillId="0" borderId="0" xfId="0" applyFont="1" applyAlignment="1"/>
    <xf numFmtId="0" fontId="57" fillId="14" borderId="166" xfId="0" applyFont="1" applyFill="1" applyBorder="1" applyAlignment="1">
      <alignment horizontal="left" vertical="center" shrinkToFit="1"/>
    </xf>
    <xf numFmtId="0" fontId="76" fillId="14" borderId="166" xfId="3" applyFont="1" applyFill="1" applyBorder="1" applyAlignment="1">
      <alignment horizontal="left" vertical="center" shrinkToFit="1"/>
    </xf>
    <xf numFmtId="0" fontId="28" fillId="14" borderId="0" xfId="0" applyFont="1" applyFill="1" applyAlignment="1"/>
    <xf numFmtId="0" fontId="57" fillId="14" borderId="167" xfId="0" applyFont="1" applyFill="1" applyBorder="1" applyAlignment="1">
      <alignment horizontal="left" vertical="center" shrinkToFit="1"/>
    </xf>
    <xf numFmtId="0" fontId="76" fillId="14" borderId="167" xfId="3" applyFont="1" applyFill="1" applyBorder="1" applyAlignment="1">
      <alignment horizontal="left" vertical="center" shrinkToFit="1"/>
    </xf>
    <xf numFmtId="0" fontId="77" fillId="14" borderId="167" xfId="0" applyFont="1" applyFill="1" applyBorder="1" applyAlignment="1">
      <alignment horizontal="left" vertical="center" shrinkToFit="1"/>
    </xf>
    <xf numFmtId="0" fontId="76" fillId="14" borderId="167" xfId="4" applyFont="1" applyFill="1" applyBorder="1" applyAlignment="1">
      <alignment horizontal="left" vertical="center" shrinkToFit="1"/>
    </xf>
    <xf numFmtId="0" fontId="57" fillId="14" borderId="168" xfId="0" applyFont="1" applyFill="1" applyBorder="1" applyAlignment="1">
      <alignment horizontal="left" vertical="center" shrinkToFit="1"/>
    </xf>
    <xf numFmtId="0" fontId="76" fillId="14" borderId="168" xfId="3" applyFont="1" applyFill="1" applyBorder="1" applyAlignment="1">
      <alignment horizontal="left" vertical="center" shrinkToFit="1"/>
    </xf>
    <xf numFmtId="0" fontId="76" fillId="14" borderId="167" xfId="3" applyFont="1" applyFill="1" applyBorder="1" applyAlignment="1">
      <alignment vertical="center" shrinkToFit="1"/>
    </xf>
    <xf numFmtId="0" fontId="57" fillId="14" borderId="167" xfId="0" applyFont="1" applyFill="1" applyBorder="1" applyAlignment="1">
      <alignment vertical="center" shrinkToFit="1"/>
    </xf>
    <xf numFmtId="0" fontId="57" fillId="14" borderId="168" xfId="0" applyFont="1" applyFill="1" applyBorder="1" applyAlignment="1">
      <alignment vertical="center" shrinkToFit="1"/>
    </xf>
    <xf numFmtId="0" fontId="57" fillId="14" borderId="169" xfId="0" applyFont="1" applyFill="1" applyBorder="1" applyAlignment="1">
      <alignment horizontal="left" vertical="center" shrinkToFit="1"/>
    </xf>
    <xf numFmtId="0" fontId="76" fillId="14" borderId="169" xfId="3" applyFont="1" applyFill="1" applyBorder="1" applyAlignment="1">
      <alignment horizontal="left" vertical="center" shrinkToFit="1"/>
    </xf>
    <xf numFmtId="0" fontId="57" fillId="7" borderId="166" xfId="0" applyFont="1" applyFill="1" applyBorder="1" applyAlignment="1">
      <alignment horizontal="left" vertical="center" shrinkToFit="1"/>
    </xf>
    <xf numFmtId="0" fontId="76" fillId="7" borderId="166" xfId="3" applyFont="1" applyFill="1" applyBorder="1" applyAlignment="1">
      <alignment horizontal="left" vertical="center" shrinkToFit="1"/>
    </xf>
    <xf numFmtId="0" fontId="28" fillId="7" borderId="0" xfId="0" applyFont="1" applyFill="1" applyAlignment="1"/>
    <xf numFmtId="0" fontId="57" fillId="7" borderId="167" xfId="0" applyFont="1" applyFill="1" applyBorder="1" applyAlignment="1">
      <alignment horizontal="left" vertical="center" shrinkToFit="1"/>
    </xf>
    <xf numFmtId="0" fontId="76" fillId="7" borderId="167" xfId="3" applyFont="1" applyFill="1" applyBorder="1" applyAlignment="1">
      <alignment horizontal="left" vertical="center" shrinkToFit="1"/>
    </xf>
    <xf numFmtId="0" fontId="77" fillId="7" borderId="167" xfId="0" applyFont="1" applyFill="1" applyBorder="1" applyAlignment="1">
      <alignment horizontal="left" vertical="center" shrinkToFit="1"/>
    </xf>
    <xf numFmtId="0" fontId="57" fillId="7" borderId="167" xfId="0" applyFont="1" applyFill="1" applyBorder="1" applyAlignment="1">
      <alignment vertical="center" shrinkToFit="1"/>
    </xf>
    <xf numFmtId="0" fontId="57" fillId="7" borderId="170" xfId="0" applyFont="1" applyFill="1" applyBorder="1" applyAlignment="1">
      <alignment horizontal="left" vertical="center" shrinkToFit="1"/>
    </xf>
    <xf numFmtId="0" fontId="76" fillId="7" borderId="170" xfId="3" applyFont="1" applyFill="1" applyBorder="1" applyAlignment="1">
      <alignment horizontal="left" vertical="center" shrinkToFit="1"/>
    </xf>
    <xf numFmtId="0" fontId="76" fillId="15" borderId="166" xfId="3" applyFont="1" applyFill="1" applyBorder="1" applyAlignment="1">
      <alignment horizontal="left" vertical="center" shrinkToFit="1"/>
    </xf>
    <xf numFmtId="0" fontId="57" fillId="15" borderId="166" xfId="0" applyFont="1" applyFill="1" applyBorder="1" applyAlignment="1">
      <alignment horizontal="left" vertical="center" shrinkToFit="1"/>
    </xf>
    <xf numFmtId="0" fontId="76" fillId="15" borderId="167" xfId="3" applyFont="1" applyFill="1" applyBorder="1" applyAlignment="1">
      <alignment horizontal="left" vertical="center" shrinkToFit="1"/>
    </xf>
    <xf numFmtId="0" fontId="57" fillId="15" borderId="167" xfId="0" applyFont="1" applyFill="1" applyBorder="1" applyAlignment="1">
      <alignment horizontal="left" vertical="center" shrinkToFit="1"/>
    </xf>
    <xf numFmtId="0" fontId="57" fillId="15" borderId="167" xfId="6" applyFont="1" applyFill="1" applyBorder="1" applyAlignment="1">
      <alignment horizontal="left" vertical="center" shrinkToFit="1"/>
    </xf>
    <xf numFmtId="0" fontId="77" fillId="15" borderId="167" xfId="0" applyFont="1" applyFill="1" applyBorder="1" applyAlignment="1">
      <alignment horizontal="left" vertical="center" shrinkToFit="1"/>
    </xf>
    <xf numFmtId="0" fontId="57" fillId="15" borderId="167" xfId="0" applyFont="1" applyFill="1" applyBorder="1" applyAlignment="1">
      <alignment vertical="center" shrinkToFit="1"/>
    </xf>
    <xf numFmtId="0" fontId="76" fillId="15" borderId="168" xfId="3" applyFont="1" applyFill="1" applyBorder="1" applyAlignment="1">
      <alignment horizontal="left" vertical="center" shrinkToFit="1"/>
    </xf>
    <xf numFmtId="0" fontId="57" fillId="15" borderId="168" xfId="0" applyFont="1" applyFill="1" applyBorder="1" applyAlignment="1">
      <alignment horizontal="left" vertical="center" shrinkToFit="1"/>
    </xf>
    <xf numFmtId="0" fontId="57" fillId="0" borderId="0" xfId="0" applyFont="1" applyAlignment="1">
      <alignment horizontal="left" vertical="center" shrinkToFit="1"/>
    </xf>
    <xf numFmtId="0" fontId="15" fillId="10" borderId="48" xfId="0" applyNumberFormat="1" applyFont="1" applyFill="1" applyBorder="1" applyAlignment="1" applyProtection="1">
      <alignment horizontal="center" vertical="center" shrinkToFit="1"/>
      <protection locked="0"/>
    </xf>
    <xf numFmtId="0" fontId="0" fillId="0" borderId="0" xfId="0" applyAlignment="1"/>
    <xf numFmtId="0" fontId="79" fillId="16" borderId="33" xfId="2" applyNumberFormat="1" applyFont="1" applyFill="1" applyBorder="1" applyAlignment="1">
      <alignment horizontal="left" vertical="center"/>
    </xf>
    <xf numFmtId="0" fontId="79" fillId="16" borderId="33" xfId="2" applyFont="1" applyFill="1" applyBorder="1" applyAlignment="1">
      <alignment horizontal="left" vertical="center"/>
    </xf>
    <xf numFmtId="0" fontId="80" fillId="16" borderId="33" xfId="4" applyFont="1" applyFill="1" applyBorder="1" applyAlignment="1">
      <alignment horizontal="left" vertical="center"/>
    </xf>
    <xf numFmtId="0" fontId="82" fillId="16" borderId="33" xfId="2" applyFont="1" applyFill="1" applyBorder="1" applyAlignment="1">
      <alignment horizontal="left" vertical="center" shrinkToFit="1"/>
    </xf>
    <xf numFmtId="0" fontId="83" fillId="16" borderId="33" xfId="2" applyFont="1" applyFill="1" applyBorder="1" applyAlignment="1">
      <alignment horizontal="center" vertical="center"/>
    </xf>
    <xf numFmtId="0" fontId="12" fillId="0" borderId="0" xfId="2" applyFill="1">
      <alignment vertical="center"/>
    </xf>
    <xf numFmtId="0" fontId="79" fillId="16" borderId="33" xfId="2" applyFont="1" applyFill="1" applyBorder="1" applyAlignment="1">
      <alignment horizontal="left" vertical="center" shrinkToFit="1"/>
    </xf>
    <xf numFmtId="0" fontId="79" fillId="16" borderId="171" xfId="2" applyNumberFormat="1" applyFont="1" applyFill="1" applyBorder="1" applyAlignment="1">
      <alignment horizontal="left" vertical="center"/>
    </xf>
    <xf numFmtId="0" fontId="79" fillId="16" borderId="171" xfId="2" applyFont="1" applyFill="1" applyBorder="1" applyAlignment="1">
      <alignment horizontal="left" vertical="center"/>
    </xf>
    <xf numFmtId="0" fontId="79" fillId="17" borderId="49" xfId="2" applyNumberFormat="1" applyFont="1" applyFill="1" applyBorder="1" applyAlignment="1">
      <alignment horizontal="left" vertical="center"/>
    </xf>
    <xf numFmtId="0" fontId="79" fillId="17" borderId="49" xfId="2" applyFont="1" applyFill="1" applyBorder="1" applyAlignment="1">
      <alignment horizontal="left" vertical="center"/>
    </xf>
    <xf numFmtId="0" fontId="80" fillId="17" borderId="49" xfId="4" applyFont="1" applyFill="1" applyBorder="1" applyAlignment="1">
      <alignment horizontal="left" vertical="center"/>
    </xf>
    <xf numFmtId="0" fontId="79" fillId="17" borderId="172" xfId="2" applyFont="1" applyFill="1" applyBorder="1" applyAlignment="1">
      <alignment horizontal="left" vertical="center"/>
    </xf>
    <xf numFmtId="0" fontId="83" fillId="17" borderId="28" xfId="2" applyFont="1" applyFill="1" applyBorder="1" applyAlignment="1">
      <alignment horizontal="center" vertical="center"/>
    </xf>
    <xf numFmtId="0" fontId="79" fillId="17" borderId="33" xfId="2" applyNumberFormat="1" applyFont="1" applyFill="1" applyBorder="1" applyAlignment="1">
      <alignment horizontal="left" vertical="center"/>
    </xf>
    <xf numFmtId="0" fontId="79" fillId="17" borderId="33" xfId="2" applyFont="1" applyFill="1" applyBorder="1" applyAlignment="1">
      <alignment horizontal="left" vertical="center"/>
    </xf>
    <xf numFmtId="0" fontId="80" fillId="17" borderId="33" xfId="4" applyFont="1" applyFill="1" applyBorder="1" applyAlignment="1">
      <alignment horizontal="left" vertical="center"/>
    </xf>
    <xf numFmtId="0" fontId="79" fillId="17" borderId="33" xfId="2" applyFont="1" applyFill="1" applyBorder="1" applyAlignment="1">
      <alignment horizontal="left" vertical="center" shrinkToFit="1"/>
    </xf>
    <xf numFmtId="0" fontId="83" fillId="17" borderId="33" xfId="2" applyFont="1" applyFill="1" applyBorder="1" applyAlignment="1">
      <alignment horizontal="center" vertical="center"/>
    </xf>
    <xf numFmtId="0" fontId="82" fillId="17" borderId="33" xfId="2" applyFont="1" applyFill="1" applyBorder="1" applyAlignment="1">
      <alignment horizontal="left" vertical="center" shrinkToFit="1"/>
    </xf>
    <xf numFmtId="0" fontId="14" fillId="0" borderId="0" xfId="0" applyFont="1" applyAlignment="1">
      <alignment horizontal="left" vertical="center"/>
    </xf>
    <xf numFmtId="0" fontId="15" fillId="10" borderId="70" xfId="0" applyNumberFormat="1" applyFont="1" applyFill="1" applyBorder="1" applyAlignment="1" applyProtection="1">
      <alignment horizontal="center" vertical="center" shrinkToFit="1"/>
      <protection locked="0"/>
    </xf>
    <xf numFmtId="0" fontId="15" fillId="10" borderId="71" xfId="0" applyNumberFormat="1" applyFont="1" applyFill="1" applyBorder="1" applyAlignment="1" applyProtection="1">
      <alignment horizontal="center" vertical="center" shrinkToFit="1"/>
      <protection locked="0"/>
    </xf>
    <xf numFmtId="0" fontId="15" fillId="10" borderId="72" xfId="0" applyNumberFormat="1" applyFont="1" applyFill="1" applyBorder="1" applyAlignment="1" applyProtection="1">
      <alignment horizontal="center" vertical="center" shrinkToFit="1"/>
      <protection locked="0"/>
    </xf>
    <xf numFmtId="0" fontId="14" fillId="0" borderId="0" xfId="0" applyFont="1" applyAlignment="1">
      <alignment horizontal="left" vertical="top" wrapText="1"/>
    </xf>
    <xf numFmtId="0" fontId="17" fillId="0" borderId="0" xfId="0" applyFont="1" applyAlignment="1">
      <alignment horizontal="left" vertical="center" wrapText="1"/>
    </xf>
    <xf numFmtId="0" fontId="17" fillId="0" borderId="0" xfId="0" applyFont="1" applyAlignment="1">
      <alignment horizontal="left" vertical="top" wrapText="1"/>
    </xf>
    <xf numFmtId="0" fontId="17" fillId="0" borderId="0" xfId="0" applyFont="1" applyAlignment="1">
      <alignment horizontal="left" vertical="center"/>
    </xf>
    <xf numFmtId="0" fontId="14" fillId="0" borderId="0" xfId="0" applyFont="1" applyAlignment="1">
      <alignment horizontal="left" vertical="center" wrapText="1"/>
    </xf>
    <xf numFmtId="0" fontId="4" fillId="0" borderId="0" xfId="5" applyNumberFormat="1" applyFont="1" applyAlignment="1" applyProtection="1">
      <alignment horizontal="center" vertical="center" shrinkToFit="1"/>
    </xf>
    <xf numFmtId="0" fontId="4" fillId="0" borderId="0" xfId="5" applyFont="1" applyAlignment="1" applyProtection="1">
      <alignment horizontal="center" vertical="center"/>
    </xf>
    <xf numFmtId="0" fontId="4" fillId="0" borderId="0" xfId="0" applyFont="1" applyAlignment="1" applyProtection="1">
      <alignment horizontal="justify" vertical="center"/>
    </xf>
    <xf numFmtId="58" fontId="4" fillId="10" borderId="0" xfId="0" applyNumberFormat="1" applyFont="1" applyFill="1" applyAlignment="1" applyProtection="1">
      <alignment horizontal="right" vertical="center" shrinkToFit="1"/>
      <protection locked="0"/>
    </xf>
    <xf numFmtId="0" fontId="4" fillId="0" borderId="0" xfId="0" applyFont="1" applyAlignment="1" applyProtection="1">
      <alignment horizontal="left" vertical="center"/>
    </xf>
    <xf numFmtId="0" fontId="4" fillId="0" borderId="0" xfId="0" applyFont="1" applyAlignment="1" applyProtection="1">
      <alignment horizontal="left" vertical="center" shrinkToFit="1"/>
    </xf>
    <xf numFmtId="0" fontId="4" fillId="10" borderId="0" xfId="0" applyFont="1" applyFill="1" applyAlignment="1" applyProtection="1">
      <alignment horizontal="left" vertical="center" shrinkToFit="1"/>
      <protection locked="0"/>
    </xf>
    <xf numFmtId="0" fontId="4" fillId="10" borderId="0" xfId="0" applyFont="1" applyFill="1" applyAlignment="1" applyProtection="1">
      <alignment horizontal="center" vertical="center" shrinkToFit="1"/>
      <protection locked="0"/>
    </xf>
    <xf numFmtId="0" fontId="4" fillId="0" borderId="0" xfId="0" applyFont="1" applyFill="1" applyAlignment="1" applyProtection="1">
      <alignment horizontal="center" vertical="center" shrinkToFit="1"/>
    </xf>
    <xf numFmtId="20" fontId="4" fillId="0" borderId="0" xfId="0" applyNumberFormat="1" applyFont="1" applyAlignment="1" applyProtection="1">
      <alignment horizontal="left" vertical="center"/>
    </xf>
    <xf numFmtId="38" fontId="59" fillId="0" borderId="104" xfId="1" applyFont="1" applyBorder="1" applyAlignment="1" applyProtection="1">
      <alignment horizontal="center" vertical="center"/>
    </xf>
    <xf numFmtId="0" fontId="21" fillId="0" borderId="78" xfId="5" applyFont="1" applyBorder="1" applyAlignment="1">
      <alignment horizontal="center" vertical="center"/>
    </xf>
    <xf numFmtId="0" fontId="21" fillId="0" borderId="79" xfId="5" applyFont="1" applyBorder="1"/>
    <xf numFmtId="0" fontId="21" fillId="0" borderId="73" xfId="5" applyFont="1" applyBorder="1" applyAlignment="1">
      <alignment horizontal="center" vertical="center"/>
    </xf>
    <xf numFmtId="0" fontId="21" fillId="0" borderId="31" xfId="5" applyFont="1" applyBorder="1" applyAlignment="1">
      <alignment horizontal="center" vertical="center"/>
    </xf>
    <xf numFmtId="0" fontId="21" fillId="0" borderId="74" xfId="5" applyFont="1" applyBorder="1" applyAlignment="1">
      <alignment horizontal="center" vertical="center"/>
    </xf>
    <xf numFmtId="0" fontId="21" fillId="0" borderId="10" xfId="5" applyFont="1" applyBorder="1" applyAlignment="1">
      <alignment horizontal="center" vertical="center"/>
    </xf>
    <xf numFmtId="0" fontId="21" fillId="0" borderId="75" xfId="5" applyFont="1" applyFill="1" applyBorder="1" applyAlignment="1">
      <alignment horizontal="center" vertical="center"/>
    </xf>
    <xf numFmtId="0" fontId="21" fillId="0" borderId="76" xfId="5" applyFont="1" applyFill="1" applyBorder="1" applyAlignment="1">
      <alignment horizontal="center" vertical="center"/>
    </xf>
    <xf numFmtId="0" fontId="21" fillId="0" borderId="77" xfId="5" applyFont="1" applyFill="1" applyBorder="1" applyAlignment="1">
      <alignment horizontal="center" vertical="center"/>
    </xf>
    <xf numFmtId="0" fontId="23" fillId="0" borderId="0" xfId="5" applyFont="1" applyAlignment="1">
      <alignment horizontal="left" vertical="center"/>
    </xf>
    <xf numFmtId="0" fontId="21" fillId="4" borderId="0" xfId="0" applyFont="1" applyFill="1" applyBorder="1" applyAlignment="1">
      <alignment horizontal="center" vertical="center"/>
    </xf>
    <xf numFmtId="0" fontId="21" fillId="9" borderId="47" xfId="0" applyNumberFormat="1" applyFont="1" applyFill="1" applyBorder="1" applyAlignment="1">
      <alignment horizontal="center" vertical="center" shrinkToFit="1"/>
    </xf>
    <xf numFmtId="0" fontId="21" fillId="9" borderId="37" xfId="0" applyNumberFormat="1" applyFont="1" applyFill="1" applyBorder="1" applyAlignment="1">
      <alignment horizontal="center" vertical="center" shrinkToFit="1"/>
    </xf>
    <xf numFmtId="0" fontId="21" fillId="9" borderId="80" xfId="0" applyNumberFormat="1" applyFont="1" applyFill="1" applyBorder="1" applyAlignment="1">
      <alignment horizontal="center" vertical="center" shrinkToFit="1"/>
    </xf>
    <xf numFmtId="0" fontId="24" fillId="4" borderId="0" xfId="0" applyFont="1" applyFill="1" applyBorder="1" applyAlignment="1">
      <alignment horizontal="center" vertical="center"/>
    </xf>
    <xf numFmtId="0" fontId="25" fillId="9" borderId="47" xfId="0" applyNumberFormat="1" applyFont="1" applyFill="1" applyBorder="1" applyAlignment="1">
      <alignment horizontal="center" vertical="center" shrinkToFit="1"/>
    </xf>
    <xf numFmtId="0" fontId="25" fillId="9" borderId="37" xfId="0" applyNumberFormat="1" applyFont="1" applyFill="1" applyBorder="1" applyAlignment="1">
      <alignment horizontal="center" vertical="center" shrinkToFit="1"/>
    </xf>
    <xf numFmtId="0" fontId="25" fillId="9" borderId="80" xfId="0" applyNumberFormat="1" applyFont="1" applyFill="1" applyBorder="1" applyAlignment="1">
      <alignment horizontal="center" vertical="center" shrinkToFit="1"/>
    </xf>
    <xf numFmtId="0" fontId="21" fillId="0" borderId="75" xfId="5" applyFont="1" applyBorder="1" applyAlignment="1">
      <alignment horizontal="center" vertical="center"/>
    </xf>
    <xf numFmtId="0" fontId="21" fillId="0" borderId="76" xfId="5" applyFont="1" applyBorder="1" applyAlignment="1">
      <alignment horizontal="center" vertical="center"/>
    </xf>
    <xf numFmtId="0" fontId="21" fillId="0" borderId="77" xfId="5" applyFont="1" applyBorder="1" applyAlignment="1">
      <alignment horizontal="center" vertical="center"/>
    </xf>
    <xf numFmtId="0" fontId="29" fillId="4" borderId="0" xfId="5" applyFont="1" applyFill="1" applyBorder="1" applyAlignment="1">
      <alignment horizontal="center" vertical="center"/>
    </xf>
    <xf numFmtId="0" fontId="27" fillId="9" borderId="47" xfId="0" applyNumberFormat="1" applyFont="1" applyFill="1" applyBorder="1" applyAlignment="1">
      <alignment horizontal="center" vertical="center" shrinkToFit="1"/>
    </xf>
    <xf numFmtId="0" fontId="27" fillId="9" borderId="37" xfId="0" applyNumberFormat="1" applyFont="1" applyFill="1" applyBorder="1" applyAlignment="1">
      <alignment horizontal="center" vertical="center" shrinkToFit="1"/>
    </xf>
    <xf numFmtId="0" fontId="27" fillId="9" borderId="80" xfId="0" applyNumberFormat="1" applyFont="1" applyFill="1" applyBorder="1" applyAlignment="1">
      <alignment horizontal="center" vertical="center" shrinkToFit="1"/>
    </xf>
    <xf numFmtId="0" fontId="31" fillId="9" borderId="47" xfId="0" applyNumberFormat="1" applyFont="1" applyFill="1" applyBorder="1" applyAlignment="1">
      <alignment horizontal="center" vertical="center" shrinkToFit="1"/>
    </xf>
    <xf numFmtId="0" fontId="31" fillId="9" borderId="37" xfId="0" applyNumberFormat="1" applyFont="1" applyFill="1" applyBorder="1" applyAlignment="1">
      <alignment horizontal="center" vertical="center" shrinkToFit="1"/>
    </xf>
    <xf numFmtId="0" fontId="31" fillId="9" borderId="80" xfId="0" applyNumberFormat="1" applyFont="1" applyFill="1" applyBorder="1" applyAlignment="1">
      <alignment horizontal="center" vertical="center" shrinkToFit="1"/>
    </xf>
    <xf numFmtId="0" fontId="30" fillId="0" borderId="0" xfId="0" applyFont="1" applyAlignment="1">
      <alignment horizontal="left" vertical="center"/>
    </xf>
    <xf numFmtId="0" fontId="32" fillId="5" borderId="73" xfId="0" applyFont="1" applyFill="1" applyBorder="1" applyAlignment="1">
      <alignment horizontal="center" vertical="center" wrapText="1"/>
    </xf>
    <xf numFmtId="0" fontId="32" fillId="5" borderId="27" xfId="0" applyFont="1" applyFill="1" applyBorder="1" applyAlignment="1">
      <alignment horizontal="center" vertical="center" wrapText="1"/>
    </xf>
    <xf numFmtId="0" fontId="32" fillId="5" borderId="82" xfId="0" applyFont="1" applyFill="1" applyBorder="1" applyAlignment="1">
      <alignment horizontal="center" vertical="center" wrapText="1"/>
    </xf>
    <xf numFmtId="0" fontId="32" fillId="5" borderId="5" xfId="0" applyFont="1" applyFill="1" applyBorder="1" applyAlignment="1">
      <alignment horizontal="center" vertical="center" wrapText="1"/>
    </xf>
    <xf numFmtId="0" fontId="32" fillId="5" borderId="26" xfId="0" applyFont="1" applyFill="1" applyBorder="1" applyAlignment="1">
      <alignment horizontal="center" vertical="center" wrapText="1"/>
    </xf>
    <xf numFmtId="0" fontId="28" fillId="5" borderId="5" xfId="0" applyFont="1" applyFill="1" applyBorder="1" applyAlignment="1">
      <alignment horizontal="center" vertical="center" wrapText="1"/>
    </xf>
    <xf numFmtId="0" fontId="28" fillId="5" borderId="26" xfId="0" applyFont="1" applyFill="1" applyBorder="1" applyAlignment="1">
      <alignment horizontal="center" vertical="center" wrapText="1"/>
    </xf>
    <xf numFmtId="0" fontId="28" fillId="5" borderId="8" xfId="0" applyFont="1" applyFill="1" applyBorder="1" applyAlignment="1">
      <alignment horizontal="center" vertical="center" wrapText="1"/>
    </xf>
    <xf numFmtId="0" fontId="28" fillId="5" borderId="81" xfId="0" applyFont="1" applyFill="1" applyBorder="1" applyAlignment="1">
      <alignment horizontal="center" vertical="center" wrapText="1"/>
    </xf>
    <xf numFmtId="0" fontId="32" fillId="5" borderId="28" xfId="0" applyFont="1" applyFill="1" applyBorder="1" applyAlignment="1">
      <alignment horizontal="center" vertical="center" wrapText="1"/>
    </xf>
    <xf numFmtId="0" fontId="32" fillId="5" borderId="6" xfId="0" applyFont="1" applyFill="1" applyBorder="1" applyAlignment="1">
      <alignment horizontal="center" vertical="center" wrapText="1"/>
    </xf>
    <xf numFmtId="0" fontId="32" fillId="5" borderId="28" xfId="0" applyFont="1" applyFill="1" applyBorder="1" applyAlignment="1">
      <alignment horizontal="center" vertical="center"/>
    </xf>
    <xf numFmtId="0" fontId="32" fillId="5" borderId="6" xfId="0" applyFont="1" applyFill="1" applyBorder="1" applyAlignment="1">
      <alignment horizontal="center" vertical="center"/>
    </xf>
    <xf numFmtId="0" fontId="28" fillId="0" borderId="0" xfId="0" applyFont="1" applyAlignment="1">
      <alignment horizontal="left" vertical="center"/>
    </xf>
    <xf numFmtId="0" fontId="30" fillId="0" borderId="0" xfId="0" applyFont="1" applyBorder="1" applyAlignment="1">
      <alignment horizontal="center" vertical="center" wrapText="1" shrinkToFit="1"/>
    </xf>
    <xf numFmtId="0" fontId="30" fillId="0" borderId="7" xfId="0" applyFont="1" applyBorder="1" applyAlignment="1">
      <alignment horizontal="center" vertical="center" wrapText="1" shrinkToFit="1"/>
    </xf>
    <xf numFmtId="0" fontId="67" fillId="0" borderId="104" xfId="0" applyFont="1" applyBorder="1" applyAlignment="1" applyProtection="1">
      <alignment horizontal="left" vertical="top" wrapText="1" shrinkToFit="1"/>
    </xf>
    <xf numFmtId="0" fontId="67" fillId="0" borderId="104" xfId="0" applyFont="1" applyBorder="1" applyAlignment="1" applyProtection="1">
      <alignment horizontal="left" vertical="top" shrinkToFit="1"/>
    </xf>
    <xf numFmtId="0" fontId="65" fillId="4" borderId="0" xfId="5" applyFont="1" applyFill="1" applyBorder="1" applyAlignment="1" applyProtection="1">
      <alignment horizontal="center" vertical="center" wrapText="1"/>
    </xf>
    <xf numFmtId="0" fontId="64" fillId="9" borderId="47" xfId="0" applyNumberFormat="1" applyFont="1" applyFill="1" applyBorder="1" applyAlignment="1" applyProtection="1">
      <alignment horizontal="center" vertical="center" shrinkToFit="1"/>
    </xf>
    <xf numFmtId="0" fontId="64" fillId="9" borderId="37" xfId="0" applyNumberFormat="1" applyFont="1" applyFill="1" applyBorder="1" applyAlignment="1" applyProtection="1">
      <alignment horizontal="center" vertical="center" shrinkToFit="1"/>
    </xf>
    <xf numFmtId="0" fontId="64" fillId="9" borderId="80" xfId="0" applyNumberFormat="1" applyFont="1" applyFill="1" applyBorder="1" applyAlignment="1" applyProtection="1">
      <alignment horizontal="center" vertical="center" shrinkToFit="1"/>
    </xf>
    <xf numFmtId="0" fontId="67" fillId="9" borderId="47" xfId="0" applyNumberFormat="1" applyFont="1" applyFill="1" applyBorder="1" applyAlignment="1" applyProtection="1">
      <alignment horizontal="center" vertical="center" shrinkToFit="1"/>
    </xf>
    <xf numFmtId="0" fontId="67" fillId="9" borderId="37" xfId="0" applyNumberFormat="1" applyFont="1" applyFill="1" applyBorder="1" applyAlignment="1" applyProtection="1">
      <alignment horizontal="center" vertical="center" shrinkToFit="1"/>
    </xf>
    <xf numFmtId="0" fontId="67" fillId="9" borderId="80" xfId="0" applyNumberFormat="1" applyFont="1" applyFill="1" applyBorder="1" applyAlignment="1" applyProtection="1">
      <alignment horizontal="center" vertical="center" shrinkToFit="1"/>
    </xf>
    <xf numFmtId="0" fontId="67" fillId="6" borderId="104" xfId="0" applyFont="1" applyFill="1" applyBorder="1" applyAlignment="1" applyProtection="1">
      <alignment horizontal="center" vertical="center" shrinkToFit="1"/>
      <protection locked="0"/>
    </xf>
    <xf numFmtId="0" fontId="67" fillId="6" borderId="0" xfId="0" applyFont="1" applyFill="1" applyAlignment="1" applyProtection="1">
      <alignment horizontal="center" vertical="center" shrinkToFit="1"/>
      <protection locked="0"/>
    </xf>
    <xf numFmtId="0" fontId="67" fillId="0" borderId="73" xfId="0" applyFont="1" applyBorder="1" applyAlignment="1" applyProtection="1">
      <alignment horizontal="center" vertical="center" wrapText="1"/>
    </xf>
    <xf numFmtId="0" fontId="67" fillId="0" borderId="86" xfId="0" applyFont="1" applyBorder="1" applyAlignment="1" applyProtection="1">
      <alignment horizontal="center" vertical="center" wrapText="1"/>
    </xf>
    <xf numFmtId="0" fontId="67" fillId="0" borderId="40" xfId="0" applyFont="1" applyBorder="1" applyAlignment="1" applyProtection="1">
      <alignment horizontal="center" vertical="center" wrapText="1"/>
    </xf>
    <xf numFmtId="0" fontId="67" fillId="0" borderId="67" xfId="0" applyFont="1" applyBorder="1" applyAlignment="1" applyProtection="1">
      <alignment horizontal="center" vertical="center" wrapText="1"/>
    </xf>
    <xf numFmtId="0" fontId="64" fillId="0" borderId="0" xfId="0" applyFont="1" applyAlignment="1" applyProtection="1">
      <alignment wrapText="1"/>
    </xf>
    <xf numFmtId="0" fontId="67" fillId="0" borderId="4" xfId="0" applyFont="1" applyFill="1" applyBorder="1" applyAlignment="1" applyProtection="1">
      <alignment horizontal="center" vertical="center" shrinkToFit="1"/>
    </xf>
    <xf numFmtId="0" fontId="67" fillId="0" borderId="18" xfId="0" applyFont="1" applyFill="1" applyBorder="1" applyAlignment="1" applyProtection="1">
      <alignment horizontal="center" vertical="center" shrinkToFit="1"/>
    </xf>
    <xf numFmtId="177" fontId="67" fillId="6" borderId="98" xfId="0" applyNumberFormat="1" applyFont="1" applyFill="1" applyBorder="1" applyAlignment="1" applyProtection="1">
      <alignment horizontal="center" vertical="center" shrinkToFit="1"/>
      <protection locked="0"/>
    </xf>
    <xf numFmtId="177" fontId="67" fillId="6" borderId="86" xfId="0" applyNumberFormat="1" applyFont="1" applyFill="1" applyBorder="1" applyAlignment="1" applyProtection="1">
      <alignment horizontal="center" vertical="center" shrinkToFit="1"/>
      <protection locked="0"/>
    </xf>
    <xf numFmtId="177" fontId="67" fillId="6" borderId="52" xfId="0" applyNumberFormat="1" applyFont="1" applyFill="1" applyBorder="1" applyAlignment="1" applyProtection="1">
      <alignment horizontal="center" vertical="center" shrinkToFit="1"/>
      <protection locked="0"/>
    </xf>
    <xf numFmtId="177" fontId="67" fillId="6" borderId="99" xfId="0" applyNumberFormat="1" applyFont="1" applyFill="1" applyBorder="1" applyAlignment="1" applyProtection="1">
      <alignment horizontal="center" vertical="center" shrinkToFit="1"/>
      <protection locked="0"/>
    </xf>
    <xf numFmtId="177" fontId="67" fillId="0" borderId="39" xfId="0" applyNumberFormat="1" applyFont="1" applyFill="1" applyBorder="1" applyAlignment="1" applyProtection="1">
      <alignment horizontal="center" vertical="center" shrinkToFit="1"/>
    </xf>
    <xf numFmtId="177" fontId="67" fillId="0" borderId="69" xfId="0" applyNumberFormat="1" applyFont="1" applyFill="1" applyBorder="1" applyAlignment="1" applyProtection="1">
      <alignment horizontal="center" vertical="center" shrinkToFit="1"/>
    </xf>
    <xf numFmtId="177" fontId="67" fillId="0" borderId="22" xfId="0" applyNumberFormat="1" applyFont="1" applyFill="1" applyBorder="1" applyAlignment="1" applyProtection="1">
      <alignment horizontal="center" vertical="center" shrinkToFit="1"/>
    </xf>
    <xf numFmtId="177" fontId="67" fillId="0" borderId="94" xfId="0" applyNumberFormat="1" applyFont="1" applyFill="1" applyBorder="1" applyAlignment="1" applyProtection="1">
      <alignment horizontal="center" vertical="center" shrinkToFit="1"/>
    </xf>
    <xf numFmtId="177" fontId="67" fillId="6" borderId="42" xfId="0" applyNumberFormat="1" applyFont="1" applyFill="1" applyBorder="1" applyAlignment="1" applyProtection="1">
      <alignment horizontal="center" vertical="center" shrinkToFit="1"/>
      <protection locked="0"/>
    </xf>
    <xf numFmtId="177" fontId="67" fillId="6" borderId="84" xfId="0" applyNumberFormat="1" applyFont="1" applyFill="1" applyBorder="1" applyAlignment="1" applyProtection="1">
      <alignment horizontal="center" vertical="center" shrinkToFit="1"/>
      <protection locked="0"/>
    </xf>
    <xf numFmtId="177" fontId="67" fillId="6" borderId="43" xfId="0" applyNumberFormat="1" applyFont="1" applyFill="1" applyBorder="1" applyAlignment="1" applyProtection="1">
      <alignment horizontal="center" vertical="center" shrinkToFit="1"/>
      <protection locked="0"/>
    </xf>
    <xf numFmtId="177" fontId="67" fillId="6" borderId="85" xfId="0" applyNumberFormat="1" applyFont="1" applyFill="1" applyBorder="1" applyAlignment="1" applyProtection="1">
      <alignment horizontal="center" vertical="center" shrinkToFit="1"/>
      <protection locked="0"/>
    </xf>
    <xf numFmtId="0" fontId="67" fillId="0" borderId="7" xfId="0" applyFont="1" applyFill="1" applyBorder="1" applyAlignment="1" applyProtection="1">
      <alignment horizontal="center" vertical="center"/>
    </xf>
    <xf numFmtId="0" fontId="67" fillId="0" borderId="87" xfId="0" applyFont="1" applyFill="1" applyBorder="1" applyAlignment="1" applyProtection="1">
      <alignment horizontal="center" vertical="center" shrinkToFit="1"/>
    </xf>
    <xf numFmtId="0" fontId="67" fillId="0" borderId="88" xfId="0" applyFont="1" applyFill="1" applyBorder="1" applyAlignment="1" applyProtection="1">
      <alignment horizontal="center" vertical="center" shrinkToFit="1"/>
    </xf>
    <xf numFmtId="178" fontId="67" fillId="0" borderId="101" xfId="1" applyNumberFormat="1" applyFont="1" applyFill="1" applyBorder="1" applyAlignment="1" applyProtection="1">
      <alignment horizontal="center" vertical="center" shrinkToFit="1"/>
    </xf>
    <xf numFmtId="178" fontId="67" fillId="0" borderId="7" xfId="1" applyNumberFormat="1" applyFont="1" applyFill="1" applyBorder="1" applyAlignment="1" applyProtection="1">
      <alignment horizontal="center" vertical="center" shrinkToFit="1"/>
    </xf>
    <xf numFmtId="178" fontId="67" fillId="0" borderId="100" xfId="1" applyNumberFormat="1" applyFont="1" applyFill="1" applyBorder="1" applyAlignment="1" applyProtection="1">
      <alignment horizontal="center" vertical="center" shrinkToFit="1"/>
    </xf>
    <xf numFmtId="178" fontId="67" fillId="0" borderId="67" xfId="1" applyNumberFormat="1" applyFont="1" applyFill="1" applyBorder="1" applyAlignment="1" applyProtection="1">
      <alignment horizontal="center" vertical="center" shrinkToFit="1"/>
    </xf>
    <xf numFmtId="178" fontId="67" fillId="0" borderId="39" xfId="1" applyNumberFormat="1" applyFont="1" applyFill="1" applyBorder="1" applyAlignment="1" applyProtection="1">
      <alignment horizontal="right" vertical="center" shrinkToFit="1"/>
    </xf>
    <xf numFmtId="178" fontId="67" fillId="0" borderId="69" xfId="1" applyNumberFormat="1" applyFont="1" applyFill="1" applyBorder="1" applyAlignment="1" applyProtection="1">
      <alignment horizontal="right" vertical="center" shrinkToFit="1"/>
    </xf>
    <xf numFmtId="178" fontId="67" fillId="0" borderId="40" xfId="1" applyNumberFormat="1" applyFont="1" applyFill="1" applyBorder="1" applyAlignment="1" applyProtection="1">
      <alignment horizontal="right" vertical="center" shrinkToFit="1"/>
    </xf>
    <xf numFmtId="178" fontId="67" fillId="0" borderId="67" xfId="1" applyNumberFormat="1" applyFont="1" applyFill="1" applyBorder="1" applyAlignment="1" applyProtection="1">
      <alignment horizontal="right" vertical="center" shrinkToFit="1"/>
    </xf>
    <xf numFmtId="0" fontId="67" fillId="0" borderId="4" xfId="0" applyFont="1" applyBorder="1" applyAlignment="1" applyProtection="1">
      <alignment horizontal="center" vertical="center" shrinkToFit="1"/>
    </xf>
    <xf numFmtId="0" fontId="67" fillId="0" borderId="83" xfId="0" applyFont="1" applyBorder="1" applyAlignment="1" applyProtection="1">
      <alignment horizontal="center" vertical="center" shrinkToFit="1"/>
    </xf>
    <xf numFmtId="0" fontId="67" fillId="0" borderId="98" xfId="0" applyFont="1" applyBorder="1" applyAlignment="1" applyProtection="1">
      <alignment horizontal="center" vertical="center" wrapText="1"/>
    </xf>
    <xf numFmtId="0" fontId="67" fillId="0" borderId="105" xfId="0" applyFont="1" applyBorder="1" applyAlignment="1" applyProtection="1">
      <alignment horizontal="center" vertical="center" wrapText="1"/>
    </xf>
    <xf numFmtId="0" fontId="67" fillId="0" borderId="7" xfId="0" applyFont="1" applyBorder="1" applyAlignment="1" applyProtection="1">
      <alignment horizontal="center" vertical="center" wrapText="1"/>
    </xf>
    <xf numFmtId="0" fontId="67" fillId="0" borderId="73" xfId="0" applyFont="1" applyFill="1" applyBorder="1" applyAlignment="1" applyProtection="1">
      <alignment horizontal="center" vertical="center" wrapText="1"/>
    </xf>
    <xf numFmtId="0" fontId="67" fillId="0" borderId="86" xfId="0" applyFont="1" applyFill="1" applyBorder="1" applyAlignment="1" applyProtection="1">
      <alignment horizontal="center" vertical="center" wrapText="1"/>
    </xf>
    <xf numFmtId="0" fontId="67" fillId="0" borderId="40" xfId="0" applyFont="1" applyFill="1" applyBorder="1" applyAlignment="1" applyProtection="1">
      <alignment horizontal="center" vertical="center" wrapText="1"/>
    </xf>
    <xf numFmtId="0" fontId="67" fillId="0" borderId="67" xfId="0" applyFont="1" applyFill="1" applyBorder="1" applyAlignment="1" applyProtection="1">
      <alignment horizontal="center" vertical="center" wrapText="1"/>
    </xf>
    <xf numFmtId="0" fontId="67" fillId="0" borderId="89" xfId="0" applyFont="1" applyBorder="1" applyAlignment="1" applyProtection="1">
      <alignment horizontal="center" vertical="center" wrapText="1"/>
    </xf>
    <xf numFmtId="0" fontId="67" fillId="0" borderId="90" xfId="0" applyFont="1" applyBorder="1" applyAlignment="1" applyProtection="1">
      <alignment horizontal="center" vertical="center" shrinkToFit="1"/>
    </xf>
    <xf numFmtId="0" fontId="67" fillId="0" borderId="91" xfId="0" applyFont="1" applyBorder="1" applyAlignment="1" applyProtection="1">
      <alignment horizontal="center" vertical="center" shrinkToFit="1"/>
    </xf>
    <xf numFmtId="0" fontId="67" fillId="0" borderId="92" xfId="0" applyFont="1" applyBorder="1" applyAlignment="1" applyProtection="1">
      <alignment horizontal="center" vertical="center" wrapText="1"/>
    </xf>
    <xf numFmtId="0" fontId="67" fillId="0" borderId="86" xfId="0" applyFont="1" applyBorder="1" applyAlignment="1" applyProtection="1">
      <alignment horizontal="center" vertical="center"/>
    </xf>
    <xf numFmtId="0" fontId="67" fillId="0" borderId="93" xfId="0" applyFont="1" applyBorder="1" applyAlignment="1" applyProtection="1">
      <alignment horizontal="center" vertical="center"/>
    </xf>
    <xf numFmtId="0" fontId="67" fillId="0" borderId="94" xfId="0" applyFont="1" applyBorder="1" applyAlignment="1" applyProtection="1">
      <alignment horizontal="center" vertical="center"/>
    </xf>
    <xf numFmtId="0" fontId="64" fillId="0" borderId="0" xfId="0" applyFont="1" applyFill="1" applyAlignment="1" applyProtection="1">
      <alignment vertical="center" wrapText="1"/>
    </xf>
    <xf numFmtId="178" fontId="67" fillId="0" borderId="39" xfId="0" applyNumberFormat="1" applyFont="1" applyFill="1" applyBorder="1" applyAlignment="1" applyProtection="1">
      <alignment horizontal="right" vertical="center" shrinkToFit="1"/>
    </xf>
    <xf numFmtId="178" fontId="67" fillId="0" borderId="69" xfId="0" applyNumberFormat="1" applyFont="1" applyFill="1" applyBorder="1" applyAlignment="1" applyProtection="1">
      <alignment horizontal="right" vertical="center" shrinkToFit="1"/>
    </xf>
    <xf numFmtId="178" fontId="67" fillId="0" borderId="22" xfId="0" applyNumberFormat="1" applyFont="1" applyFill="1" applyBorder="1" applyAlignment="1" applyProtection="1">
      <alignment horizontal="right" vertical="center" shrinkToFit="1"/>
    </xf>
    <xf numFmtId="178" fontId="67" fillId="0" borderId="94" xfId="0" applyNumberFormat="1" applyFont="1" applyFill="1" applyBorder="1" applyAlignment="1" applyProtection="1">
      <alignment horizontal="right" vertical="center" shrinkToFit="1"/>
    </xf>
    <xf numFmtId="0" fontId="67" fillId="0" borderId="89" xfId="0" applyFont="1" applyFill="1" applyBorder="1" applyAlignment="1" applyProtection="1"/>
    <xf numFmtId="0" fontId="67" fillId="0" borderId="83" xfId="0" applyFont="1" applyFill="1" applyBorder="1" applyAlignment="1" applyProtection="1">
      <alignment horizontal="center" vertical="center" shrinkToFit="1"/>
    </xf>
    <xf numFmtId="177" fontId="67" fillId="6" borderId="102" xfId="0" applyNumberFormat="1" applyFont="1" applyFill="1" applyBorder="1" applyAlignment="1" applyProtection="1">
      <alignment horizontal="center" vertical="center" shrinkToFit="1"/>
      <protection locked="0"/>
    </xf>
    <xf numFmtId="177" fontId="67" fillId="6" borderId="103" xfId="0" applyNumberFormat="1" applyFont="1" applyFill="1" applyBorder="1" applyAlignment="1" applyProtection="1">
      <alignment horizontal="center" vertical="center" shrinkToFit="1"/>
      <protection locked="0"/>
    </xf>
    <xf numFmtId="0" fontId="67" fillId="0" borderId="97" xfId="0" applyFont="1" applyFill="1" applyBorder="1" applyAlignment="1" applyProtection="1">
      <alignment horizontal="center" vertical="center" shrinkToFit="1"/>
    </xf>
    <xf numFmtId="178" fontId="67" fillId="0" borderId="96" xfId="1" applyNumberFormat="1" applyFont="1" applyFill="1" applyBorder="1" applyAlignment="1" applyProtection="1">
      <alignment horizontal="center" vertical="center" shrinkToFit="1"/>
    </xf>
    <xf numFmtId="178" fontId="67" fillId="0" borderId="69" xfId="1" applyNumberFormat="1" applyFont="1" applyFill="1" applyBorder="1" applyAlignment="1" applyProtection="1">
      <alignment horizontal="center" vertical="center" shrinkToFit="1"/>
    </xf>
    <xf numFmtId="0" fontId="67" fillId="0" borderId="95" xfId="0" applyFont="1" applyFill="1" applyBorder="1" applyAlignment="1" applyProtection="1">
      <alignment horizontal="center" vertical="center" shrinkToFit="1"/>
    </xf>
    <xf numFmtId="177" fontId="67" fillId="6" borderId="56" xfId="0" applyNumberFormat="1" applyFont="1" applyFill="1" applyBorder="1" applyAlignment="1" applyProtection="1">
      <alignment horizontal="center" vertical="center" shrinkToFit="1"/>
      <protection locked="0"/>
    </xf>
    <xf numFmtId="177" fontId="67" fillId="6" borderId="94" xfId="0" applyNumberFormat="1" applyFont="1" applyFill="1" applyBorder="1" applyAlignment="1" applyProtection="1">
      <alignment horizontal="center" vertical="center" shrinkToFit="1"/>
      <protection locked="0"/>
    </xf>
    <xf numFmtId="0" fontId="67" fillId="0" borderId="91" xfId="0" applyFont="1" applyFill="1" applyBorder="1" applyAlignment="1" applyProtection="1">
      <alignment horizontal="center" vertical="center" shrinkToFit="1"/>
    </xf>
    <xf numFmtId="178" fontId="67" fillId="0" borderId="93" xfId="1" applyNumberFormat="1" applyFont="1" applyFill="1" applyBorder="1" applyAlignment="1" applyProtection="1">
      <alignment horizontal="center" vertical="center" shrinkToFit="1"/>
    </xf>
    <xf numFmtId="178" fontId="67" fillId="0" borderId="94" xfId="1" applyNumberFormat="1" applyFont="1" applyFill="1" applyBorder="1" applyAlignment="1" applyProtection="1">
      <alignment horizontal="center" vertical="center" shrinkToFit="1"/>
    </xf>
    <xf numFmtId="0" fontId="64" fillId="0" borderId="47" xfId="0" applyFont="1" applyBorder="1" applyAlignment="1" applyProtection="1">
      <alignment horizontal="center" vertical="center"/>
    </xf>
    <xf numFmtId="0" fontId="64" fillId="0" borderId="80" xfId="0" applyFont="1" applyBorder="1" applyAlignment="1" applyProtection="1">
      <alignment horizontal="center" vertical="center"/>
    </xf>
    <xf numFmtId="178" fontId="64" fillId="0" borderId="47" xfId="0" applyNumberFormat="1" applyFont="1" applyBorder="1" applyAlignment="1" applyProtection="1">
      <alignment horizontal="center" vertical="center"/>
    </xf>
    <xf numFmtId="178" fontId="64" fillId="0" borderId="80" xfId="0" applyNumberFormat="1" applyFont="1" applyBorder="1" applyAlignment="1" applyProtection="1">
      <alignment horizontal="center" vertical="center"/>
    </xf>
    <xf numFmtId="0" fontId="64" fillId="0" borderId="47" xfId="2" applyFont="1" applyBorder="1" applyAlignment="1" applyProtection="1">
      <alignment horizontal="center" vertical="center"/>
    </xf>
    <xf numFmtId="0" fontId="64" fillId="0" borderId="80" xfId="2" applyFont="1" applyBorder="1" applyAlignment="1" applyProtection="1">
      <alignment horizontal="center" vertical="center"/>
    </xf>
    <xf numFmtId="0" fontId="64" fillId="8" borderId="47" xfId="2" applyFont="1" applyFill="1" applyBorder="1" applyAlignment="1" applyProtection="1">
      <alignment horizontal="center" vertical="center"/>
    </xf>
    <xf numFmtId="0" fontId="64" fillId="8" borderId="80" xfId="2" applyFont="1" applyFill="1" applyBorder="1" applyAlignment="1" applyProtection="1">
      <alignment horizontal="center" vertical="center"/>
    </xf>
    <xf numFmtId="0" fontId="33" fillId="4" borderId="0" xfId="5" applyFont="1" applyFill="1" applyBorder="1" applyAlignment="1" applyProtection="1">
      <alignment horizontal="center" vertical="center"/>
    </xf>
    <xf numFmtId="0" fontId="69" fillId="9" borderId="47" xfId="0" applyNumberFormat="1" applyFont="1" applyFill="1" applyBorder="1" applyAlignment="1" applyProtection="1">
      <alignment horizontal="center" vertical="center" shrinkToFit="1"/>
    </xf>
    <xf numFmtId="0" fontId="69" fillId="9" borderId="37" xfId="0" applyNumberFormat="1" applyFont="1" applyFill="1" applyBorder="1" applyAlignment="1" applyProtection="1">
      <alignment horizontal="center" vertical="center" shrinkToFit="1"/>
    </xf>
    <xf numFmtId="0" fontId="69" fillId="9" borderId="80" xfId="0" applyNumberFormat="1" applyFont="1" applyFill="1" applyBorder="1" applyAlignment="1" applyProtection="1">
      <alignment horizontal="center" vertical="center" shrinkToFit="1"/>
    </xf>
    <xf numFmtId="0" fontId="70" fillId="9" borderId="47" xfId="0" applyNumberFormat="1" applyFont="1" applyFill="1" applyBorder="1" applyAlignment="1" applyProtection="1">
      <alignment horizontal="center" vertical="center" shrinkToFit="1"/>
    </xf>
    <xf numFmtId="0" fontId="70" fillId="9" borderId="37" xfId="0" applyNumberFormat="1" applyFont="1" applyFill="1" applyBorder="1" applyAlignment="1" applyProtection="1">
      <alignment horizontal="center" vertical="center" shrinkToFit="1"/>
    </xf>
    <xf numFmtId="0" fontId="70" fillId="9" borderId="80" xfId="0" applyNumberFormat="1" applyFont="1" applyFill="1" applyBorder="1" applyAlignment="1" applyProtection="1">
      <alignment horizontal="center" vertical="center" shrinkToFit="1"/>
    </xf>
    <xf numFmtId="0" fontId="39" fillId="6" borderId="104" xfId="0" applyFont="1" applyFill="1" applyBorder="1" applyAlignment="1" applyProtection="1">
      <alignment horizontal="center" vertical="center" shrinkToFit="1"/>
      <protection locked="0"/>
    </xf>
    <xf numFmtId="0" fontId="28" fillId="0" borderId="107" xfId="0" applyFont="1" applyBorder="1" applyAlignment="1" applyProtection="1">
      <alignment horizontal="center" vertical="center"/>
    </xf>
    <xf numFmtId="0" fontId="28" fillId="0" borderId="108" xfId="0" applyFont="1" applyBorder="1" applyAlignment="1" applyProtection="1">
      <alignment horizontal="center" vertical="center"/>
    </xf>
    <xf numFmtId="0" fontId="28" fillId="0" borderId="109" xfId="0" applyFont="1" applyBorder="1" applyAlignment="1" applyProtection="1">
      <alignment horizontal="center" vertical="center"/>
    </xf>
    <xf numFmtId="0" fontId="28" fillId="0" borderId="92" xfId="0" applyFont="1" applyBorder="1" applyAlignment="1" applyProtection="1">
      <alignment horizontal="center" vertical="center"/>
    </xf>
    <xf numFmtId="0" fontId="28" fillId="0" borderId="27" xfId="0" applyFont="1" applyBorder="1" applyAlignment="1" applyProtection="1">
      <alignment horizontal="center" vertical="center"/>
    </xf>
    <xf numFmtId="0" fontId="28" fillId="0" borderId="86" xfId="0" applyFont="1" applyBorder="1" applyAlignment="1" applyProtection="1">
      <alignment horizontal="center" vertical="center"/>
    </xf>
    <xf numFmtId="0" fontId="72" fillId="6" borderId="110" xfId="0" applyFont="1" applyFill="1" applyBorder="1" applyAlignment="1" applyProtection="1">
      <alignment horizontal="center" vertical="center" shrinkToFit="1"/>
      <protection locked="0"/>
    </xf>
    <xf numFmtId="0" fontId="72" fillId="6" borderId="114" xfId="0" applyFont="1" applyFill="1" applyBorder="1" applyAlignment="1" applyProtection="1">
      <alignment horizontal="center" vertical="center" shrinkToFit="1"/>
      <protection locked="0"/>
    </xf>
    <xf numFmtId="0" fontId="72" fillId="6" borderId="111" xfId="0" applyFont="1" applyFill="1" applyBorder="1" applyAlignment="1" applyProtection="1">
      <alignment horizontal="center" vertical="center" shrinkToFit="1"/>
      <protection locked="0"/>
    </xf>
    <xf numFmtId="0" fontId="39" fillId="6" borderId="112" xfId="0" applyFont="1" applyFill="1" applyBorder="1" applyAlignment="1" applyProtection="1">
      <alignment horizontal="center" vertical="center" shrinkToFit="1"/>
      <protection locked="0"/>
    </xf>
    <xf numFmtId="0" fontId="39" fillId="6" borderId="3" xfId="0" applyFont="1" applyFill="1" applyBorder="1" applyAlignment="1" applyProtection="1">
      <alignment horizontal="center" vertical="center" shrinkToFit="1"/>
      <protection locked="0"/>
    </xf>
    <xf numFmtId="0" fontId="39" fillId="6" borderId="113" xfId="0" applyFont="1" applyFill="1" applyBorder="1" applyAlignment="1" applyProtection="1">
      <alignment horizontal="center" vertical="center" shrinkToFit="1"/>
      <protection locked="0"/>
    </xf>
    <xf numFmtId="0" fontId="72" fillId="6" borderId="15" xfId="0" applyFont="1" applyFill="1" applyBorder="1" applyAlignment="1" applyProtection="1">
      <alignment horizontal="center" vertical="center" shrinkToFit="1"/>
      <protection locked="0"/>
    </xf>
    <xf numFmtId="0" fontId="72" fillId="6" borderId="47" xfId="0" applyFont="1" applyFill="1" applyBorder="1" applyAlignment="1" applyProtection="1">
      <alignment horizontal="center" vertical="center" shrinkToFit="1"/>
      <protection locked="0"/>
    </xf>
    <xf numFmtId="0" fontId="72" fillId="6" borderId="37" xfId="0" applyFont="1" applyFill="1" applyBorder="1" applyAlignment="1" applyProtection="1">
      <alignment horizontal="center" vertical="center" shrinkToFit="1"/>
      <protection locked="0"/>
    </xf>
    <xf numFmtId="0" fontId="72" fillId="6" borderId="80" xfId="0" applyFont="1" applyFill="1" applyBorder="1" applyAlignment="1" applyProtection="1">
      <alignment horizontal="center" vertical="center" shrinkToFit="1"/>
      <protection locked="0"/>
    </xf>
    <xf numFmtId="0" fontId="39" fillId="6" borderId="47" xfId="0" applyFont="1" applyFill="1" applyBorder="1" applyAlignment="1" applyProtection="1">
      <alignment horizontal="center" vertical="center" shrinkToFit="1"/>
      <protection locked="0"/>
    </xf>
    <xf numFmtId="0" fontId="39" fillId="6" borderId="37" xfId="0" applyFont="1" applyFill="1" applyBorder="1" applyAlignment="1" applyProtection="1">
      <alignment horizontal="center" vertical="center" shrinkToFit="1"/>
      <protection locked="0"/>
    </xf>
    <xf numFmtId="0" fontId="39" fillId="6" borderId="80" xfId="0" applyFont="1" applyFill="1" applyBorder="1" applyAlignment="1" applyProtection="1">
      <alignment horizontal="center" vertical="center" shrinkToFit="1"/>
      <protection locked="0"/>
    </xf>
    <xf numFmtId="0" fontId="72" fillId="6" borderId="16" xfId="0" applyFont="1" applyFill="1" applyBorder="1" applyAlignment="1" applyProtection="1">
      <alignment horizontal="center" vertical="center" shrinkToFit="1"/>
      <protection locked="0"/>
    </xf>
    <xf numFmtId="0" fontId="72" fillId="6" borderId="44" xfId="0" applyFont="1" applyFill="1" applyBorder="1" applyAlignment="1" applyProtection="1">
      <alignment horizontal="center" vertical="center" shrinkToFit="1"/>
      <protection locked="0"/>
    </xf>
    <xf numFmtId="0" fontId="72" fillId="6" borderId="115" xfId="0" applyFont="1" applyFill="1" applyBorder="1" applyAlignment="1" applyProtection="1">
      <alignment horizontal="center" vertical="center" shrinkToFit="1"/>
      <protection locked="0"/>
    </xf>
    <xf numFmtId="0" fontId="39" fillId="6" borderId="44" xfId="0" applyFont="1" applyFill="1" applyBorder="1" applyAlignment="1" applyProtection="1">
      <alignment horizontal="center" vertical="center" shrinkToFit="1"/>
      <protection locked="0"/>
    </xf>
    <xf numFmtId="0" fontId="39" fillId="6" borderId="45" xfId="0" applyFont="1" applyFill="1" applyBorder="1" applyAlignment="1" applyProtection="1">
      <alignment horizontal="center" vertical="center" shrinkToFit="1"/>
      <protection locked="0"/>
    </xf>
    <xf numFmtId="0" fontId="39" fillId="6" borderId="115" xfId="0" applyFont="1" applyFill="1" applyBorder="1" applyAlignment="1" applyProtection="1">
      <alignment horizontal="center" vertical="center" shrinkToFit="1"/>
      <protection locked="0"/>
    </xf>
    <xf numFmtId="0" fontId="72" fillId="6" borderId="45" xfId="0" applyFont="1" applyFill="1" applyBorder="1" applyAlignment="1" applyProtection="1">
      <alignment horizontal="center" vertical="center" shrinkToFit="1"/>
      <protection locked="0"/>
    </xf>
    <xf numFmtId="0" fontId="72" fillId="6" borderId="116" xfId="0" applyFont="1" applyFill="1" applyBorder="1" applyAlignment="1" applyProtection="1">
      <alignment horizontal="center" vertical="center" shrinkToFit="1"/>
      <protection locked="0"/>
    </xf>
    <xf numFmtId="1" fontId="39" fillId="0" borderId="33" xfId="0" applyNumberFormat="1" applyFont="1" applyFill="1" applyBorder="1" applyAlignment="1" applyProtection="1">
      <alignment horizontal="center" vertical="center" shrinkToFit="1"/>
    </xf>
    <xf numFmtId="0" fontId="28" fillId="0" borderId="33" xfId="0" applyFont="1" applyBorder="1" applyAlignment="1" applyProtection="1">
      <alignment horizontal="center" vertical="center" wrapText="1"/>
    </xf>
    <xf numFmtId="0" fontId="28" fillId="0" borderId="33" xfId="0" applyFont="1" applyBorder="1" applyAlignment="1" applyProtection="1">
      <alignment horizontal="center" vertical="center"/>
    </xf>
    <xf numFmtId="1" fontId="39" fillId="6" borderId="33" xfId="0" applyNumberFormat="1" applyFont="1" applyFill="1" applyBorder="1" applyAlignment="1" applyProtection="1">
      <alignment horizontal="center" vertical="center" shrinkToFit="1"/>
      <protection locked="0"/>
    </xf>
    <xf numFmtId="178" fontId="28" fillId="0" borderId="47" xfId="0" applyNumberFormat="1" applyFont="1" applyBorder="1" applyAlignment="1" applyProtection="1">
      <alignment horizontal="center" vertical="center" shrinkToFit="1"/>
    </xf>
    <xf numFmtId="178" fontId="28" fillId="0" borderId="80" xfId="0" applyNumberFormat="1" applyFont="1" applyBorder="1" applyAlignment="1" applyProtection="1">
      <alignment horizontal="center" vertical="center" shrinkToFit="1"/>
    </xf>
    <xf numFmtId="0" fontId="28" fillId="0" borderId="121" xfId="0" applyFont="1" applyFill="1" applyBorder="1" applyAlignment="1" applyProtection="1">
      <alignment horizontal="center" vertical="center"/>
    </xf>
    <xf numFmtId="0" fontId="28" fillId="0" borderId="122" xfId="0" applyFont="1" applyFill="1" applyBorder="1" applyAlignment="1" applyProtection="1">
      <alignment horizontal="center" vertical="center"/>
    </xf>
    <xf numFmtId="0" fontId="34" fillId="0" borderId="33" xfId="0" applyFont="1" applyFill="1" applyBorder="1" applyAlignment="1" applyProtection="1">
      <alignment horizontal="center" vertical="center" wrapText="1"/>
    </xf>
    <xf numFmtId="0" fontId="28" fillId="0" borderId="47" xfId="0" applyFont="1" applyFill="1" applyBorder="1" applyAlignment="1" applyProtection="1">
      <alignment horizontal="center" vertical="center" shrinkToFit="1"/>
    </xf>
    <xf numFmtId="0" fontId="28" fillId="0" borderId="37" xfId="0" applyFont="1" applyFill="1" applyBorder="1" applyAlignment="1" applyProtection="1">
      <alignment horizontal="center" vertical="center" shrinkToFit="1"/>
    </xf>
    <xf numFmtId="0" fontId="28" fillId="0" borderId="80" xfId="0" applyFont="1" applyFill="1" applyBorder="1" applyAlignment="1" applyProtection="1">
      <alignment horizontal="center" vertical="center" shrinkToFit="1"/>
    </xf>
    <xf numFmtId="177" fontId="28" fillId="0" borderId="33" xfId="0" applyNumberFormat="1" applyFont="1" applyFill="1" applyBorder="1" applyAlignment="1" applyProtection="1">
      <alignment horizontal="center" vertical="center" wrapText="1"/>
    </xf>
    <xf numFmtId="177" fontId="28" fillId="0" borderId="47" xfId="0" applyNumberFormat="1" applyFont="1" applyFill="1" applyBorder="1" applyAlignment="1" applyProtection="1">
      <alignment horizontal="center" vertical="center" wrapText="1"/>
    </xf>
    <xf numFmtId="178" fontId="39" fillId="0" borderId="33" xfId="1" applyNumberFormat="1" applyFont="1" applyFill="1" applyBorder="1" applyAlignment="1" applyProtection="1">
      <alignment horizontal="center" vertical="center" shrinkToFit="1"/>
    </xf>
    <xf numFmtId="178" fontId="28" fillId="0" borderId="96" xfId="0" applyNumberFormat="1" applyFont="1" applyFill="1" applyBorder="1" applyAlignment="1" applyProtection="1">
      <alignment horizontal="center" vertical="center" shrinkToFit="1"/>
    </xf>
    <xf numFmtId="178" fontId="28" fillId="0" borderId="123" xfId="0" applyNumberFormat="1" applyFont="1" applyFill="1" applyBorder="1" applyAlignment="1" applyProtection="1">
      <alignment horizontal="center" vertical="center" shrinkToFit="1"/>
    </xf>
    <xf numFmtId="178" fontId="28" fillId="0" borderId="118" xfId="0" applyNumberFormat="1" applyFont="1" applyFill="1" applyBorder="1" applyAlignment="1" applyProtection="1">
      <alignment horizontal="center" vertical="center" shrinkToFit="1"/>
    </xf>
    <xf numFmtId="178" fontId="28" fillId="0" borderId="100" xfId="0" applyNumberFormat="1" applyFont="1" applyFill="1" applyBorder="1" applyAlignment="1" applyProtection="1">
      <alignment horizontal="center" vertical="center" shrinkToFit="1"/>
    </xf>
    <xf numFmtId="178" fontId="28" fillId="0" borderId="106" xfId="0" applyNumberFormat="1" applyFont="1" applyFill="1" applyBorder="1" applyAlignment="1" applyProtection="1">
      <alignment horizontal="center" vertical="center" shrinkToFit="1"/>
    </xf>
    <xf numFmtId="178" fontId="28" fillId="0" borderId="117" xfId="0" applyNumberFormat="1" applyFont="1" applyFill="1" applyBorder="1" applyAlignment="1" applyProtection="1">
      <alignment horizontal="center" vertical="center" shrinkToFit="1"/>
    </xf>
    <xf numFmtId="0" fontId="28" fillId="0" borderId="47" xfId="0" applyFont="1" applyBorder="1" applyAlignment="1" applyProtection="1">
      <alignment horizontal="center" vertical="center" shrinkToFit="1"/>
    </xf>
    <xf numFmtId="0" fontId="28" fillId="0" borderId="80" xfId="0" applyFont="1" applyBorder="1" applyAlignment="1" applyProtection="1">
      <alignment horizontal="center" vertical="center" shrinkToFit="1"/>
    </xf>
    <xf numFmtId="0" fontId="28" fillId="0" borderId="47" xfId="2" applyFont="1" applyBorder="1" applyAlignment="1" applyProtection="1">
      <alignment horizontal="center" vertical="center" shrinkToFit="1"/>
    </xf>
    <xf numFmtId="0" fontId="28" fillId="0" borderId="80" xfId="2" applyFont="1" applyBorder="1" applyAlignment="1" applyProtection="1">
      <alignment horizontal="center" vertical="center" shrinkToFit="1"/>
    </xf>
    <xf numFmtId="0" fontId="28" fillId="0" borderId="47" xfId="2" applyFont="1" applyFill="1" applyBorder="1" applyAlignment="1" applyProtection="1">
      <alignment horizontal="center" vertical="center" shrinkToFit="1"/>
    </xf>
    <xf numFmtId="0" fontId="28" fillId="0" borderId="80" xfId="2" applyFont="1" applyFill="1" applyBorder="1" applyAlignment="1" applyProtection="1">
      <alignment horizontal="center" vertical="center" shrinkToFit="1"/>
    </xf>
    <xf numFmtId="0" fontId="21" fillId="0" borderId="0" xfId="0" applyFont="1" applyFill="1" applyAlignment="1" applyProtection="1">
      <alignment horizontal="left" vertical="top" wrapText="1"/>
    </xf>
    <xf numFmtId="0" fontId="21" fillId="0" borderId="0" xfId="0" applyFont="1" applyFill="1" applyBorder="1" applyAlignment="1" applyProtection="1">
      <alignment vertical="center" wrapText="1"/>
    </xf>
    <xf numFmtId="0" fontId="35" fillId="4" borderId="0" xfId="5" applyFont="1" applyFill="1" applyBorder="1" applyAlignment="1" applyProtection="1">
      <alignment horizontal="center" vertical="center"/>
    </xf>
    <xf numFmtId="0" fontId="52" fillId="0" borderId="73" xfId="0" applyFont="1" applyBorder="1" applyAlignment="1" applyProtection="1">
      <alignment horizontal="center" vertical="center"/>
    </xf>
    <xf numFmtId="0" fontId="52" fillId="0" borderId="86" xfId="0" applyFont="1" applyBorder="1" applyAlignment="1" applyProtection="1">
      <alignment horizontal="center" vertical="center"/>
    </xf>
    <xf numFmtId="0" fontId="52" fillId="0" borderId="22" xfId="0" applyFont="1" applyBorder="1" applyAlignment="1" applyProtection="1">
      <alignment horizontal="center" vertical="center"/>
    </xf>
    <xf numFmtId="0" fontId="52" fillId="0" borderId="94" xfId="0" applyFont="1" applyBorder="1" applyAlignment="1" applyProtection="1">
      <alignment horizontal="center" vertical="center"/>
    </xf>
    <xf numFmtId="0" fontId="27" fillId="9" borderId="47" xfId="0" applyNumberFormat="1" applyFont="1" applyFill="1" applyBorder="1" applyAlignment="1" applyProtection="1">
      <alignment horizontal="center" vertical="center" shrinkToFit="1"/>
    </xf>
    <xf numFmtId="0" fontId="27" fillId="9" borderId="37" xfId="0" applyNumberFormat="1" applyFont="1" applyFill="1" applyBorder="1" applyAlignment="1" applyProtection="1">
      <alignment horizontal="center" vertical="center" shrinkToFit="1"/>
    </xf>
    <xf numFmtId="0" fontId="27" fillId="9" borderId="80" xfId="0" applyNumberFormat="1" applyFont="1" applyFill="1" applyBorder="1" applyAlignment="1" applyProtection="1">
      <alignment horizontal="center" vertical="center" shrinkToFit="1"/>
    </xf>
    <xf numFmtId="0" fontId="31" fillId="9" borderId="47" xfId="0" applyNumberFormat="1" applyFont="1" applyFill="1" applyBorder="1" applyAlignment="1" applyProtection="1">
      <alignment horizontal="center" vertical="center" shrinkToFit="1"/>
    </xf>
    <xf numFmtId="0" fontId="31" fillId="9" borderId="37" xfId="0" applyNumberFormat="1" applyFont="1" applyFill="1" applyBorder="1" applyAlignment="1" applyProtection="1">
      <alignment horizontal="center" vertical="center" shrinkToFit="1"/>
    </xf>
    <xf numFmtId="0" fontId="31" fillId="9" borderId="80" xfId="0" applyNumberFormat="1" applyFont="1" applyFill="1" applyBorder="1" applyAlignment="1" applyProtection="1">
      <alignment horizontal="center" vertical="center" shrinkToFit="1"/>
    </xf>
    <xf numFmtId="0" fontId="30" fillId="0" borderId="90" xfId="0" applyFont="1" applyBorder="1" applyAlignment="1" applyProtection="1">
      <alignment horizontal="center" vertical="center"/>
    </xf>
    <xf numFmtId="0" fontId="30" fillId="0" borderId="41" xfId="0" applyFont="1" applyBorder="1" applyAlignment="1" applyProtection="1">
      <alignment horizontal="center" vertical="center"/>
    </xf>
    <xf numFmtId="0" fontId="30" fillId="0" borderId="28" xfId="0" applyFont="1" applyBorder="1" applyAlignment="1" applyProtection="1">
      <alignment horizontal="center" vertical="center"/>
    </xf>
    <xf numFmtId="0" fontId="30" fillId="0" borderId="49"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31" xfId="0" applyFont="1" applyBorder="1" applyAlignment="1" applyProtection="1">
      <alignment horizontal="center" vertical="center" wrapText="1"/>
    </xf>
    <xf numFmtId="0" fontId="30" fillId="0" borderId="100" xfId="0" applyFont="1" applyBorder="1" applyAlignment="1" applyProtection="1">
      <alignment horizontal="center" vertical="center" wrapText="1"/>
    </xf>
    <xf numFmtId="0" fontId="30" fillId="0" borderId="117" xfId="0" applyFont="1" applyBorder="1" applyAlignment="1" applyProtection="1">
      <alignment horizontal="center" vertical="center" wrapText="1"/>
    </xf>
    <xf numFmtId="0" fontId="30" fillId="0" borderId="86" xfId="0" applyFont="1" applyBorder="1" applyAlignment="1" applyProtection="1">
      <alignment horizontal="center" vertical="center" wrapText="1"/>
    </xf>
    <xf numFmtId="0" fontId="30" fillId="0" borderId="67" xfId="0" applyFont="1" applyBorder="1" applyAlignment="1" applyProtection="1">
      <alignment horizontal="center" vertical="center" wrapText="1"/>
    </xf>
    <xf numFmtId="0" fontId="30" fillId="0" borderId="120" xfId="0" applyFont="1" applyFill="1" applyBorder="1" applyAlignment="1" applyProtection="1">
      <alignment horizontal="center" vertical="center"/>
    </xf>
    <xf numFmtId="0" fontId="30" fillId="0" borderId="87" xfId="0" applyFont="1" applyFill="1" applyBorder="1" applyAlignment="1" applyProtection="1">
      <alignment horizontal="center" vertical="center"/>
    </xf>
    <xf numFmtId="0" fontId="30" fillId="0" borderId="41" xfId="0" applyFont="1" applyFill="1" applyBorder="1" applyAlignment="1" applyProtection="1">
      <alignment horizontal="center" vertical="center"/>
    </xf>
    <xf numFmtId="0" fontId="30" fillId="0" borderId="46" xfId="0" applyFont="1" applyFill="1" applyBorder="1" applyAlignment="1" applyProtection="1">
      <alignment horizontal="center" vertical="center" shrinkToFit="1"/>
    </xf>
    <xf numFmtId="0" fontId="30" fillId="0" borderId="49" xfId="0" applyFont="1" applyFill="1" applyBorder="1" applyAlignment="1" applyProtection="1">
      <alignment horizontal="center" vertical="center" shrinkToFit="1"/>
    </xf>
    <xf numFmtId="177" fontId="40" fillId="6" borderId="96" xfId="0" applyNumberFormat="1" applyFont="1" applyFill="1" applyBorder="1" applyAlignment="1" applyProtection="1">
      <alignment horizontal="center" vertical="center" wrapText="1"/>
      <protection locked="0"/>
    </xf>
    <xf numFmtId="177" fontId="40" fillId="6" borderId="118" xfId="0" applyNumberFormat="1" applyFont="1" applyFill="1" applyBorder="1" applyAlignment="1" applyProtection="1">
      <alignment horizontal="center" vertical="center" wrapText="1"/>
      <protection locked="0"/>
    </xf>
    <xf numFmtId="177" fontId="40" fillId="6" borderId="100" xfId="0" applyNumberFormat="1" applyFont="1" applyFill="1" applyBorder="1" applyAlignment="1" applyProtection="1">
      <alignment horizontal="center" vertical="center" wrapText="1"/>
      <protection locked="0"/>
    </xf>
    <xf numFmtId="177" fontId="40" fillId="6" borderId="117" xfId="0" applyNumberFormat="1" applyFont="1" applyFill="1" applyBorder="1" applyAlignment="1" applyProtection="1">
      <alignment horizontal="center" vertical="center" wrapText="1"/>
      <protection locked="0"/>
    </xf>
    <xf numFmtId="38" fontId="38" fillId="6" borderId="96" xfId="1" applyFont="1" applyFill="1" applyBorder="1" applyAlignment="1" applyProtection="1">
      <alignment horizontal="center" vertical="center" wrapText="1"/>
      <protection locked="0"/>
    </xf>
    <xf numFmtId="38" fontId="38" fillId="6" borderId="118" xfId="1" applyFont="1" applyFill="1" applyBorder="1" applyAlignment="1" applyProtection="1">
      <alignment horizontal="center" vertical="center" wrapText="1"/>
      <protection locked="0"/>
    </xf>
    <xf numFmtId="38" fontId="38" fillId="6" borderId="100" xfId="1" applyFont="1" applyFill="1" applyBorder="1" applyAlignment="1" applyProtection="1">
      <alignment horizontal="center" vertical="center" wrapText="1"/>
      <protection locked="0"/>
    </xf>
    <xf numFmtId="38" fontId="38" fillId="6" borderId="117" xfId="1" applyFont="1" applyFill="1" applyBorder="1" applyAlignment="1" applyProtection="1">
      <alignment horizontal="center" vertical="center" wrapText="1"/>
      <protection locked="0"/>
    </xf>
    <xf numFmtId="178" fontId="38" fillId="0" borderId="96" xfId="0" applyNumberFormat="1" applyFont="1" applyFill="1" applyBorder="1" applyAlignment="1" applyProtection="1">
      <alignment horizontal="right" vertical="center"/>
    </xf>
    <xf numFmtId="178" fontId="38" fillId="0" borderId="69" xfId="0" applyNumberFormat="1" applyFont="1" applyFill="1" applyBorder="1" applyAlignment="1" applyProtection="1">
      <alignment horizontal="right" vertical="center"/>
    </xf>
    <xf numFmtId="178" fontId="38" fillId="0" borderId="100" xfId="0" applyNumberFormat="1" applyFont="1" applyFill="1" applyBorder="1" applyAlignment="1" applyProtection="1">
      <alignment horizontal="right" vertical="center"/>
    </xf>
    <xf numFmtId="178" fontId="38" fillId="0" borderId="67" xfId="0" applyNumberFormat="1" applyFont="1" applyFill="1" applyBorder="1" applyAlignment="1" applyProtection="1">
      <alignment horizontal="right" vertical="center"/>
    </xf>
    <xf numFmtId="38" fontId="40" fillId="6" borderId="96" xfId="1" applyFont="1" applyFill="1" applyBorder="1" applyAlignment="1" applyProtection="1">
      <alignment horizontal="center" vertical="center" wrapText="1"/>
      <protection locked="0"/>
    </xf>
    <xf numFmtId="38" fontId="40" fillId="6" borderId="118" xfId="1" applyFont="1" applyFill="1" applyBorder="1" applyAlignment="1" applyProtection="1">
      <alignment horizontal="center" vertical="center" wrapText="1"/>
      <protection locked="0"/>
    </xf>
    <xf numFmtId="38" fontId="40" fillId="6" borderId="100" xfId="1" applyFont="1" applyFill="1" applyBorder="1" applyAlignment="1" applyProtection="1">
      <alignment horizontal="center" vertical="center" wrapText="1"/>
      <protection locked="0"/>
    </xf>
    <xf numFmtId="38" fontId="40" fillId="6" borderId="117" xfId="1" applyFont="1" applyFill="1" applyBorder="1" applyAlignment="1" applyProtection="1">
      <alignment horizontal="center" vertical="center" wrapText="1"/>
      <protection locked="0"/>
    </xf>
    <xf numFmtId="0" fontId="30" fillId="0" borderId="120" xfId="0" applyFont="1" applyFill="1" applyBorder="1" applyAlignment="1" applyProtection="1">
      <alignment horizontal="center" vertical="center" wrapText="1"/>
    </xf>
    <xf numFmtId="178" fontId="36" fillId="0" borderId="96" xfId="0" applyNumberFormat="1" applyFont="1" applyFill="1" applyBorder="1" applyAlignment="1" applyProtection="1">
      <alignment horizontal="right" vertical="center" shrinkToFit="1"/>
    </xf>
    <xf numFmtId="178" fontId="36" fillId="0" borderId="118" xfId="0" applyNumberFormat="1" applyFont="1" applyFill="1" applyBorder="1" applyAlignment="1" applyProtection="1">
      <alignment horizontal="right" vertical="center" shrinkToFit="1"/>
    </xf>
    <xf numFmtId="178" fontId="36" fillId="0" borderId="100" xfId="0" applyNumberFormat="1" applyFont="1" applyFill="1" applyBorder="1" applyAlignment="1" applyProtection="1">
      <alignment horizontal="right" vertical="center" shrinkToFit="1"/>
    </xf>
    <xf numFmtId="178" fontId="36" fillId="0" borderId="117" xfId="0" applyNumberFormat="1" applyFont="1" applyFill="1" applyBorder="1" applyAlignment="1" applyProtection="1">
      <alignment horizontal="right" vertical="center" shrinkToFit="1"/>
    </xf>
    <xf numFmtId="0" fontId="38" fillId="0" borderId="119" xfId="0" applyFont="1" applyFill="1" applyBorder="1" applyAlignment="1" applyProtection="1">
      <alignment horizontal="center" vertical="center"/>
    </xf>
    <xf numFmtId="0" fontId="38" fillId="0" borderId="45" xfId="0" applyFont="1" applyFill="1" applyBorder="1" applyAlignment="1" applyProtection="1">
      <alignment horizontal="center" vertical="center"/>
    </xf>
    <xf numFmtId="0" fontId="38" fillId="0" borderId="115" xfId="0" applyFont="1" applyFill="1" applyBorder="1" applyAlignment="1" applyProtection="1">
      <alignment horizontal="center" vertical="center"/>
    </xf>
    <xf numFmtId="178" fontId="38" fillId="0" borderId="44" xfId="0" applyNumberFormat="1" applyFont="1" applyFill="1" applyBorder="1" applyAlignment="1" applyProtection="1">
      <alignment horizontal="right" vertical="center"/>
    </xf>
    <xf numFmtId="178" fontId="38" fillId="0" borderId="116" xfId="0" applyNumberFormat="1" applyFont="1" applyFill="1" applyBorder="1" applyAlignment="1" applyProtection="1">
      <alignment horizontal="right" vertical="center"/>
    </xf>
    <xf numFmtId="0" fontId="11" fillId="0" borderId="0" xfId="0" applyFont="1" applyFill="1" applyBorder="1" applyAlignment="1" applyProtection="1">
      <alignment horizontal="left" vertical="center" wrapText="1"/>
    </xf>
    <xf numFmtId="177" fontId="30" fillId="0" borderId="0" xfId="0" applyNumberFormat="1" applyFont="1" applyFill="1" applyBorder="1" applyAlignment="1" applyProtection="1">
      <alignment horizontal="center" vertical="center" wrapText="1"/>
    </xf>
    <xf numFmtId="0" fontId="41" fillId="0" borderId="0" xfId="0" applyFont="1" applyFill="1" applyBorder="1" applyAlignment="1" applyProtection="1">
      <alignment horizontal="center" vertical="center"/>
    </xf>
    <xf numFmtId="0" fontId="41" fillId="0" borderId="6" xfId="0" applyFont="1" applyFill="1" applyBorder="1" applyAlignment="1" applyProtection="1">
      <alignment horizontal="center" vertical="center"/>
    </xf>
    <xf numFmtId="0" fontId="15" fillId="0" borderId="73" xfId="0" applyFont="1" applyBorder="1" applyAlignment="1" applyProtection="1">
      <alignment horizontal="center" vertical="center" wrapText="1"/>
    </xf>
    <xf numFmtId="0" fontId="15" fillId="0" borderId="31" xfId="0" applyFont="1" applyBorder="1" applyAlignment="1" applyProtection="1">
      <alignment horizontal="center" vertical="center" wrapText="1"/>
    </xf>
    <xf numFmtId="0" fontId="15" fillId="0" borderId="89" xfId="0" applyFont="1" applyBorder="1" applyAlignment="1" applyProtection="1">
      <alignment horizontal="center" vertical="center" wrapText="1"/>
    </xf>
    <xf numFmtId="0" fontId="15" fillId="0" borderId="30" xfId="0" applyFont="1" applyBorder="1" applyAlignment="1" applyProtection="1">
      <alignment horizontal="center" vertical="center" wrapText="1"/>
    </xf>
    <xf numFmtId="0" fontId="15" fillId="0" borderId="27"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15" fillId="3" borderId="75" xfId="0" applyFont="1" applyFill="1" applyBorder="1" applyAlignment="1" applyProtection="1">
      <alignment horizontal="center" vertical="center" wrapText="1"/>
    </xf>
    <xf numFmtId="0" fontId="15" fillId="3" borderId="76" xfId="0" applyFont="1" applyFill="1" applyBorder="1" applyAlignment="1" applyProtection="1">
      <alignment horizontal="center" vertical="center" wrapText="1"/>
    </xf>
    <xf numFmtId="0" fontId="15" fillId="3" borderId="129" xfId="0" applyFont="1" applyFill="1" applyBorder="1" applyAlignment="1" applyProtection="1">
      <alignment horizontal="center" vertical="center" wrapText="1"/>
    </xf>
    <xf numFmtId="0" fontId="15" fillId="0" borderId="86"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15" fillId="2" borderId="46" xfId="0" applyFont="1" applyFill="1" applyBorder="1" applyAlignment="1" applyProtection="1">
      <alignment horizontal="center" vertical="center" wrapText="1"/>
    </xf>
    <xf numFmtId="0" fontId="15" fillId="2" borderId="130" xfId="0"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xf>
    <xf numFmtId="0" fontId="15" fillId="2" borderId="80" xfId="0" applyFont="1" applyFill="1" applyBorder="1" applyAlignment="1" applyProtection="1">
      <alignment horizontal="center" vertical="center" wrapText="1"/>
    </xf>
    <xf numFmtId="0" fontId="47" fillId="9" borderId="33" xfId="0" applyNumberFormat="1" applyFont="1" applyFill="1" applyBorder="1" applyAlignment="1" applyProtection="1">
      <alignment horizontal="center" vertical="center" shrinkToFit="1"/>
    </xf>
    <xf numFmtId="0" fontId="48" fillId="9" borderId="33" xfId="0" applyNumberFormat="1" applyFont="1" applyFill="1" applyBorder="1" applyAlignment="1" applyProtection="1">
      <alignment horizontal="center" vertical="center" shrinkToFit="1"/>
    </xf>
    <xf numFmtId="0" fontId="15" fillId="0" borderId="2" xfId="0" applyFont="1" applyFill="1" applyBorder="1" applyAlignment="1" applyProtection="1">
      <alignment horizontal="center" vertical="center" wrapText="1"/>
    </xf>
    <xf numFmtId="0" fontId="15" fillId="0" borderId="113" xfId="0" applyFont="1" applyFill="1" applyBorder="1" applyAlignment="1" applyProtection="1">
      <alignment horizontal="center" vertical="center" wrapText="1"/>
    </xf>
    <xf numFmtId="0" fontId="15" fillId="0" borderId="40" xfId="0" applyFont="1" applyFill="1" applyBorder="1" applyAlignment="1" applyProtection="1">
      <alignment horizontal="center" vertical="center" wrapText="1"/>
    </xf>
    <xf numFmtId="0" fontId="15" fillId="0" borderId="117" xfId="0" applyFont="1" applyFill="1" applyBorder="1" applyAlignment="1" applyProtection="1">
      <alignment horizontal="center" vertical="center" wrapText="1"/>
    </xf>
    <xf numFmtId="0" fontId="15" fillId="0" borderId="89"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32" xfId="0" applyFont="1" applyFill="1" applyBorder="1" applyAlignment="1" applyProtection="1">
      <alignment horizontal="center" vertical="center" wrapText="1"/>
    </xf>
    <xf numFmtId="0" fontId="15" fillId="0" borderId="92" xfId="0" applyFont="1" applyBorder="1" applyAlignment="1" applyProtection="1">
      <alignment horizontal="center" vertical="center" wrapText="1"/>
    </xf>
    <xf numFmtId="0" fontId="15" fillId="0" borderId="101" xfId="0" applyFont="1" applyBorder="1" applyAlignment="1" applyProtection="1">
      <alignment horizontal="center" vertical="center" wrapText="1"/>
    </xf>
    <xf numFmtId="0" fontId="15" fillId="0" borderId="138" xfId="0" applyFont="1" applyBorder="1" applyAlignment="1" applyProtection="1">
      <alignment horizontal="center" vertical="center" wrapText="1"/>
    </xf>
    <xf numFmtId="0" fontId="15" fillId="0" borderId="152" xfId="0" applyFont="1" applyFill="1" applyBorder="1" applyAlignment="1" applyProtection="1">
      <alignment horizontal="center" vertical="center" wrapText="1"/>
    </xf>
    <xf numFmtId="0" fontId="15" fillId="0" borderId="62" xfId="0" applyFont="1" applyFill="1" applyBorder="1" applyAlignment="1" applyProtection="1">
      <alignment horizontal="center" vertical="center" wrapText="1"/>
    </xf>
    <xf numFmtId="0" fontId="15" fillId="0" borderId="39" xfId="0" applyFont="1" applyFill="1" applyBorder="1" applyAlignment="1" applyProtection="1">
      <alignment horizontal="center" vertical="center" wrapText="1"/>
    </xf>
    <xf numFmtId="0" fontId="15" fillId="0" borderId="153" xfId="0" applyFont="1" applyFill="1" applyBorder="1" applyAlignment="1" applyProtection="1">
      <alignment horizontal="center" vertical="center" wrapText="1"/>
    </xf>
    <xf numFmtId="0" fontId="15" fillId="0" borderId="58" xfId="0" applyFont="1" applyFill="1" applyBorder="1" applyAlignment="1" applyProtection="1">
      <alignment horizontal="center" vertical="center" wrapText="1"/>
    </xf>
    <xf numFmtId="0" fontId="44" fillId="0" borderId="2" xfId="0" applyFont="1" applyFill="1" applyBorder="1" applyAlignment="1" applyProtection="1">
      <alignment horizontal="center" vertical="center" wrapText="1"/>
    </xf>
    <xf numFmtId="0" fontId="44" fillId="0" borderId="3" xfId="0" applyFont="1" applyFill="1" applyBorder="1" applyAlignment="1" applyProtection="1">
      <alignment horizontal="center" vertical="center" wrapText="1"/>
    </xf>
    <xf numFmtId="0" fontId="44" fillId="0" borderId="22" xfId="0" applyFont="1" applyFill="1" applyBorder="1" applyAlignment="1" applyProtection="1">
      <alignment horizontal="center" vertical="center" wrapText="1"/>
    </xf>
    <xf numFmtId="0" fontId="44" fillId="0" borderId="104" xfId="0" applyFont="1" applyFill="1" applyBorder="1" applyAlignment="1" applyProtection="1">
      <alignment horizontal="center" vertical="center" wrapText="1"/>
    </xf>
    <xf numFmtId="0" fontId="15" fillId="0" borderId="77" xfId="0" applyFont="1" applyFill="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46" fillId="0" borderId="0" xfId="0" applyFont="1" applyFill="1" applyBorder="1" applyAlignment="1" applyProtection="1">
      <alignment horizontal="center" vertical="center" wrapText="1"/>
    </xf>
    <xf numFmtId="0" fontId="15" fillId="0" borderId="159" xfId="0" applyFont="1" applyFill="1" applyBorder="1" applyAlignment="1" applyProtection="1">
      <alignment horizontal="center" vertical="center" wrapText="1"/>
    </xf>
    <xf numFmtId="0" fontId="15" fillId="0" borderId="111" xfId="0" applyFont="1" applyFill="1" applyBorder="1" applyAlignment="1" applyProtection="1">
      <alignment horizontal="center" vertical="center" wrapText="1"/>
    </xf>
    <xf numFmtId="0" fontId="15" fillId="0" borderId="36" xfId="0" applyFont="1" applyFill="1" applyBorder="1" applyAlignment="1" applyProtection="1">
      <alignment horizontal="center" vertical="center" wrapText="1"/>
    </xf>
    <xf numFmtId="0" fontId="15" fillId="0" borderId="80" xfId="0" applyFont="1" applyFill="1" applyBorder="1" applyAlignment="1" applyProtection="1">
      <alignment horizontal="center" vertical="center" wrapText="1"/>
    </xf>
    <xf numFmtId="0" fontId="15" fillId="0" borderId="160" xfId="0" applyFont="1" applyFill="1" applyBorder="1" applyAlignment="1" applyProtection="1">
      <alignment horizontal="center" vertical="center" wrapText="1"/>
    </xf>
    <xf numFmtId="0" fontId="15" fillId="0" borderId="161" xfId="0" applyFont="1" applyFill="1" applyBorder="1" applyAlignment="1" applyProtection="1">
      <alignment horizontal="center" vertical="center" wrapText="1"/>
    </xf>
    <xf numFmtId="0" fontId="15" fillId="0" borderId="104" xfId="0" applyFont="1" applyFill="1" applyBorder="1" applyAlignment="1" applyProtection="1">
      <alignment horizontal="center" vertical="center" wrapText="1"/>
    </xf>
    <xf numFmtId="0" fontId="56" fillId="0" borderId="162" xfId="0" applyFont="1" applyBorder="1" applyAlignment="1">
      <alignment horizontal="center" vertical="center" wrapText="1"/>
    </xf>
    <xf numFmtId="0" fontId="56" fillId="0" borderId="163" xfId="0" applyFont="1" applyBorder="1" applyAlignment="1">
      <alignment horizontal="center" vertical="center" wrapText="1"/>
    </xf>
    <xf numFmtId="0" fontId="56" fillId="0" borderId="164" xfId="0" applyFont="1" applyBorder="1" applyAlignment="1">
      <alignment horizontal="center" vertical="center" wrapText="1"/>
    </xf>
    <xf numFmtId="0" fontId="55" fillId="0" borderId="162" xfId="0" applyFont="1" applyBorder="1" applyAlignment="1">
      <alignment horizontal="center" vertical="center" wrapText="1"/>
    </xf>
    <xf numFmtId="0" fontId="55" fillId="0" borderId="163" xfId="0" applyFont="1" applyBorder="1" applyAlignment="1">
      <alignment horizontal="center" vertical="center" wrapText="1"/>
    </xf>
    <xf numFmtId="0" fontId="55" fillId="0" borderId="164" xfId="0" applyFont="1" applyBorder="1" applyAlignment="1">
      <alignment horizontal="center" vertical="center" wrapText="1"/>
    </xf>
    <xf numFmtId="0" fontId="55" fillId="0" borderId="73" xfId="0" applyFont="1" applyBorder="1" applyAlignment="1">
      <alignment horizontal="center" vertical="center" wrapText="1"/>
    </xf>
    <xf numFmtId="0" fontId="55" fillId="0" borderId="86" xfId="0" applyFont="1" applyBorder="1" applyAlignment="1">
      <alignment horizontal="center" vertical="center" wrapText="1"/>
    </xf>
    <xf numFmtId="0" fontId="55" fillId="0" borderId="22" xfId="0" applyFont="1" applyBorder="1" applyAlignment="1">
      <alignment horizontal="center" vertical="center" wrapText="1"/>
    </xf>
    <xf numFmtId="0" fontId="55" fillId="0" borderId="94" xfId="0" applyFont="1" applyBorder="1" applyAlignment="1">
      <alignment horizontal="center" vertical="center" wrapText="1"/>
    </xf>
    <xf numFmtId="0" fontId="54" fillId="0" borderId="27" xfId="0" applyFont="1" applyBorder="1" applyAlignment="1">
      <alignment horizontal="justify" vertical="center"/>
    </xf>
    <xf numFmtId="0" fontId="14" fillId="0" borderId="73" xfId="0" applyFont="1" applyBorder="1" applyAlignment="1">
      <alignment horizontal="left" vertical="center" wrapText="1"/>
    </xf>
    <xf numFmtId="0" fontId="14" fillId="0" borderId="27" xfId="0" applyFont="1" applyBorder="1" applyAlignment="1">
      <alignment horizontal="left" vertical="center" wrapText="1"/>
    </xf>
    <xf numFmtId="0" fontId="14" fillId="0" borderId="86" xfId="0" applyFont="1" applyBorder="1" applyAlignment="1">
      <alignment horizontal="left" vertical="center" wrapText="1"/>
    </xf>
    <xf numFmtId="0" fontId="14" fillId="0" borderId="162" xfId="0" applyFont="1" applyBorder="1" applyAlignment="1">
      <alignment horizontal="center" vertical="center" wrapText="1"/>
    </xf>
    <xf numFmtId="0" fontId="14" fillId="0" borderId="163" xfId="0" applyFont="1" applyBorder="1" applyAlignment="1">
      <alignment horizontal="center" vertical="center" wrapText="1"/>
    </xf>
    <xf numFmtId="0" fontId="14" fillId="0" borderId="164" xfId="0" applyFont="1" applyBorder="1" applyAlignment="1">
      <alignment horizontal="center" vertical="center" wrapText="1"/>
    </xf>
    <xf numFmtId="0" fontId="14" fillId="0" borderId="89" xfId="0" applyFont="1" applyBorder="1" applyAlignment="1">
      <alignment horizontal="left" vertical="center" wrapText="1"/>
    </xf>
    <xf numFmtId="0" fontId="14" fillId="0" borderId="0" xfId="0" applyFont="1" applyBorder="1" applyAlignment="1">
      <alignment horizontal="left" vertical="center" wrapText="1"/>
    </xf>
    <xf numFmtId="0" fontId="14" fillId="0" borderId="7" xfId="0" applyFont="1" applyBorder="1" applyAlignment="1">
      <alignment horizontal="left" vertical="center" wrapText="1"/>
    </xf>
    <xf numFmtId="0" fontId="14" fillId="0" borderId="89"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7" xfId="0" applyFont="1" applyBorder="1" applyAlignment="1">
      <alignment horizontal="justify" vertical="center" wrapText="1"/>
    </xf>
    <xf numFmtId="0" fontId="54" fillId="0" borderId="0" xfId="0" applyFont="1" applyAlignment="1">
      <alignment horizontal="justify" vertical="center"/>
    </xf>
    <xf numFmtId="0" fontId="14" fillId="0" borderId="22" xfId="0" applyFont="1" applyBorder="1" applyAlignment="1">
      <alignment horizontal="justify" vertical="center" wrapText="1"/>
    </xf>
    <xf numFmtId="0" fontId="14" fillId="0" borderId="104" xfId="0" applyFont="1" applyBorder="1" applyAlignment="1">
      <alignment horizontal="justify" vertical="center" wrapText="1"/>
    </xf>
    <xf numFmtId="0" fontId="14" fillId="0" borderId="94" xfId="0" applyFont="1" applyBorder="1" applyAlignment="1">
      <alignment horizontal="justify" vertical="center" wrapText="1"/>
    </xf>
  </cellXfs>
  <cellStyles count="7">
    <cellStyle name="桁区切り" xfId="1" builtinId="6"/>
    <cellStyle name="標準" xfId="0" builtinId="0"/>
    <cellStyle name="標準 2" xfId="6"/>
    <cellStyle name="標準 5" xfId="2"/>
    <cellStyle name="標準_Sheet1" xfId="3"/>
    <cellStyle name="標準_Sheet1 2" xfId="4"/>
    <cellStyle name="標準_休日保育  様式2・4（予算決算報告）" xfId="5"/>
  </cellStyles>
  <dxfs count="10">
    <dxf>
      <fill>
        <patternFill>
          <bgColor rgb="FFFFFF6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38</xdr:row>
      <xdr:rowOff>619125</xdr:rowOff>
    </xdr:from>
    <xdr:to>
      <xdr:col>15</xdr:col>
      <xdr:colOff>23812</xdr:colOff>
      <xdr:row>49</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201083</xdr:colOff>
      <xdr:row>3</xdr:row>
      <xdr:rowOff>148167</xdr:rowOff>
    </xdr:from>
    <xdr:to>
      <xdr:col>16</xdr:col>
      <xdr:colOff>539750</xdr:colOff>
      <xdr:row>4</xdr:row>
      <xdr:rowOff>211667</xdr:rowOff>
    </xdr:to>
    <xdr:sp macro="" textlink="">
      <xdr:nvSpPr>
        <xdr:cNvPr id="5" name="楕円 4"/>
        <xdr:cNvSpPr/>
      </xdr:nvSpPr>
      <xdr:spPr>
        <a:xfrm>
          <a:off x="11091333" y="1068917"/>
          <a:ext cx="338667" cy="338667"/>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585354</xdr:colOff>
      <xdr:row>2</xdr:row>
      <xdr:rowOff>486064</xdr:rowOff>
    </xdr:from>
    <xdr:to>
      <xdr:col>10</xdr:col>
      <xdr:colOff>1780308</xdr:colOff>
      <xdr:row>16</xdr:row>
      <xdr:rowOff>56572</xdr:rowOff>
    </xdr:to>
    <xdr:sp macro="" textlink="">
      <xdr:nvSpPr>
        <xdr:cNvPr id="2" name="角丸四角形 1"/>
        <xdr:cNvSpPr/>
      </xdr:nvSpPr>
      <xdr:spPr>
        <a:xfrm>
          <a:off x="2014104" y="2248189"/>
          <a:ext cx="16958829" cy="707620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4400"/>
        </a:p>
        <a:p>
          <a:pPr algn="l"/>
          <a:endParaRPr kumimoji="1" lang="en-US" altLang="ja-JP" sz="4400"/>
        </a:p>
        <a:p>
          <a:pPr algn="l"/>
          <a:endParaRPr kumimoji="1" lang="en-US" altLang="ja-JP" sz="4400"/>
        </a:p>
        <a:p>
          <a:pPr algn="l"/>
          <a:r>
            <a:rPr kumimoji="1" lang="ja-JP" altLang="en-US" sz="4400"/>
            <a:t>令和</a:t>
          </a:r>
          <a:r>
            <a:rPr kumimoji="1" lang="ja-JP" altLang="en-US" sz="4400" baseline="0"/>
            <a:t>２</a:t>
          </a:r>
          <a:r>
            <a:rPr kumimoji="1" lang="ja-JP" altLang="en-US" sz="4400"/>
            <a:t>年度の実施は未定です。</a:t>
          </a:r>
          <a:endParaRPr kumimoji="1" lang="en-US" altLang="ja-JP" sz="4400"/>
        </a:p>
        <a:p>
          <a:pPr algn="l"/>
          <a:endParaRPr kumimoji="1" lang="en-US" altLang="ja-JP" sz="4400"/>
        </a:p>
        <a:p>
          <a:pPr algn="l"/>
          <a:r>
            <a:rPr kumimoji="1" lang="ja-JP" altLang="en-US" sz="4400"/>
            <a:t>現時点では何も記入しないでください。（提出も不要です。）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4"/>
  <sheetViews>
    <sheetView tabSelected="1" workbookViewId="0">
      <selection activeCell="C11" sqref="C11"/>
    </sheetView>
  </sheetViews>
  <sheetFormatPr defaultRowHeight="13.5"/>
  <cols>
    <col min="1" max="2" width="9" style="5"/>
    <col min="3" max="3" width="9" style="5" customWidth="1"/>
    <col min="4" max="16384" width="9" style="5"/>
  </cols>
  <sheetData>
    <row r="1" spans="1:15" ht="17.25">
      <c r="A1" s="4" t="s">
        <v>341</v>
      </c>
    </row>
    <row r="2" spans="1:15">
      <c r="A2" s="6"/>
    </row>
    <row r="3" spans="1:15">
      <c r="A3" s="6"/>
    </row>
    <row r="4" spans="1:15">
      <c r="A4" s="6"/>
    </row>
    <row r="5" spans="1:15">
      <c r="A5" s="6" t="s">
        <v>119</v>
      </c>
    </row>
    <row r="7" spans="1:15">
      <c r="A7" s="7"/>
    </row>
    <row r="8" spans="1:15">
      <c r="A8" s="7" t="s">
        <v>205</v>
      </c>
      <c r="B8" s="452" t="s">
        <v>342</v>
      </c>
      <c r="C8" s="452"/>
      <c r="D8" s="452"/>
      <c r="E8" s="452"/>
      <c r="F8" s="452"/>
      <c r="G8" s="452"/>
      <c r="H8" s="452"/>
      <c r="I8" s="452"/>
      <c r="J8" s="452"/>
      <c r="K8" s="452"/>
      <c r="L8" s="452"/>
      <c r="M8" s="452"/>
      <c r="N8" s="452"/>
    </row>
    <row r="9" spans="1:15" ht="14.25" thickBot="1">
      <c r="A9" s="7"/>
    </row>
    <row r="10" spans="1:15" ht="31.5" customHeight="1" thickTop="1" thickBot="1">
      <c r="A10" s="7"/>
      <c r="C10" s="453"/>
      <c r="D10" s="454"/>
      <c r="E10" s="454"/>
      <c r="F10" s="455"/>
    </row>
    <row r="11" spans="1:15" ht="19.5" thickTop="1">
      <c r="A11" s="7"/>
      <c r="C11" s="8"/>
    </row>
    <row r="12" spans="1:15">
      <c r="A12" s="7" t="s">
        <v>206</v>
      </c>
      <c r="B12" s="452" t="s">
        <v>343</v>
      </c>
      <c r="C12" s="452"/>
      <c r="D12" s="452"/>
      <c r="E12" s="452"/>
      <c r="F12" s="452"/>
      <c r="G12" s="452"/>
      <c r="H12" s="452"/>
      <c r="I12" s="452"/>
      <c r="J12" s="452"/>
      <c r="K12" s="452"/>
      <c r="L12" s="452"/>
      <c r="M12" s="452"/>
      <c r="N12" s="452"/>
    </row>
    <row r="13" spans="1:15" ht="14.25" thickBot="1">
      <c r="A13" s="7"/>
    </row>
    <row r="14" spans="1:15" ht="31.5" customHeight="1" thickTop="1" thickBot="1">
      <c r="A14" s="7"/>
      <c r="C14" s="430"/>
      <c r="O14" s="9"/>
    </row>
    <row r="15" spans="1:15" ht="14.25" thickTop="1">
      <c r="A15" s="7"/>
      <c r="O15" s="9"/>
    </row>
    <row r="16" spans="1:15" ht="13.5" customHeight="1">
      <c r="A16" s="7" t="s">
        <v>207</v>
      </c>
      <c r="B16" s="456" t="s">
        <v>675</v>
      </c>
      <c r="C16" s="456"/>
      <c r="D16" s="456"/>
      <c r="E16" s="456"/>
      <c r="F16" s="456"/>
      <c r="G16" s="456"/>
      <c r="H16" s="456"/>
      <c r="I16" s="456"/>
      <c r="J16" s="456"/>
      <c r="K16" s="456"/>
      <c r="L16" s="456"/>
      <c r="M16" s="456"/>
      <c r="N16" s="456"/>
      <c r="O16" s="9"/>
    </row>
    <row r="17" spans="1:15" ht="24" customHeight="1">
      <c r="A17" s="7"/>
      <c r="B17" s="456"/>
      <c r="C17" s="456"/>
      <c r="D17" s="456"/>
      <c r="E17" s="456"/>
      <c r="F17" s="456"/>
      <c r="G17" s="456"/>
      <c r="H17" s="456"/>
      <c r="I17" s="456"/>
      <c r="J17" s="456"/>
      <c r="K17" s="456"/>
      <c r="L17" s="456"/>
      <c r="M17" s="456"/>
      <c r="N17" s="456"/>
      <c r="O17" s="9"/>
    </row>
    <row r="18" spans="1:15">
      <c r="A18" s="7"/>
      <c r="O18" s="9"/>
    </row>
    <row r="19" spans="1:15" ht="35.25" customHeight="1">
      <c r="A19" s="10" t="s">
        <v>208</v>
      </c>
      <c r="B19" s="456" t="s">
        <v>344</v>
      </c>
      <c r="C19" s="456"/>
      <c r="D19" s="456"/>
      <c r="E19" s="456"/>
      <c r="F19" s="456"/>
      <c r="G19" s="456"/>
      <c r="H19" s="456"/>
      <c r="I19" s="456"/>
      <c r="J19" s="456"/>
      <c r="K19" s="456"/>
      <c r="L19" s="456"/>
      <c r="M19" s="456"/>
      <c r="N19" s="456"/>
      <c r="O19" s="9"/>
    </row>
    <row r="20" spans="1:15">
      <c r="A20" s="7"/>
      <c r="O20" s="9"/>
    </row>
    <row r="21" spans="1:15" ht="17.25" customHeight="1">
      <c r="A21" s="7" t="s">
        <v>209</v>
      </c>
      <c r="B21" s="5" t="s">
        <v>676</v>
      </c>
      <c r="O21" s="9"/>
    </row>
    <row r="22" spans="1:15">
      <c r="A22" s="7"/>
      <c r="B22" s="11" t="s">
        <v>117</v>
      </c>
      <c r="C22" s="452" t="s">
        <v>345</v>
      </c>
      <c r="D22" s="452"/>
      <c r="E22" s="452"/>
      <c r="F22" s="452"/>
      <c r="G22" s="452"/>
      <c r="H22" s="452"/>
      <c r="I22" s="452"/>
      <c r="J22" s="452"/>
      <c r="K22" s="452"/>
      <c r="L22" s="452"/>
      <c r="M22" s="452"/>
      <c r="N22" s="452"/>
    </row>
    <row r="23" spans="1:15" ht="13.5" customHeight="1">
      <c r="A23" s="7"/>
      <c r="B23" s="11" t="s">
        <v>116</v>
      </c>
      <c r="C23" s="456" t="s">
        <v>346</v>
      </c>
      <c r="D23" s="456"/>
      <c r="E23" s="456"/>
      <c r="F23" s="456"/>
      <c r="G23" s="456"/>
      <c r="H23" s="456"/>
      <c r="I23" s="456"/>
      <c r="J23" s="456"/>
      <c r="K23" s="456"/>
      <c r="L23" s="456"/>
      <c r="M23" s="456"/>
      <c r="N23" s="456"/>
    </row>
    <row r="24" spans="1:15" ht="16.5" customHeight="1">
      <c r="A24" s="7"/>
      <c r="B24" s="11"/>
      <c r="C24" s="456"/>
      <c r="D24" s="456"/>
      <c r="E24" s="456"/>
      <c r="F24" s="456"/>
      <c r="G24" s="456"/>
      <c r="H24" s="456"/>
      <c r="I24" s="456"/>
      <c r="J24" s="456"/>
      <c r="K24" s="456"/>
      <c r="L24" s="456"/>
      <c r="M24" s="456"/>
      <c r="N24" s="456"/>
    </row>
    <row r="25" spans="1:15">
      <c r="A25" s="7"/>
    </row>
    <row r="26" spans="1:15" ht="21.75" customHeight="1">
      <c r="A26" s="10" t="s">
        <v>210</v>
      </c>
      <c r="B26" s="456" t="s">
        <v>347</v>
      </c>
      <c r="C26" s="456"/>
      <c r="D26" s="456"/>
      <c r="E26" s="456"/>
      <c r="F26" s="456"/>
      <c r="G26" s="456"/>
      <c r="H26" s="456"/>
      <c r="I26" s="456"/>
      <c r="J26" s="456"/>
      <c r="K26" s="456"/>
      <c r="L26" s="456"/>
      <c r="M26" s="456"/>
      <c r="N26" s="456"/>
    </row>
    <row r="27" spans="1:15" ht="28.5" customHeight="1">
      <c r="A27" s="9"/>
      <c r="B27" s="12" t="s">
        <v>117</v>
      </c>
      <c r="C27" s="457" t="s">
        <v>348</v>
      </c>
      <c r="D27" s="457"/>
      <c r="E27" s="457"/>
      <c r="F27" s="457"/>
      <c r="G27" s="457"/>
      <c r="H27" s="457"/>
      <c r="I27" s="457"/>
      <c r="J27" s="457"/>
      <c r="K27" s="457"/>
      <c r="L27" s="457"/>
      <c r="M27" s="457"/>
      <c r="N27" s="457"/>
    </row>
    <row r="28" spans="1:15" ht="50.25" customHeight="1">
      <c r="A28" s="14"/>
      <c r="B28" s="12" t="s">
        <v>116</v>
      </c>
      <c r="C28" s="458" t="s">
        <v>349</v>
      </c>
      <c r="D28" s="458"/>
      <c r="E28" s="458"/>
      <c r="F28" s="458"/>
      <c r="G28" s="458"/>
      <c r="H28" s="458"/>
      <c r="I28" s="458"/>
      <c r="J28" s="458"/>
      <c r="K28" s="458"/>
      <c r="L28" s="458"/>
      <c r="M28" s="458"/>
      <c r="N28" s="458"/>
    </row>
    <row r="29" spans="1:15" ht="18" customHeight="1">
      <c r="A29" s="14"/>
      <c r="B29" s="12" t="s">
        <v>118</v>
      </c>
      <c r="C29" s="13" t="s">
        <v>338</v>
      </c>
      <c r="D29" s="16"/>
      <c r="E29" s="16"/>
      <c r="F29" s="16"/>
      <c r="G29" s="16"/>
      <c r="H29" s="16"/>
      <c r="I29" s="16"/>
      <c r="J29" s="16"/>
      <c r="K29" s="16"/>
      <c r="L29" s="16"/>
    </row>
    <row r="30" spans="1:15" ht="63" customHeight="1">
      <c r="A30" s="14"/>
      <c r="B30" s="12" t="s">
        <v>127</v>
      </c>
      <c r="C30" s="458" t="s">
        <v>350</v>
      </c>
      <c r="D30" s="458"/>
      <c r="E30" s="458"/>
      <c r="F30" s="458"/>
      <c r="G30" s="458"/>
      <c r="H30" s="458"/>
      <c r="I30" s="458"/>
      <c r="J30" s="458"/>
      <c r="K30" s="458"/>
      <c r="L30" s="458"/>
      <c r="M30" s="458"/>
      <c r="N30" s="458"/>
    </row>
    <row r="31" spans="1:15">
      <c r="A31" s="9"/>
      <c r="B31" s="11"/>
    </row>
    <row r="32" spans="1:15">
      <c r="A32" s="9"/>
    </row>
    <row r="33" spans="1:14">
      <c r="A33" s="7" t="s">
        <v>211</v>
      </c>
      <c r="B33" s="452" t="s">
        <v>351</v>
      </c>
      <c r="C33" s="452"/>
      <c r="D33" s="452"/>
      <c r="E33" s="452"/>
      <c r="F33" s="452"/>
      <c r="G33" s="452"/>
      <c r="H33" s="452"/>
      <c r="I33" s="452"/>
      <c r="J33" s="452"/>
      <c r="K33" s="452"/>
      <c r="L33" s="452"/>
      <c r="M33" s="452"/>
      <c r="N33" s="452"/>
    </row>
    <row r="34" spans="1:14" ht="33.75" customHeight="1">
      <c r="A34" s="9"/>
      <c r="B34" s="12" t="s">
        <v>117</v>
      </c>
      <c r="C34" s="457" t="s">
        <v>348</v>
      </c>
      <c r="D34" s="457"/>
      <c r="E34" s="457"/>
      <c r="F34" s="457"/>
      <c r="G34" s="457"/>
      <c r="H34" s="457"/>
      <c r="I34" s="457"/>
      <c r="J34" s="457"/>
      <c r="K34" s="457"/>
      <c r="L34" s="457"/>
      <c r="M34" s="457"/>
      <c r="N34" s="457"/>
    </row>
    <row r="35" spans="1:14">
      <c r="A35" s="14"/>
      <c r="B35" s="12" t="s">
        <v>116</v>
      </c>
      <c r="C35" s="459" t="s">
        <v>129</v>
      </c>
      <c r="D35" s="459"/>
      <c r="E35" s="459"/>
      <c r="F35" s="459"/>
      <c r="G35" s="459"/>
      <c r="H35" s="459"/>
      <c r="I35" s="459"/>
      <c r="J35" s="459"/>
      <c r="K35" s="459"/>
      <c r="L35" s="459"/>
      <c r="M35" s="459"/>
      <c r="N35" s="459"/>
    </row>
    <row r="36" spans="1:14" ht="13.5" customHeight="1">
      <c r="A36" s="14"/>
      <c r="B36" s="12" t="s">
        <v>118</v>
      </c>
      <c r="C36" s="458" t="s">
        <v>352</v>
      </c>
      <c r="D36" s="458"/>
      <c r="E36" s="458"/>
      <c r="F36" s="458"/>
      <c r="G36" s="458"/>
      <c r="H36" s="458"/>
      <c r="I36" s="458"/>
      <c r="J36" s="458"/>
      <c r="K36" s="458"/>
      <c r="L36" s="458"/>
      <c r="M36" s="458"/>
      <c r="N36" s="458"/>
    </row>
    <row r="37" spans="1:14" ht="34.5" customHeight="1">
      <c r="A37" s="9"/>
      <c r="B37" s="11"/>
      <c r="C37" s="458"/>
      <c r="D37" s="458"/>
      <c r="E37" s="458"/>
      <c r="F37" s="458"/>
      <c r="G37" s="458"/>
      <c r="H37" s="458"/>
      <c r="I37" s="458"/>
      <c r="J37" s="458"/>
      <c r="K37" s="458"/>
      <c r="L37" s="458"/>
      <c r="M37" s="458"/>
      <c r="N37" s="458"/>
    </row>
    <row r="38" spans="1:14" ht="13.5" customHeight="1">
      <c r="A38" s="14"/>
      <c r="B38" s="12" t="s">
        <v>127</v>
      </c>
      <c r="C38" s="458" t="s">
        <v>677</v>
      </c>
      <c r="D38" s="458"/>
      <c r="E38" s="458"/>
      <c r="F38" s="458"/>
      <c r="G38" s="458"/>
      <c r="H38" s="458"/>
      <c r="I38" s="458"/>
      <c r="J38" s="458"/>
      <c r="K38" s="458"/>
      <c r="L38" s="458"/>
      <c r="M38" s="458"/>
      <c r="N38" s="458"/>
    </row>
    <row r="39" spans="1:14" ht="20.25" customHeight="1">
      <c r="A39" s="9"/>
      <c r="B39" s="11"/>
      <c r="C39" s="458"/>
      <c r="D39" s="458"/>
      <c r="E39" s="458"/>
      <c r="F39" s="458"/>
      <c r="G39" s="458"/>
      <c r="H39" s="458"/>
      <c r="I39" s="458"/>
      <c r="J39" s="458"/>
      <c r="K39" s="458"/>
      <c r="L39" s="458"/>
      <c r="M39" s="458"/>
      <c r="N39" s="458"/>
    </row>
    <row r="40" spans="1:14">
      <c r="A40" s="9"/>
    </row>
    <row r="41" spans="1:14">
      <c r="A41" s="17" t="s">
        <v>212</v>
      </c>
      <c r="B41" s="18" t="s">
        <v>353</v>
      </c>
      <c r="C41" s="13"/>
      <c r="D41" s="13"/>
      <c r="E41" s="13"/>
      <c r="F41" s="13"/>
      <c r="G41" s="13"/>
    </row>
    <row r="42" spans="1:14" ht="45.75" customHeight="1">
      <c r="A42" s="19"/>
      <c r="B42" s="15" t="s">
        <v>117</v>
      </c>
      <c r="C42" s="458" t="s">
        <v>354</v>
      </c>
      <c r="D42" s="458"/>
      <c r="E42" s="458"/>
      <c r="F42" s="458"/>
      <c r="G42" s="458"/>
      <c r="H42" s="458"/>
      <c r="I42" s="458"/>
      <c r="J42" s="458"/>
      <c r="K42" s="458"/>
      <c r="L42" s="458"/>
      <c r="M42" s="458"/>
      <c r="N42" s="458"/>
    </row>
    <row r="43" spans="1:14">
      <c r="A43" s="19"/>
      <c r="B43" s="13"/>
      <c r="C43" s="20" t="s">
        <v>355</v>
      </c>
      <c r="D43" s="13"/>
      <c r="E43" s="13"/>
      <c r="F43" s="13"/>
      <c r="G43" s="13"/>
    </row>
    <row r="44" spans="1:14">
      <c r="A44" s="14"/>
      <c r="B44" s="16"/>
      <c r="C44" s="16"/>
      <c r="D44" s="16"/>
      <c r="E44" s="16"/>
      <c r="F44" s="16"/>
      <c r="G44" s="16"/>
    </row>
    <row r="45" spans="1:14">
      <c r="A45" s="9"/>
    </row>
    <row r="46" spans="1:14">
      <c r="A46" s="7" t="s">
        <v>213</v>
      </c>
      <c r="B46" s="5" t="s">
        <v>356</v>
      </c>
    </row>
    <row r="47" spans="1:14">
      <c r="A47" s="9"/>
      <c r="B47" s="11" t="s">
        <v>117</v>
      </c>
      <c r="C47" s="5" t="s">
        <v>357</v>
      </c>
    </row>
    <row r="48" spans="1:14" ht="32.25" customHeight="1">
      <c r="B48" s="11" t="s">
        <v>116</v>
      </c>
      <c r="C48" s="460" t="s">
        <v>358</v>
      </c>
      <c r="D48" s="460"/>
      <c r="E48" s="460"/>
      <c r="F48" s="460"/>
      <c r="G48" s="460"/>
      <c r="H48" s="460"/>
      <c r="I48" s="460"/>
      <c r="J48" s="460"/>
      <c r="K48" s="460"/>
      <c r="L48" s="460"/>
      <c r="M48" s="460"/>
      <c r="N48" s="460"/>
    </row>
    <row r="49" spans="1:15">
      <c r="A49" s="7"/>
    </row>
    <row r="50" spans="1:15" ht="13.5" customHeight="1">
      <c r="A50" s="7" t="s">
        <v>214</v>
      </c>
      <c r="B50" s="456" t="s">
        <v>678</v>
      </c>
      <c r="C50" s="456"/>
      <c r="D50" s="456"/>
      <c r="E50" s="456"/>
      <c r="F50" s="456"/>
      <c r="G50" s="456"/>
      <c r="H50" s="456"/>
      <c r="I50" s="456"/>
      <c r="J50" s="456"/>
      <c r="K50" s="456"/>
      <c r="L50" s="456"/>
      <c r="M50" s="456"/>
      <c r="N50" s="456"/>
      <c r="O50" s="9"/>
    </row>
    <row r="51" spans="1:15" ht="18.75" customHeight="1">
      <c r="A51" s="7"/>
      <c r="B51" s="456"/>
      <c r="C51" s="456"/>
      <c r="D51" s="456"/>
      <c r="E51" s="456"/>
      <c r="F51" s="456"/>
      <c r="G51" s="456"/>
      <c r="H51" s="456"/>
      <c r="I51" s="456"/>
      <c r="J51" s="456"/>
      <c r="K51" s="456"/>
      <c r="L51" s="456"/>
      <c r="M51" s="456"/>
      <c r="N51" s="456"/>
      <c r="O51" s="9"/>
    </row>
    <row r="52" spans="1:15">
      <c r="A52" s="7"/>
    </row>
    <row r="53" spans="1:15" ht="18.75" customHeight="1">
      <c r="A53" s="7"/>
      <c r="B53" s="5" t="s">
        <v>359</v>
      </c>
    </row>
    <row r="54" spans="1:15">
      <c r="A54" s="7"/>
    </row>
  </sheetData>
  <mergeCells count="19">
    <mergeCell ref="B50:N51"/>
    <mergeCell ref="C34:N34"/>
    <mergeCell ref="C35:N35"/>
    <mergeCell ref="C36:N37"/>
    <mergeCell ref="C38:N39"/>
    <mergeCell ref="C42:N42"/>
    <mergeCell ref="C48:N48"/>
    <mergeCell ref="B33:N33"/>
    <mergeCell ref="B8:N8"/>
    <mergeCell ref="C10:F10"/>
    <mergeCell ref="B12:N12"/>
    <mergeCell ref="B16:N17"/>
    <mergeCell ref="B19:N19"/>
    <mergeCell ref="C22:N22"/>
    <mergeCell ref="C23:N24"/>
    <mergeCell ref="B26:N26"/>
    <mergeCell ref="C27:N27"/>
    <mergeCell ref="C28:N28"/>
    <mergeCell ref="C30:N30"/>
  </mergeCells>
  <phoneticPr fontId="3"/>
  <pageMargins left="0.7" right="0.7" top="0.75" bottom="0.75" header="0.3" footer="0.3"/>
  <pageSetup paperSize="9" scale="7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3"/>
  <sheetViews>
    <sheetView view="pageBreakPreview" zoomScale="110" zoomScaleNormal="100" zoomScaleSheetLayoutView="110" workbookViewId="0">
      <pane xSplit="3" ySplit="1" topLeftCell="D2" activePane="bottomRight" state="frozen"/>
      <selection pane="topRight" activeCell="D1" sqref="D1"/>
      <selection pane="bottomLeft" activeCell="A2" sqref="A2"/>
      <selection pane="bottomRight" activeCell="E1" sqref="D1:E1048576"/>
    </sheetView>
  </sheetViews>
  <sheetFormatPr defaultRowHeight="19.5"/>
  <cols>
    <col min="1" max="1" width="8.5" style="429" customWidth="1"/>
    <col min="2" max="2" width="26.375" style="429" customWidth="1"/>
    <col min="3" max="3" width="35.75" style="429" customWidth="1"/>
    <col min="4" max="4" width="53" style="429" hidden="1" customWidth="1"/>
    <col min="5" max="5" width="68.125" style="429" hidden="1" customWidth="1"/>
    <col min="6" max="16384" width="9" style="396"/>
  </cols>
  <sheetData>
    <row r="1" spans="1:5" ht="20.25" thickBot="1">
      <c r="A1" s="394" t="s">
        <v>421</v>
      </c>
      <c r="B1" s="395" t="s">
        <v>422</v>
      </c>
      <c r="C1" s="395" t="s">
        <v>423</v>
      </c>
      <c r="D1" s="394" t="s">
        <v>424</v>
      </c>
      <c r="E1" s="394" t="s">
        <v>425</v>
      </c>
    </row>
    <row r="2" spans="1:5" s="399" customFormat="1" ht="16.5" customHeight="1" thickTop="1">
      <c r="A2" s="397">
        <v>31102</v>
      </c>
      <c r="B2" s="398" t="s">
        <v>224</v>
      </c>
      <c r="C2" s="398" t="s">
        <v>426</v>
      </c>
      <c r="D2" s="397" t="s">
        <v>427</v>
      </c>
      <c r="E2" s="397" t="s">
        <v>428</v>
      </c>
    </row>
    <row r="3" spans="1:5" s="399" customFormat="1" ht="16.5" customHeight="1">
      <c r="A3" s="400">
        <v>31103</v>
      </c>
      <c r="B3" s="401" t="s">
        <v>224</v>
      </c>
      <c r="C3" s="401" t="s">
        <v>429</v>
      </c>
      <c r="D3" s="400" t="s">
        <v>430</v>
      </c>
      <c r="E3" s="400" t="s">
        <v>431</v>
      </c>
    </row>
    <row r="4" spans="1:5" s="399" customFormat="1" ht="16.5" customHeight="1">
      <c r="A4" s="400">
        <v>31104</v>
      </c>
      <c r="B4" s="401" t="s">
        <v>224</v>
      </c>
      <c r="C4" s="401" t="s">
        <v>432</v>
      </c>
      <c r="D4" s="400" t="s">
        <v>433</v>
      </c>
      <c r="E4" s="400" t="s">
        <v>134</v>
      </c>
    </row>
    <row r="5" spans="1:5" s="399" customFormat="1" ht="16.5" customHeight="1">
      <c r="A5" s="400">
        <v>31105</v>
      </c>
      <c r="B5" s="401" t="s">
        <v>224</v>
      </c>
      <c r="C5" s="401" t="s">
        <v>135</v>
      </c>
      <c r="D5" s="400" t="s">
        <v>136</v>
      </c>
      <c r="E5" s="400" t="s">
        <v>137</v>
      </c>
    </row>
    <row r="6" spans="1:5" s="399" customFormat="1" ht="16.5" customHeight="1">
      <c r="A6" s="400">
        <v>31106</v>
      </c>
      <c r="B6" s="401" t="s">
        <v>224</v>
      </c>
      <c r="C6" s="401" t="s">
        <v>434</v>
      </c>
      <c r="D6" s="400" t="s">
        <v>435</v>
      </c>
      <c r="E6" s="400" t="s">
        <v>436</v>
      </c>
    </row>
    <row r="7" spans="1:5" s="399" customFormat="1" ht="16.5" customHeight="1">
      <c r="A7" s="400">
        <v>31107</v>
      </c>
      <c r="B7" s="401" t="s">
        <v>224</v>
      </c>
      <c r="C7" s="400" t="s">
        <v>138</v>
      </c>
      <c r="D7" s="402" t="s">
        <v>437</v>
      </c>
      <c r="E7" s="400" t="s">
        <v>139</v>
      </c>
    </row>
    <row r="8" spans="1:5" s="399" customFormat="1" ht="16.5" customHeight="1">
      <c r="A8" s="400">
        <v>31108</v>
      </c>
      <c r="B8" s="401" t="s">
        <v>224</v>
      </c>
      <c r="C8" s="400" t="s">
        <v>140</v>
      </c>
      <c r="D8" s="400" t="s">
        <v>438</v>
      </c>
      <c r="E8" s="400" t="s">
        <v>141</v>
      </c>
    </row>
    <row r="9" spans="1:5" s="399" customFormat="1" ht="16.5" customHeight="1">
      <c r="A9" s="400">
        <v>31109</v>
      </c>
      <c r="B9" s="401" t="s">
        <v>224</v>
      </c>
      <c r="C9" s="400" t="s">
        <v>142</v>
      </c>
      <c r="D9" s="400" t="s">
        <v>435</v>
      </c>
      <c r="E9" s="400" t="s">
        <v>439</v>
      </c>
    </row>
    <row r="10" spans="1:5" s="399" customFormat="1" ht="16.5" customHeight="1">
      <c r="A10" s="400">
        <v>31110</v>
      </c>
      <c r="B10" s="401" t="s">
        <v>224</v>
      </c>
      <c r="C10" s="400" t="s">
        <v>143</v>
      </c>
      <c r="D10" s="400" t="s">
        <v>440</v>
      </c>
      <c r="E10" s="402" t="s">
        <v>144</v>
      </c>
    </row>
    <row r="11" spans="1:5" s="399" customFormat="1" ht="16.5" customHeight="1">
      <c r="A11" s="400">
        <v>31111</v>
      </c>
      <c r="B11" s="401" t="s">
        <v>224</v>
      </c>
      <c r="C11" s="401" t="s">
        <v>441</v>
      </c>
      <c r="D11" s="400" t="s">
        <v>442</v>
      </c>
      <c r="E11" s="400" t="s">
        <v>145</v>
      </c>
    </row>
    <row r="12" spans="1:5" s="399" customFormat="1" ht="16.5" customHeight="1">
      <c r="A12" s="400">
        <v>31112</v>
      </c>
      <c r="B12" s="401" t="s">
        <v>224</v>
      </c>
      <c r="C12" s="401" t="s">
        <v>443</v>
      </c>
      <c r="D12" s="400" t="s">
        <v>444</v>
      </c>
      <c r="E12" s="400" t="s">
        <v>445</v>
      </c>
    </row>
    <row r="13" spans="1:5" s="399" customFormat="1" ht="16.5" customHeight="1">
      <c r="A13" s="400">
        <v>31113</v>
      </c>
      <c r="B13" s="401" t="s">
        <v>224</v>
      </c>
      <c r="C13" s="401" t="s">
        <v>446</v>
      </c>
      <c r="D13" s="400" t="s">
        <v>447</v>
      </c>
      <c r="E13" s="400" t="s">
        <v>146</v>
      </c>
    </row>
    <row r="14" spans="1:5" s="399" customFormat="1" ht="16.5" customHeight="1">
      <c r="A14" s="400">
        <v>31114</v>
      </c>
      <c r="B14" s="401" t="s">
        <v>224</v>
      </c>
      <c r="C14" s="401" t="s">
        <v>448</v>
      </c>
      <c r="D14" s="400" t="s">
        <v>449</v>
      </c>
      <c r="E14" s="400" t="s">
        <v>177</v>
      </c>
    </row>
    <row r="15" spans="1:5" s="399" customFormat="1" ht="16.5" customHeight="1">
      <c r="A15" s="400">
        <v>31115</v>
      </c>
      <c r="B15" s="401" t="s">
        <v>224</v>
      </c>
      <c r="C15" s="401" t="s">
        <v>450</v>
      </c>
      <c r="D15" s="400" t="s">
        <v>451</v>
      </c>
      <c r="E15" s="400" t="s">
        <v>147</v>
      </c>
    </row>
    <row r="16" spans="1:5" s="399" customFormat="1" ht="16.5" customHeight="1">
      <c r="A16" s="400">
        <v>31116</v>
      </c>
      <c r="B16" s="401" t="s">
        <v>224</v>
      </c>
      <c r="C16" s="401" t="s">
        <v>452</v>
      </c>
      <c r="D16" s="400" t="s">
        <v>453</v>
      </c>
      <c r="E16" s="400" t="s">
        <v>148</v>
      </c>
    </row>
    <row r="17" spans="1:5" s="399" customFormat="1" ht="16.5" customHeight="1">
      <c r="A17" s="400">
        <v>31117</v>
      </c>
      <c r="B17" s="401" t="s">
        <v>224</v>
      </c>
      <c r="C17" s="400" t="s">
        <v>149</v>
      </c>
      <c r="D17" s="400" t="s">
        <v>453</v>
      </c>
      <c r="E17" s="400" t="s">
        <v>148</v>
      </c>
    </row>
    <row r="18" spans="1:5" s="399" customFormat="1" ht="16.5" customHeight="1">
      <c r="A18" s="400">
        <v>31118</v>
      </c>
      <c r="B18" s="401" t="s">
        <v>224</v>
      </c>
      <c r="C18" s="400" t="s">
        <v>454</v>
      </c>
      <c r="D18" s="400" t="s">
        <v>455</v>
      </c>
      <c r="E18" s="403" t="s">
        <v>456</v>
      </c>
    </row>
    <row r="19" spans="1:5" s="399" customFormat="1" ht="16.5" customHeight="1">
      <c r="A19" s="400">
        <v>31119</v>
      </c>
      <c r="B19" s="401" t="s">
        <v>224</v>
      </c>
      <c r="C19" s="400" t="s">
        <v>457</v>
      </c>
      <c r="D19" s="400" t="s">
        <v>458</v>
      </c>
      <c r="E19" s="403" t="s">
        <v>459</v>
      </c>
    </row>
    <row r="20" spans="1:5" s="399" customFormat="1" ht="16.5" customHeight="1">
      <c r="A20" s="400">
        <v>31120</v>
      </c>
      <c r="B20" s="401" t="s">
        <v>224</v>
      </c>
      <c r="C20" s="400" t="s">
        <v>460</v>
      </c>
      <c r="D20" s="400" t="s">
        <v>461</v>
      </c>
      <c r="E20" s="403" t="s">
        <v>748</v>
      </c>
    </row>
    <row r="21" spans="1:5" s="399" customFormat="1" ht="16.5" customHeight="1">
      <c r="A21" s="400">
        <v>31121</v>
      </c>
      <c r="B21" s="401" t="s">
        <v>224</v>
      </c>
      <c r="C21" s="400" t="s">
        <v>462</v>
      </c>
      <c r="D21" s="400" t="s">
        <v>463</v>
      </c>
      <c r="E21" s="400" t="s">
        <v>464</v>
      </c>
    </row>
    <row r="22" spans="1:5" s="399" customFormat="1" ht="16.5" customHeight="1">
      <c r="A22" s="400">
        <v>31122</v>
      </c>
      <c r="B22" s="401" t="s">
        <v>224</v>
      </c>
      <c r="C22" s="400" t="s">
        <v>465</v>
      </c>
      <c r="D22" s="400" t="s">
        <v>466</v>
      </c>
      <c r="E22" s="400" t="s">
        <v>445</v>
      </c>
    </row>
    <row r="23" spans="1:5" s="399" customFormat="1" ht="16.5" customHeight="1">
      <c r="A23" s="400">
        <v>31123</v>
      </c>
      <c r="B23" s="401" t="s">
        <v>224</v>
      </c>
      <c r="C23" s="400" t="s">
        <v>467</v>
      </c>
      <c r="D23" s="400" t="s">
        <v>468</v>
      </c>
      <c r="E23" s="400" t="s">
        <v>469</v>
      </c>
    </row>
    <row r="24" spans="1:5" s="399" customFormat="1" ht="16.5" customHeight="1">
      <c r="A24" s="400">
        <v>31124</v>
      </c>
      <c r="B24" s="401" t="s">
        <v>224</v>
      </c>
      <c r="C24" s="400" t="s">
        <v>470</v>
      </c>
      <c r="D24" s="400" t="s">
        <v>471</v>
      </c>
      <c r="E24" s="400" t="s">
        <v>472</v>
      </c>
    </row>
    <row r="25" spans="1:5" s="399" customFormat="1" ht="16.5" customHeight="1">
      <c r="A25" s="400">
        <v>31125</v>
      </c>
      <c r="B25" s="401" t="s">
        <v>224</v>
      </c>
      <c r="C25" s="400" t="s">
        <v>150</v>
      </c>
      <c r="D25" s="402" t="s">
        <v>473</v>
      </c>
      <c r="E25" s="400" t="s">
        <v>151</v>
      </c>
    </row>
    <row r="26" spans="1:5" s="399" customFormat="1" ht="16.5" customHeight="1">
      <c r="A26" s="400">
        <v>31126</v>
      </c>
      <c r="B26" s="401" t="s">
        <v>224</v>
      </c>
      <c r="C26" s="401" t="s">
        <v>152</v>
      </c>
      <c r="D26" s="400" t="s">
        <v>474</v>
      </c>
      <c r="E26" s="400" t="s">
        <v>153</v>
      </c>
    </row>
    <row r="27" spans="1:5" s="399" customFormat="1" ht="16.5" customHeight="1">
      <c r="A27" s="400">
        <v>31127</v>
      </c>
      <c r="B27" s="401" t="s">
        <v>224</v>
      </c>
      <c r="C27" s="401" t="s">
        <v>475</v>
      </c>
      <c r="D27" s="400" t="s">
        <v>476</v>
      </c>
      <c r="E27" s="400" t="s">
        <v>154</v>
      </c>
    </row>
    <row r="28" spans="1:5" s="399" customFormat="1" ht="16.5" customHeight="1">
      <c r="A28" s="404">
        <v>31128</v>
      </c>
      <c r="B28" s="405" t="s">
        <v>224</v>
      </c>
      <c r="C28" s="404" t="s">
        <v>477</v>
      </c>
      <c r="D28" s="404" t="s">
        <v>478</v>
      </c>
      <c r="E28" s="404" t="s">
        <v>154</v>
      </c>
    </row>
    <row r="29" spans="1:5" s="399" customFormat="1" ht="16.5" customHeight="1">
      <c r="A29" s="397">
        <v>31201</v>
      </c>
      <c r="B29" s="398" t="s">
        <v>224</v>
      </c>
      <c r="C29" s="398" t="s">
        <v>479</v>
      </c>
      <c r="D29" s="397" t="s">
        <v>480</v>
      </c>
      <c r="E29" s="397" t="s">
        <v>155</v>
      </c>
    </row>
    <row r="30" spans="1:5" s="399" customFormat="1" ht="16.5" customHeight="1">
      <c r="A30" s="400">
        <v>31202</v>
      </c>
      <c r="B30" s="401" t="s">
        <v>224</v>
      </c>
      <c r="C30" s="401" t="s">
        <v>481</v>
      </c>
      <c r="D30" s="400" t="s">
        <v>482</v>
      </c>
      <c r="E30" s="400" t="s">
        <v>483</v>
      </c>
    </row>
    <row r="31" spans="1:5" s="399" customFormat="1" ht="16.5" customHeight="1">
      <c r="A31" s="400">
        <v>31203</v>
      </c>
      <c r="B31" s="401" t="s">
        <v>224</v>
      </c>
      <c r="C31" s="401" t="s">
        <v>484</v>
      </c>
      <c r="D31" s="400" t="s">
        <v>485</v>
      </c>
      <c r="E31" s="400" t="s">
        <v>156</v>
      </c>
    </row>
    <row r="32" spans="1:5" s="399" customFormat="1" ht="16.5" customHeight="1">
      <c r="A32" s="400">
        <v>31204</v>
      </c>
      <c r="B32" s="401" t="s">
        <v>224</v>
      </c>
      <c r="C32" s="400" t="s">
        <v>157</v>
      </c>
      <c r="D32" s="400" t="s">
        <v>340</v>
      </c>
      <c r="E32" s="400" t="s">
        <v>486</v>
      </c>
    </row>
    <row r="33" spans="1:5" s="399" customFormat="1" ht="16.5" customHeight="1">
      <c r="A33" s="400">
        <v>31205</v>
      </c>
      <c r="B33" s="401" t="s">
        <v>224</v>
      </c>
      <c r="C33" s="400" t="s">
        <v>487</v>
      </c>
      <c r="D33" s="400" t="s">
        <v>488</v>
      </c>
      <c r="E33" s="400" t="s">
        <v>158</v>
      </c>
    </row>
    <row r="34" spans="1:5" s="399" customFormat="1" ht="16.5" customHeight="1">
      <c r="A34" s="400">
        <v>31206</v>
      </c>
      <c r="B34" s="401" t="s">
        <v>224</v>
      </c>
      <c r="C34" s="400" t="s">
        <v>159</v>
      </c>
      <c r="D34" s="400" t="s">
        <v>489</v>
      </c>
      <c r="E34" s="400" t="s">
        <v>160</v>
      </c>
    </row>
    <row r="35" spans="1:5" s="399" customFormat="1" ht="16.5" customHeight="1">
      <c r="A35" s="400">
        <v>31207</v>
      </c>
      <c r="B35" s="401" t="s">
        <v>224</v>
      </c>
      <c r="C35" s="400" t="s">
        <v>490</v>
      </c>
      <c r="D35" s="400" t="s">
        <v>491</v>
      </c>
      <c r="E35" s="400" t="s">
        <v>161</v>
      </c>
    </row>
    <row r="36" spans="1:5" s="399" customFormat="1" ht="16.5" customHeight="1">
      <c r="A36" s="400">
        <v>31208</v>
      </c>
      <c r="B36" s="401" t="s">
        <v>224</v>
      </c>
      <c r="C36" s="400" t="s">
        <v>492</v>
      </c>
      <c r="D36" s="400" t="s">
        <v>493</v>
      </c>
      <c r="E36" s="400" t="s">
        <v>494</v>
      </c>
    </row>
    <row r="37" spans="1:5" s="399" customFormat="1" ht="16.5" customHeight="1">
      <c r="A37" s="400">
        <v>31209</v>
      </c>
      <c r="B37" s="401" t="s">
        <v>224</v>
      </c>
      <c r="C37" s="400" t="s">
        <v>495</v>
      </c>
      <c r="D37" s="400" t="s">
        <v>493</v>
      </c>
      <c r="E37" s="400" t="s">
        <v>494</v>
      </c>
    </row>
    <row r="38" spans="1:5" s="399" customFormat="1" ht="16.5" customHeight="1">
      <c r="A38" s="400">
        <v>31210</v>
      </c>
      <c r="B38" s="401" t="s">
        <v>224</v>
      </c>
      <c r="C38" s="401" t="s">
        <v>496</v>
      </c>
      <c r="D38" s="400" t="s">
        <v>497</v>
      </c>
      <c r="E38" s="400" t="s">
        <v>162</v>
      </c>
    </row>
    <row r="39" spans="1:5" s="399" customFormat="1" ht="16.5" customHeight="1">
      <c r="A39" s="400">
        <v>31211</v>
      </c>
      <c r="B39" s="401" t="s">
        <v>224</v>
      </c>
      <c r="C39" s="401" t="s">
        <v>498</v>
      </c>
      <c r="D39" s="400" t="s">
        <v>493</v>
      </c>
      <c r="E39" s="400" t="s">
        <v>163</v>
      </c>
    </row>
    <row r="40" spans="1:5" s="431" customFormat="1" ht="15.75" customHeight="1">
      <c r="A40" s="400">
        <v>31212</v>
      </c>
      <c r="B40" s="403" t="s">
        <v>224</v>
      </c>
      <c r="C40" s="403" t="s">
        <v>679</v>
      </c>
      <c r="D40" s="400" t="s">
        <v>680</v>
      </c>
      <c r="E40" s="400" t="s">
        <v>681</v>
      </c>
    </row>
    <row r="41" spans="1:5" s="399" customFormat="1" ht="16.5" customHeight="1">
      <c r="A41" s="400">
        <v>31214</v>
      </c>
      <c r="B41" s="401" t="s">
        <v>224</v>
      </c>
      <c r="C41" s="400" t="s">
        <v>499</v>
      </c>
      <c r="D41" s="400" t="s">
        <v>500</v>
      </c>
      <c r="E41" s="400" t="s">
        <v>501</v>
      </c>
    </row>
    <row r="42" spans="1:5" s="399" customFormat="1" ht="16.5" customHeight="1">
      <c r="A42" s="400">
        <v>31215</v>
      </c>
      <c r="B42" s="401" t="s">
        <v>224</v>
      </c>
      <c r="C42" s="400" t="s">
        <v>502</v>
      </c>
      <c r="D42" s="400" t="s">
        <v>503</v>
      </c>
      <c r="E42" s="400" t="s">
        <v>504</v>
      </c>
    </row>
    <row r="43" spans="1:5" s="399" customFormat="1" ht="16.5" customHeight="1">
      <c r="A43" s="400">
        <v>31216</v>
      </c>
      <c r="B43" s="401" t="s">
        <v>224</v>
      </c>
      <c r="C43" s="406" t="s">
        <v>505</v>
      </c>
      <c r="D43" s="400" t="s">
        <v>506</v>
      </c>
      <c r="E43" s="400" t="s">
        <v>507</v>
      </c>
    </row>
    <row r="44" spans="1:5" s="399" customFormat="1" ht="16.5" customHeight="1">
      <c r="A44" s="404">
        <v>31218</v>
      </c>
      <c r="B44" s="405" t="s">
        <v>224</v>
      </c>
      <c r="C44" s="404" t="s">
        <v>508</v>
      </c>
      <c r="D44" s="404" t="s">
        <v>509</v>
      </c>
      <c r="E44" s="404" t="s">
        <v>510</v>
      </c>
    </row>
    <row r="45" spans="1:5" s="399" customFormat="1" ht="16.5" customHeight="1">
      <c r="A45" s="397">
        <v>31301</v>
      </c>
      <c r="B45" s="398" t="s">
        <v>224</v>
      </c>
      <c r="C45" s="398" t="s">
        <v>164</v>
      </c>
      <c r="D45" s="397" t="s">
        <v>511</v>
      </c>
      <c r="E45" s="397" t="s">
        <v>512</v>
      </c>
    </row>
    <row r="46" spans="1:5" s="399" customFormat="1" ht="16.5" customHeight="1">
      <c r="A46" s="400">
        <v>31302</v>
      </c>
      <c r="B46" s="401" t="s">
        <v>224</v>
      </c>
      <c r="C46" s="401" t="s">
        <v>513</v>
      </c>
      <c r="D46" s="400" t="s">
        <v>476</v>
      </c>
      <c r="E46" s="400" t="s">
        <v>154</v>
      </c>
    </row>
    <row r="47" spans="1:5" s="399" customFormat="1" ht="16.5" customHeight="1">
      <c r="A47" s="400">
        <v>31303</v>
      </c>
      <c r="B47" s="401" t="s">
        <v>224</v>
      </c>
      <c r="C47" s="400" t="s">
        <v>165</v>
      </c>
      <c r="D47" s="400" t="s">
        <v>440</v>
      </c>
      <c r="E47" s="402" t="s">
        <v>514</v>
      </c>
    </row>
    <row r="48" spans="1:5" s="399" customFormat="1" ht="16.5" customHeight="1">
      <c r="A48" s="400">
        <v>31304</v>
      </c>
      <c r="B48" s="401" t="s">
        <v>224</v>
      </c>
      <c r="C48" s="400" t="s">
        <v>166</v>
      </c>
      <c r="D48" s="400" t="s">
        <v>491</v>
      </c>
      <c r="E48" s="400" t="s">
        <v>161</v>
      </c>
    </row>
    <row r="49" spans="1:5" s="399" customFormat="1" ht="16.5" customHeight="1">
      <c r="A49" s="400">
        <v>31305</v>
      </c>
      <c r="B49" s="401" t="s">
        <v>224</v>
      </c>
      <c r="C49" s="400" t="s">
        <v>515</v>
      </c>
      <c r="D49" s="400" t="s">
        <v>447</v>
      </c>
      <c r="E49" s="400" t="s">
        <v>146</v>
      </c>
    </row>
    <row r="50" spans="1:5" s="399" customFormat="1" ht="16.5" customHeight="1">
      <c r="A50" s="400">
        <v>31306</v>
      </c>
      <c r="B50" s="401" t="s">
        <v>224</v>
      </c>
      <c r="C50" s="400" t="s">
        <v>516</v>
      </c>
      <c r="D50" s="400" t="s">
        <v>339</v>
      </c>
      <c r="E50" s="400" t="s">
        <v>167</v>
      </c>
    </row>
    <row r="51" spans="1:5" s="399" customFormat="1" ht="16.5" customHeight="1">
      <c r="A51" s="400">
        <v>31307</v>
      </c>
      <c r="B51" s="401" t="s">
        <v>224</v>
      </c>
      <c r="C51" s="401" t="s">
        <v>517</v>
      </c>
      <c r="D51" s="402" t="s">
        <v>518</v>
      </c>
      <c r="E51" s="400" t="s">
        <v>168</v>
      </c>
    </row>
    <row r="52" spans="1:5" s="399" customFormat="1" ht="16.5" customHeight="1">
      <c r="A52" s="400">
        <v>31308</v>
      </c>
      <c r="B52" s="401" t="s">
        <v>224</v>
      </c>
      <c r="C52" s="401" t="s">
        <v>519</v>
      </c>
      <c r="D52" s="400" t="s">
        <v>476</v>
      </c>
      <c r="E52" s="400" t="s">
        <v>154</v>
      </c>
    </row>
    <row r="53" spans="1:5" s="399" customFormat="1" ht="16.5" customHeight="1">
      <c r="A53" s="400">
        <v>31309</v>
      </c>
      <c r="B53" s="401" t="s">
        <v>224</v>
      </c>
      <c r="C53" s="400" t="s">
        <v>520</v>
      </c>
      <c r="D53" s="400" t="s">
        <v>521</v>
      </c>
      <c r="E53" s="400" t="s">
        <v>522</v>
      </c>
    </row>
    <row r="54" spans="1:5" s="399" customFormat="1" ht="16.5" customHeight="1">
      <c r="A54" s="400">
        <v>31310</v>
      </c>
      <c r="B54" s="401" t="s">
        <v>224</v>
      </c>
      <c r="C54" s="401" t="s">
        <v>523</v>
      </c>
      <c r="D54" s="400" t="s">
        <v>491</v>
      </c>
      <c r="E54" s="400" t="s">
        <v>161</v>
      </c>
    </row>
    <row r="55" spans="1:5" s="399" customFormat="1" ht="16.5" customHeight="1">
      <c r="A55" s="400">
        <v>31311</v>
      </c>
      <c r="B55" s="401" t="s">
        <v>224</v>
      </c>
      <c r="C55" s="400" t="s">
        <v>524</v>
      </c>
      <c r="D55" s="400" t="s">
        <v>525</v>
      </c>
      <c r="E55" s="400" t="s">
        <v>526</v>
      </c>
    </row>
    <row r="56" spans="1:5" s="399" customFormat="1" ht="16.5" customHeight="1">
      <c r="A56" s="400">
        <v>31312</v>
      </c>
      <c r="B56" s="401" t="s">
        <v>224</v>
      </c>
      <c r="C56" s="400" t="s">
        <v>527</v>
      </c>
      <c r="D56" s="400" t="s">
        <v>528</v>
      </c>
      <c r="E56" s="400" t="s">
        <v>529</v>
      </c>
    </row>
    <row r="57" spans="1:5" s="399" customFormat="1" ht="16.5" customHeight="1">
      <c r="A57" s="400">
        <v>31313</v>
      </c>
      <c r="B57" s="401" t="s">
        <v>224</v>
      </c>
      <c r="C57" s="400" t="s">
        <v>530</v>
      </c>
      <c r="D57" s="400" t="s">
        <v>531</v>
      </c>
      <c r="E57" s="400" t="s">
        <v>532</v>
      </c>
    </row>
    <row r="58" spans="1:5" s="399" customFormat="1" ht="16.5" customHeight="1">
      <c r="A58" s="404">
        <v>31314</v>
      </c>
      <c r="B58" s="405" t="s">
        <v>224</v>
      </c>
      <c r="C58" s="404" t="s">
        <v>533</v>
      </c>
      <c r="D58" s="404" t="s">
        <v>534</v>
      </c>
      <c r="E58" s="404" t="s">
        <v>535</v>
      </c>
    </row>
    <row r="59" spans="1:5" s="399" customFormat="1" ht="16.5" customHeight="1">
      <c r="A59" s="397">
        <v>31401</v>
      </c>
      <c r="B59" s="398" t="s">
        <v>224</v>
      </c>
      <c r="C59" s="398" t="s">
        <v>536</v>
      </c>
      <c r="D59" s="397" t="s">
        <v>169</v>
      </c>
      <c r="E59" s="397" t="s">
        <v>170</v>
      </c>
    </row>
    <row r="60" spans="1:5" s="399" customFormat="1" ht="16.5" customHeight="1">
      <c r="A60" s="400">
        <v>31402</v>
      </c>
      <c r="B60" s="401" t="s">
        <v>224</v>
      </c>
      <c r="C60" s="401" t="s">
        <v>537</v>
      </c>
      <c r="D60" s="400" t="s">
        <v>538</v>
      </c>
      <c r="E60" s="400" t="s">
        <v>155</v>
      </c>
    </row>
    <row r="61" spans="1:5" s="399" customFormat="1" ht="16.5" customHeight="1">
      <c r="A61" s="400">
        <v>31403</v>
      </c>
      <c r="B61" s="401" t="s">
        <v>224</v>
      </c>
      <c r="C61" s="401" t="s">
        <v>539</v>
      </c>
      <c r="D61" s="400" t="s">
        <v>540</v>
      </c>
      <c r="E61" s="400" t="s">
        <v>486</v>
      </c>
    </row>
    <row r="62" spans="1:5" s="399" customFormat="1" ht="16.5" customHeight="1">
      <c r="A62" s="400">
        <v>31404</v>
      </c>
      <c r="B62" s="401" t="s">
        <v>224</v>
      </c>
      <c r="C62" s="400" t="s">
        <v>171</v>
      </c>
      <c r="D62" s="400" t="s">
        <v>489</v>
      </c>
      <c r="E62" s="400" t="s">
        <v>160</v>
      </c>
    </row>
    <row r="63" spans="1:5" s="399" customFormat="1" ht="16.5" customHeight="1">
      <c r="A63" s="400">
        <v>31405</v>
      </c>
      <c r="B63" s="401" t="s">
        <v>224</v>
      </c>
      <c r="C63" s="400" t="s">
        <v>172</v>
      </c>
      <c r="D63" s="402" t="s">
        <v>541</v>
      </c>
      <c r="E63" s="400" t="s">
        <v>173</v>
      </c>
    </row>
    <row r="64" spans="1:5" s="399" customFormat="1" ht="16.5" customHeight="1">
      <c r="A64" s="400">
        <v>31407</v>
      </c>
      <c r="B64" s="401" t="s">
        <v>224</v>
      </c>
      <c r="C64" s="400" t="s">
        <v>542</v>
      </c>
      <c r="D64" s="400" t="s">
        <v>543</v>
      </c>
      <c r="E64" s="400" t="s">
        <v>174</v>
      </c>
    </row>
    <row r="65" spans="1:5" s="399" customFormat="1" ht="16.5" customHeight="1">
      <c r="A65" s="400">
        <v>31408</v>
      </c>
      <c r="B65" s="401" t="s">
        <v>224</v>
      </c>
      <c r="C65" s="400" t="s">
        <v>544</v>
      </c>
      <c r="D65" s="400" t="s">
        <v>545</v>
      </c>
      <c r="E65" s="400" t="s">
        <v>175</v>
      </c>
    </row>
    <row r="66" spans="1:5" s="399" customFormat="1" ht="16.5" customHeight="1">
      <c r="A66" s="400">
        <v>31409</v>
      </c>
      <c r="B66" s="401" t="s">
        <v>224</v>
      </c>
      <c r="C66" s="400" t="s">
        <v>546</v>
      </c>
      <c r="D66" s="400" t="s">
        <v>547</v>
      </c>
      <c r="E66" s="400" t="s">
        <v>548</v>
      </c>
    </row>
    <row r="67" spans="1:5" s="399" customFormat="1" ht="16.5" customHeight="1">
      <c r="A67" s="400">
        <v>31410</v>
      </c>
      <c r="B67" s="401" t="s">
        <v>224</v>
      </c>
      <c r="C67" s="400" t="s">
        <v>549</v>
      </c>
      <c r="D67" s="400" t="s">
        <v>550</v>
      </c>
      <c r="E67" s="400" t="s">
        <v>551</v>
      </c>
    </row>
    <row r="68" spans="1:5" s="399" customFormat="1" ht="16.5" customHeight="1">
      <c r="A68" s="400">
        <v>31411</v>
      </c>
      <c r="B68" s="401" t="s">
        <v>224</v>
      </c>
      <c r="C68" s="401" t="s">
        <v>176</v>
      </c>
      <c r="D68" s="400"/>
      <c r="E68" s="400"/>
    </row>
    <row r="69" spans="1:5" s="399" customFormat="1" ht="16.5" customHeight="1">
      <c r="A69" s="400">
        <v>31412</v>
      </c>
      <c r="B69" s="401" t="s">
        <v>224</v>
      </c>
      <c r="C69" s="400" t="s">
        <v>552</v>
      </c>
      <c r="D69" s="400" t="s">
        <v>553</v>
      </c>
      <c r="E69" s="400" t="s">
        <v>554</v>
      </c>
    </row>
    <row r="70" spans="1:5" s="399" customFormat="1" ht="16.5" customHeight="1">
      <c r="A70" s="400">
        <v>31413</v>
      </c>
      <c r="B70" s="401" t="s">
        <v>224</v>
      </c>
      <c r="C70" s="407" t="s">
        <v>555</v>
      </c>
      <c r="D70" s="400" t="s">
        <v>556</v>
      </c>
      <c r="E70" s="400" t="s">
        <v>557</v>
      </c>
    </row>
    <row r="71" spans="1:5" s="399" customFormat="1" ht="16.5" customHeight="1">
      <c r="A71" s="400">
        <v>31414</v>
      </c>
      <c r="B71" s="401" t="s">
        <v>224</v>
      </c>
      <c r="C71" s="407" t="s">
        <v>558</v>
      </c>
      <c r="D71" s="400" t="s">
        <v>559</v>
      </c>
      <c r="E71" s="400" t="s">
        <v>560</v>
      </c>
    </row>
    <row r="72" spans="1:5" s="399" customFormat="1" ht="16.5" customHeight="1">
      <c r="A72" s="404">
        <v>31415</v>
      </c>
      <c r="B72" s="405" t="s">
        <v>224</v>
      </c>
      <c r="C72" s="408" t="s">
        <v>561</v>
      </c>
      <c r="D72" s="404" t="s">
        <v>562</v>
      </c>
      <c r="E72" s="404" t="s">
        <v>563</v>
      </c>
    </row>
    <row r="73" spans="1:5" s="399" customFormat="1" ht="16.5" customHeight="1">
      <c r="A73" s="397">
        <v>31501</v>
      </c>
      <c r="B73" s="398" t="s">
        <v>224</v>
      </c>
      <c r="C73" s="398" t="s">
        <v>564</v>
      </c>
      <c r="D73" s="397" t="s">
        <v>449</v>
      </c>
      <c r="E73" s="397" t="s">
        <v>177</v>
      </c>
    </row>
    <row r="74" spans="1:5" s="399" customFormat="1" ht="16.5" customHeight="1">
      <c r="A74" s="400">
        <v>31503</v>
      </c>
      <c r="B74" s="401" t="s">
        <v>224</v>
      </c>
      <c r="C74" s="400" t="s">
        <v>178</v>
      </c>
      <c r="D74" s="400" t="s">
        <v>565</v>
      </c>
      <c r="E74" s="400" t="s">
        <v>179</v>
      </c>
    </row>
    <row r="75" spans="1:5" s="399" customFormat="1" ht="16.5" customHeight="1">
      <c r="A75" s="400">
        <v>31504</v>
      </c>
      <c r="B75" s="401" t="s">
        <v>224</v>
      </c>
      <c r="C75" s="400" t="s">
        <v>180</v>
      </c>
      <c r="D75" s="400" t="s">
        <v>449</v>
      </c>
      <c r="E75" s="400" t="s">
        <v>177</v>
      </c>
    </row>
    <row r="76" spans="1:5" s="399" customFormat="1" ht="16.5" customHeight="1">
      <c r="A76" s="400">
        <v>31505</v>
      </c>
      <c r="B76" s="401" t="s">
        <v>224</v>
      </c>
      <c r="C76" s="401" t="s">
        <v>566</v>
      </c>
      <c r="D76" s="400" t="s">
        <v>567</v>
      </c>
      <c r="E76" s="400" t="s">
        <v>181</v>
      </c>
    </row>
    <row r="77" spans="1:5" s="399" customFormat="1" ht="16.5" customHeight="1">
      <c r="A77" s="400">
        <v>31506</v>
      </c>
      <c r="B77" s="401" t="s">
        <v>224</v>
      </c>
      <c r="C77" s="400" t="s">
        <v>568</v>
      </c>
      <c r="D77" s="400" t="s">
        <v>569</v>
      </c>
      <c r="E77" s="400" t="s">
        <v>570</v>
      </c>
    </row>
    <row r="78" spans="1:5" s="399" customFormat="1" ht="16.5" customHeight="1">
      <c r="A78" s="400">
        <v>31507</v>
      </c>
      <c r="B78" s="401" t="s">
        <v>224</v>
      </c>
      <c r="C78" s="400" t="s">
        <v>571</v>
      </c>
      <c r="D78" s="400" t="s">
        <v>572</v>
      </c>
      <c r="E78" s="400" t="s">
        <v>182</v>
      </c>
    </row>
    <row r="79" spans="1:5" s="399" customFormat="1" ht="16.5" customHeight="1">
      <c r="A79" s="400">
        <v>31508</v>
      </c>
      <c r="B79" s="401" t="s">
        <v>224</v>
      </c>
      <c r="C79" s="401" t="s">
        <v>573</v>
      </c>
      <c r="D79" s="402" t="s">
        <v>574</v>
      </c>
      <c r="E79" s="400" t="s">
        <v>183</v>
      </c>
    </row>
    <row r="80" spans="1:5" s="399" customFormat="1" ht="16.5" customHeight="1">
      <c r="A80" s="400">
        <v>31510</v>
      </c>
      <c r="B80" s="401" t="s">
        <v>224</v>
      </c>
      <c r="C80" s="400" t="s">
        <v>575</v>
      </c>
      <c r="D80" s="400" t="s">
        <v>576</v>
      </c>
      <c r="E80" s="403" t="s">
        <v>577</v>
      </c>
    </row>
    <row r="81" spans="1:5" s="399" customFormat="1" ht="16.5" customHeight="1">
      <c r="A81" s="400">
        <v>31511</v>
      </c>
      <c r="B81" s="401" t="s">
        <v>224</v>
      </c>
      <c r="C81" s="400" t="s">
        <v>578</v>
      </c>
      <c r="D81" s="400" t="s">
        <v>471</v>
      </c>
      <c r="E81" s="400" t="s">
        <v>472</v>
      </c>
    </row>
    <row r="82" spans="1:5" s="399" customFormat="1" ht="16.5" customHeight="1">
      <c r="A82" s="400">
        <v>31512</v>
      </c>
      <c r="B82" s="401" t="s">
        <v>224</v>
      </c>
      <c r="C82" s="400" t="s">
        <v>579</v>
      </c>
      <c r="D82" s="400" t="s">
        <v>580</v>
      </c>
      <c r="E82" s="403" t="s">
        <v>581</v>
      </c>
    </row>
    <row r="83" spans="1:5" s="399" customFormat="1" ht="16.5" customHeight="1">
      <c r="A83" s="400">
        <v>31514</v>
      </c>
      <c r="B83" s="401" t="s">
        <v>224</v>
      </c>
      <c r="C83" s="400" t="s">
        <v>582</v>
      </c>
      <c r="D83" s="400" t="s">
        <v>583</v>
      </c>
      <c r="E83" s="400" t="s">
        <v>584</v>
      </c>
    </row>
    <row r="84" spans="1:5" s="399" customFormat="1" ht="16.5" customHeight="1">
      <c r="A84" s="404">
        <v>31515</v>
      </c>
      <c r="B84" s="405" t="s">
        <v>224</v>
      </c>
      <c r="C84" s="404" t="s">
        <v>585</v>
      </c>
      <c r="D84" s="404" t="s">
        <v>586</v>
      </c>
      <c r="E84" s="404" t="s">
        <v>587</v>
      </c>
    </row>
    <row r="85" spans="1:5" s="399" customFormat="1" ht="16.5" customHeight="1">
      <c r="A85" s="397">
        <v>31602</v>
      </c>
      <c r="B85" s="398" t="s">
        <v>224</v>
      </c>
      <c r="C85" s="398" t="s">
        <v>184</v>
      </c>
      <c r="D85" s="397" t="s">
        <v>476</v>
      </c>
      <c r="E85" s="397" t="s">
        <v>154</v>
      </c>
    </row>
    <row r="86" spans="1:5" s="399" customFormat="1" ht="16.5" customHeight="1">
      <c r="A86" s="400">
        <v>31604</v>
      </c>
      <c r="B86" s="401" t="s">
        <v>224</v>
      </c>
      <c r="C86" s="401" t="s">
        <v>588</v>
      </c>
      <c r="D86" s="400" t="s">
        <v>589</v>
      </c>
      <c r="E86" s="400" t="s">
        <v>590</v>
      </c>
    </row>
    <row r="87" spans="1:5" s="399" customFormat="1" ht="16.5" customHeight="1" thickBot="1">
      <c r="A87" s="409">
        <v>31603</v>
      </c>
      <c r="B87" s="410" t="s">
        <v>224</v>
      </c>
      <c r="C87" s="410" t="s">
        <v>591</v>
      </c>
      <c r="D87" s="409" t="s">
        <v>592</v>
      </c>
      <c r="E87" s="409" t="s">
        <v>185</v>
      </c>
    </row>
    <row r="88" spans="1:5" s="413" customFormat="1" ht="16.5" customHeight="1">
      <c r="A88" s="411">
        <v>32103</v>
      </c>
      <c r="B88" s="412" t="s">
        <v>233</v>
      </c>
      <c r="C88" s="412" t="s">
        <v>593</v>
      </c>
      <c r="D88" s="411"/>
      <c r="E88" s="411"/>
    </row>
    <row r="89" spans="1:5" s="413" customFormat="1" ht="16.5" customHeight="1">
      <c r="A89" s="414">
        <v>32105</v>
      </c>
      <c r="B89" s="415" t="s">
        <v>233</v>
      </c>
      <c r="C89" s="415" t="s">
        <v>186</v>
      </c>
      <c r="D89" s="414" t="s">
        <v>594</v>
      </c>
      <c r="E89" s="414" t="s">
        <v>595</v>
      </c>
    </row>
    <row r="90" spans="1:5" s="413" customFormat="1" ht="16.5" customHeight="1">
      <c r="A90" s="414">
        <v>32109</v>
      </c>
      <c r="B90" s="415" t="s">
        <v>233</v>
      </c>
      <c r="C90" s="414" t="s">
        <v>187</v>
      </c>
      <c r="D90" s="414" t="s">
        <v>596</v>
      </c>
      <c r="E90" s="414" t="s">
        <v>597</v>
      </c>
    </row>
    <row r="91" spans="1:5" s="413" customFormat="1" ht="16.5" customHeight="1">
      <c r="A91" s="414">
        <v>32112</v>
      </c>
      <c r="B91" s="415" t="s">
        <v>233</v>
      </c>
      <c r="C91" s="414" t="s">
        <v>598</v>
      </c>
      <c r="D91" s="414" t="s">
        <v>599</v>
      </c>
      <c r="E91" s="414" t="s">
        <v>188</v>
      </c>
    </row>
    <row r="92" spans="1:5" s="413" customFormat="1" ht="16.5" customHeight="1">
      <c r="A92" s="414">
        <v>32203</v>
      </c>
      <c r="B92" s="415" t="s">
        <v>233</v>
      </c>
      <c r="C92" s="415" t="s">
        <v>600</v>
      </c>
      <c r="D92" s="416" t="s">
        <v>601</v>
      </c>
      <c r="E92" s="414" t="s">
        <v>189</v>
      </c>
    </row>
    <row r="93" spans="1:5" s="413" customFormat="1" ht="16.5" customHeight="1">
      <c r="A93" s="414">
        <v>32205</v>
      </c>
      <c r="B93" s="415" t="s">
        <v>233</v>
      </c>
      <c r="C93" s="414" t="s">
        <v>602</v>
      </c>
      <c r="D93" s="414" t="s">
        <v>603</v>
      </c>
      <c r="E93" s="414" t="s">
        <v>190</v>
      </c>
    </row>
    <row r="94" spans="1:5" s="413" customFormat="1" ht="16.5" customHeight="1">
      <c r="A94" s="414">
        <v>32206</v>
      </c>
      <c r="B94" s="415" t="s">
        <v>233</v>
      </c>
      <c r="C94" s="414" t="s">
        <v>604</v>
      </c>
      <c r="D94" s="414" t="s">
        <v>509</v>
      </c>
      <c r="E94" s="414" t="s">
        <v>510</v>
      </c>
    </row>
    <row r="95" spans="1:5" s="413" customFormat="1" ht="16.5" customHeight="1">
      <c r="A95" s="414">
        <v>32208</v>
      </c>
      <c r="B95" s="415" t="s">
        <v>233</v>
      </c>
      <c r="C95" s="414" t="s">
        <v>605</v>
      </c>
      <c r="D95" s="414" t="s">
        <v>606</v>
      </c>
      <c r="E95" s="414" t="s">
        <v>607</v>
      </c>
    </row>
    <row r="96" spans="1:5" s="413" customFormat="1" ht="16.5" customHeight="1">
      <c r="A96" s="414">
        <v>32305</v>
      </c>
      <c r="B96" s="415" t="s">
        <v>233</v>
      </c>
      <c r="C96" s="417" t="s">
        <v>608</v>
      </c>
      <c r="D96" s="414" t="s">
        <v>609</v>
      </c>
      <c r="E96" s="414" t="s">
        <v>610</v>
      </c>
    </row>
    <row r="97" spans="1:5" s="413" customFormat="1" ht="16.5" customHeight="1">
      <c r="A97" s="414">
        <v>32402</v>
      </c>
      <c r="B97" s="415" t="s">
        <v>233</v>
      </c>
      <c r="C97" s="415" t="s">
        <v>611</v>
      </c>
      <c r="D97" s="414" t="s">
        <v>191</v>
      </c>
      <c r="E97" s="414" t="s">
        <v>612</v>
      </c>
    </row>
    <row r="98" spans="1:5" s="413" customFormat="1" ht="16.5" customHeight="1">
      <c r="A98" s="414">
        <v>32502</v>
      </c>
      <c r="B98" s="415" t="s">
        <v>233</v>
      </c>
      <c r="C98" s="415" t="s">
        <v>613</v>
      </c>
      <c r="D98" s="416" t="s">
        <v>614</v>
      </c>
      <c r="E98" s="414" t="s">
        <v>192</v>
      </c>
    </row>
    <row r="99" spans="1:5" s="413" customFormat="1" ht="16.5" customHeight="1">
      <c r="A99" s="414">
        <v>32504</v>
      </c>
      <c r="B99" s="415" t="s">
        <v>233</v>
      </c>
      <c r="C99" s="414" t="s">
        <v>193</v>
      </c>
      <c r="D99" s="416" t="s">
        <v>615</v>
      </c>
      <c r="E99" s="414" t="s">
        <v>616</v>
      </c>
    </row>
    <row r="100" spans="1:5" s="413" customFormat="1" ht="16.5" customHeight="1">
      <c r="A100" s="414">
        <v>32505</v>
      </c>
      <c r="B100" s="415" t="s">
        <v>233</v>
      </c>
      <c r="C100" s="415" t="s">
        <v>194</v>
      </c>
      <c r="D100" s="414" t="s">
        <v>617</v>
      </c>
      <c r="E100" s="414" t="s">
        <v>195</v>
      </c>
    </row>
    <row r="101" spans="1:5" s="413" customFormat="1" ht="16.5" customHeight="1">
      <c r="A101" s="414">
        <v>32506</v>
      </c>
      <c r="B101" s="415" t="s">
        <v>233</v>
      </c>
      <c r="C101" s="414" t="s">
        <v>618</v>
      </c>
      <c r="D101" s="414" t="s">
        <v>619</v>
      </c>
      <c r="E101" s="414" t="s">
        <v>196</v>
      </c>
    </row>
    <row r="102" spans="1:5" s="413" customFormat="1" ht="16.5" customHeight="1">
      <c r="A102" s="414">
        <v>32507</v>
      </c>
      <c r="B102" s="415" t="s">
        <v>233</v>
      </c>
      <c r="C102" s="414" t="s">
        <v>620</v>
      </c>
      <c r="D102" s="414" t="s">
        <v>621</v>
      </c>
      <c r="E102" s="414" t="s">
        <v>197</v>
      </c>
    </row>
    <row r="103" spans="1:5" s="413" customFormat="1" ht="16.5" customHeight="1" thickBot="1">
      <c r="A103" s="418">
        <v>32603</v>
      </c>
      <c r="B103" s="419" t="s">
        <v>233</v>
      </c>
      <c r="C103" s="418" t="s">
        <v>198</v>
      </c>
      <c r="D103" s="418" t="s">
        <v>199</v>
      </c>
      <c r="E103" s="418" t="s">
        <v>200</v>
      </c>
    </row>
    <row r="104" spans="1:5" s="437" customFormat="1" ht="15.75" customHeight="1" thickTop="1">
      <c r="A104" s="432">
        <v>33101</v>
      </c>
      <c r="B104" s="433" t="s">
        <v>682</v>
      </c>
      <c r="C104" s="434" t="s">
        <v>683</v>
      </c>
      <c r="D104" s="435" t="s">
        <v>684</v>
      </c>
      <c r="E104" s="436"/>
    </row>
    <row r="105" spans="1:5" s="437" customFormat="1" ht="15.75" customHeight="1">
      <c r="A105" s="432">
        <v>33102</v>
      </c>
      <c r="B105" s="433" t="s">
        <v>682</v>
      </c>
      <c r="C105" s="434" t="s">
        <v>685</v>
      </c>
      <c r="D105" s="438" t="s">
        <v>686</v>
      </c>
      <c r="E105" s="436"/>
    </row>
    <row r="106" spans="1:5" s="437" customFormat="1" ht="15.75" customHeight="1">
      <c r="A106" s="432">
        <v>33103</v>
      </c>
      <c r="B106" s="433" t="s">
        <v>682</v>
      </c>
      <c r="C106" s="438" t="s">
        <v>687</v>
      </c>
      <c r="D106" s="438" t="s">
        <v>688</v>
      </c>
      <c r="E106" s="436"/>
    </row>
    <row r="107" spans="1:5" s="437" customFormat="1" ht="15.75" customHeight="1">
      <c r="A107" s="432">
        <v>33202</v>
      </c>
      <c r="B107" s="433" t="s">
        <v>682</v>
      </c>
      <c r="C107" s="434" t="s">
        <v>689</v>
      </c>
      <c r="D107" s="438" t="s">
        <v>690</v>
      </c>
      <c r="E107" s="436"/>
    </row>
    <row r="108" spans="1:5" s="437" customFormat="1" ht="15.75" customHeight="1">
      <c r="A108" s="432">
        <v>33301</v>
      </c>
      <c r="B108" s="433" t="s">
        <v>682</v>
      </c>
      <c r="C108" s="433" t="s">
        <v>691</v>
      </c>
      <c r="D108" s="438" t="s">
        <v>692</v>
      </c>
      <c r="E108" s="436"/>
    </row>
    <row r="109" spans="1:5" s="437" customFormat="1" ht="15.75" customHeight="1">
      <c r="A109" s="432">
        <v>33302</v>
      </c>
      <c r="B109" s="433" t="s">
        <v>682</v>
      </c>
      <c r="C109" s="433" t="s">
        <v>693</v>
      </c>
      <c r="D109" s="438" t="s">
        <v>694</v>
      </c>
      <c r="E109" s="436"/>
    </row>
    <row r="110" spans="1:5" s="437" customFormat="1" ht="15.75" customHeight="1" thickBot="1">
      <c r="A110" s="439">
        <v>33501</v>
      </c>
      <c r="B110" s="440" t="s">
        <v>682</v>
      </c>
      <c r="C110" s="440" t="s">
        <v>695</v>
      </c>
      <c r="D110" s="438" t="s">
        <v>696</v>
      </c>
      <c r="E110" s="436"/>
    </row>
    <row r="111" spans="1:5" s="437" customFormat="1" ht="15.75" customHeight="1">
      <c r="A111" s="441">
        <v>41102</v>
      </c>
      <c r="B111" s="442" t="s">
        <v>697</v>
      </c>
      <c r="C111" s="443" t="s">
        <v>698</v>
      </c>
      <c r="D111" s="444" t="s">
        <v>698</v>
      </c>
      <c r="E111" s="445"/>
    </row>
    <row r="112" spans="1:5" s="437" customFormat="1" ht="15.75" customHeight="1">
      <c r="A112" s="446">
        <v>41103</v>
      </c>
      <c r="B112" s="447" t="s">
        <v>697</v>
      </c>
      <c r="C112" s="448" t="s">
        <v>699</v>
      </c>
      <c r="D112" s="449" t="s">
        <v>699</v>
      </c>
      <c r="E112" s="450"/>
    </row>
    <row r="113" spans="1:5" s="437" customFormat="1" ht="15.75" customHeight="1">
      <c r="A113" s="446">
        <v>41106</v>
      </c>
      <c r="B113" s="447" t="s">
        <v>697</v>
      </c>
      <c r="C113" s="448" t="s">
        <v>700</v>
      </c>
      <c r="D113" s="447" t="s">
        <v>700</v>
      </c>
      <c r="E113" s="450"/>
    </row>
    <row r="114" spans="1:5" s="437" customFormat="1" ht="15.75" customHeight="1">
      <c r="A114" s="446">
        <v>41107</v>
      </c>
      <c r="B114" s="447" t="s">
        <v>697</v>
      </c>
      <c r="C114" s="448" t="s">
        <v>701</v>
      </c>
      <c r="D114" s="449" t="s">
        <v>702</v>
      </c>
      <c r="E114" s="450"/>
    </row>
    <row r="115" spans="1:5" s="437" customFormat="1" ht="15.75" customHeight="1">
      <c r="A115" s="446">
        <v>41108</v>
      </c>
      <c r="B115" s="447" t="s">
        <v>697</v>
      </c>
      <c r="C115" s="448" t="s">
        <v>703</v>
      </c>
      <c r="D115" s="449" t="s">
        <v>703</v>
      </c>
      <c r="E115" s="450"/>
    </row>
    <row r="116" spans="1:5" s="437" customFormat="1" ht="15.75" customHeight="1">
      <c r="A116" s="446">
        <v>41109</v>
      </c>
      <c r="B116" s="447" t="s">
        <v>697</v>
      </c>
      <c r="C116" s="449" t="s">
        <v>704</v>
      </c>
      <c r="D116" s="451" t="s">
        <v>704</v>
      </c>
      <c r="E116" s="450"/>
    </row>
    <row r="117" spans="1:5" s="437" customFormat="1" ht="15.75" customHeight="1">
      <c r="A117" s="446">
        <v>41110</v>
      </c>
      <c r="B117" s="447" t="s">
        <v>697</v>
      </c>
      <c r="C117" s="449" t="s">
        <v>705</v>
      </c>
      <c r="D117" s="449" t="s">
        <v>705</v>
      </c>
      <c r="E117" s="450"/>
    </row>
    <row r="118" spans="1:5" s="437" customFormat="1" ht="15.75" customHeight="1">
      <c r="A118" s="446">
        <v>41112</v>
      </c>
      <c r="B118" s="447" t="s">
        <v>697</v>
      </c>
      <c r="C118" s="449" t="s">
        <v>706</v>
      </c>
      <c r="D118" s="449" t="s">
        <v>706</v>
      </c>
      <c r="E118" s="450"/>
    </row>
    <row r="119" spans="1:5" s="437" customFormat="1" ht="15.75" customHeight="1">
      <c r="A119" s="446">
        <v>41114</v>
      </c>
      <c r="B119" s="447" t="s">
        <v>697</v>
      </c>
      <c r="C119" s="449" t="s">
        <v>707</v>
      </c>
      <c r="D119" s="449" t="s">
        <v>707</v>
      </c>
      <c r="E119" s="450"/>
    </row>
    <row r="120" spans="1:5" s="437" customFormat="1" ht="15.75" customHeight="1">
      <c r="A120" s="446">
        <v>41201</v>
      </c>
      <c r="B120" s="447" t="s">
        <v>697</v>
      </c>
      <c r="C120" s="448" t="s">
        <v>708</v>
      </c>
      <c r="D120" s="449" t="s">
        <v>708</v>
      </c>
      <c r="E120" s="450"/>
    </row>
    <row r="121" spans="1:5" s="437" customFormat="1" ht="15.75" customHeight="1">
      <c r="A121" s="446">
        <v>41202</v>
      </c>
      <c r="B121" s="447" t="s">
        <v>697</v>
      </c>
      <c r="C121" s="448" t="s">
        <v>709</v>
      </c>
      <c r="D121" s="449" t="s">
        <v>709</v>
      </c>
      <c r="E121" s="450"/>
    </row>
    <row r="122" spans="1:5" s="437" customFormat="1" ht="15.75" customHeight="1">
      <c r="A122" s="446">
        <v>41203</v>
      </c>
      <c r="B122" s="447" t="s">
        <v>697</v>
      </c>
      <c r="C122" s="448" t="s">
        <v>710</v>
      </c>
      <c r="D122" s="449" t="s">
        <v>710</v>
      </c>
      <c r="E122" s="450"/>
    </row>
    <row r="123" spans="1:5" s="437" customFormat="1" ht="15.75" customHeight="1">
      <c r="A123" s="446">
        <v>41204</v>
      </c>
      <c r="B123" s="447" t="s">
        <v>697</v>
      </c>
      <c r="C123" s="448" t="s">
        <v>711</v>
      </c>
      <c r="D123" s="449" t="s">
        <v>711</v>
      </c>
      <c r="E123" s="450"/>
    </row>
    <row r="124" spans="1:5" s="437" customFormat="1" ht="15.75" customHeight="1">
      <c r="A124" s="446">
        <v>41205</v>
      </c>
      <c r="B124" s="447" t="s">
        <v>697</v>
      </c>
      <c r="C124" s="448" t="s">
        <v>712</v>
      </c>
      <c r="D124" s="449" t="s">
        <v>712</v>
      </c>
      <c r="E124" s="450"/>
    </row>
    <row r="125" spans="1:5" s="437" customFormat="1" ht="15.75" customHeight="1">
      <c r="A125" s="446">
        <v>41302</v>
      </c>
      <c r="B125" s="447" t="s">
        <v>697</v>
      </c>
      <c r="C125" s="448" t="s">
        <v>713</v>
      </c>
      <c r="D125" s="449" t="s">
        <v>713</v>
      </c>
      <c r="E125" s="450"/>
    </row>
    <row r="126" spans="1:5" s="437" customFormat="1" ht="15.75" customHeight="1">
      <c r="A126" s="446">
        <v>41303</v>
      </c>
      <c r="B126" s="447" t="s">
        <v>697</v>
      </c>
      <c r="C126" s="449" t="s">
        <v>714</v>
      </c>
      <c r="D126" s="449" t="s">
        <v>714</v>
      </c>
      <c r="E126" s="450"/>
    </row>
    <row r="127" spans="1:5" s="437" customFormat="1" ht="15.75" customHeight="1">
      <c r="A127" s="446">
        <v>41304</v>
      </c>
      <c r="B127" s="447" t="s">
        <v>697</v>
      </c>
      <c r="C127" s="449" t="s">
        <v>715</v>
      </c>
      <c r="D127" s="449" t="s">
        <v>715</v>
      </c>
      <c r="E127" s="450"/>
    </row>
    <row r="128" spans="1:5" s="437" customFormat="1" ht="15.75" customHeight="1">
      <c r="A128" s="446">
        <v>41307</v>
      </c>
      <c r="B128" s="447" t="s">
        <v>697</v>
      </c>
      <c r="C128" s="449" t="s">
        <v>716</v>
      </c>
      <c r="D128" s="449" t="s">
        <v>716</v>
      </c>
      <c r="E128" s="450"/>
    </row>
    <row r="129" spans="1:5" s="437" customFormat="1" ht="15.75" customHeight="1">
      <c r="A129" s="446">
        <v>41403</v>
      </c>
      <c r="B129" s="447" t="s">
        <v>697</v>
      </c>
      <c r="C129" s="449" t="s">
        <v>717</v>
      </c>
      <c r="D129" s="449" t="s">
        <v>717</v>
      </c>
      <c r="E129" s="450"/>
    </row>
    <row r="130" spans="1:5" s="437" customFormat="1" ht="15.75" customHeight="1">
      <c r="A130" s="446">
        <v>41405</v>
      </c>
      <c r="B130" s="447" t="s">
        <v>697</v>
      </c>
      <c r="C130" s="449" t="s">
        <v>718</v>
      </c>
      <c r="D130" s="449" t="s">
        <v>718</v>
      </c>
      <c r="E130" s="450"/>
    </row>
    <row r="131" spans="1:5" s="437" customFormat="1" ht="15.75" customHeight="1">
      <c r="A131" s="446">
        <v>41407</v>
      </c>
      <c r="B131" s="447" t="s">
        <v>697</v>
      </c>
      <c r="C131" s="449" t="s">
        <v>719</v>
      </c>
      <c r="D131" s="449" t="s">
        <v>719</v>
      </c>
      <c r="E131" s="450"/>
    </row>
    <row r="132" spans="1:5" s="437" customFormat="1" ht="15.75" customHeight="1">
      <c r="A132" s="446">
        <v>41408</v>
      </c>
      <c r="B132" s="447" t="s">
        <v>697</v>
      </c>
      <c r="C132" s="449" t="s">
        <v>720</v>
      </c>
      <c r="D132" s="449" t="s">
        <v>720</v>
      </c>
      <c r="E132" s="450"/>
    </row>
    <row r="133" spans="1:5" s="437" customFormat="1" ht="15.75" customHeight="1">
      <c r="A133" s="446">
        <v>41409</v>
      </c>
      <c r="B133" s="447" t="s">
        <v>697</v>
      </c>
      <c r="C133" s="449" t="s">
        <v>721</v>
      </c>
      <c r="D133" s="449" t="s">
        <v>721</v>
      </c>
      <c r="E133" s="450"/>
    </row>
    <row r="134" spans="1:5" s="437" customFormat="1" ht="15.75" customHeight="1">
      <c r="A134" s="446">
        <v>41410</v>
      </c>
      <c r="B134" s="447" t="s">
        <v>697</v>
      </c>
      <c r="C134" s="449" t="s">
        <v>722</v>
      </c>
      <c r="D134" s="451" t="s">
        <v>722</v>
      </c>
      <c r="E134" s="450"/>
    </row>
    <row r="135" spans="1:5" s="437" customFormat="1" ht="15.75" customHeight="1">
      <c r="A135" s="446">
        <v>41411</v>
      </c>
      <c r="B135" s="447" t="s">
        <v>697</v>
      </c>
      <c r="C135" s="448" t="s">
        <v>723</v>
      </c>
      <c r="D135" s="449" t="s">
        <v>723</v>
      </c>
      <c r="E135" s="450"/>
    </row>
    <row r="136" spans="1:5" s="437" customFormat="1" ht="15.75" customHeight="1">
      <c r="A136" s="446">
        <v>41412</v>
      </c>
      <c r="B136" s="447" t="s">
        <v>697</v>
      </c>
      <c r="C136" s="448" t="s">
        <v>724</v>
      </c>
      <c r="D136" s="449" t="s">
        <v>724</v>
      </c>
      <c r="E136" s="450"/>
    </row>
    <row r="137" spans="1:5" s="437" customFormat="1" ht="15.75" customHeight="1">
      <c r="A137" s="446">
        <v>41413</v>
      </c>
      <c r="B137" s="447" t="s">
        <v>697</v>
      </c>
      <c r="C137" s="447" t="s">
        <v>725</v>
      </c>
      <c r="D137" s="449" t="s">
        <v>725</v>
      </c>
      <c r="E137" s="450"/>
    </row>
    <row r="138" spans="1:5" s="437" customFormat="1" ht="15.75" customHeight="1">
      <c r="A138" s="446">
        <v>41414</v>
      </c>
      <c r="B138" s="447" t="s">
        <v>697</v>
      </c>
      <c r="C138" s="448" t="s">
        <v>726</v>
      </c>
      <c r="D138" s="449" t="s">
        <v>726</v>
      </c>
      <c r="E138" s="450"/>
    </row>
    <row r="139" spans="1:5" s="437" customFormat="1" ht="15.75" customHeight="1">
      <c r="A139" s="446">
        <v>41502</v>
      </c>
      <c r="B139" s="447" t="s">
        <v>697</v>
      </c>
      <c r="C139" s="448" t="s">
        <v>727</v>
      </c>
      <c r="D139" s="449" t="s">
        <v>727</v>
      </c>
      <c r="E139" s="450"/>
    </row>
    <row r="140" spans="1:5" s="437" customFormat="1" ht="15.75" customHeight="1">
      <c r="A140" s="446">
        <v>41503</v>
      </c>
      <c r="B140" s="447" t="s">
        <v>697</v>
      </c>
      <c r="C140" s="448" t="s">
        <v>728</v>
      </c>
      <c r="D140" s="449" t="s">
        <v>728</v>
      </c>
      <c r="E140" s="450"/>
    </row>
    <row r="141" spans="1:5" s="437" customFormat="1" ht="15.75" customHeight="1">
      <c r="A141" s="446">
        <v>41505</v>
      </c>
      <c r="B141" s="447" t="s">
        <v>697</v>
      </c>
      <c r="C141" s="449" t="s">
        <v>729</v>
      </c>
      <c r="D141" s="449" t="s">
        <v>729</v>
      </c>
      <c r="E141" s="450"/>
    </row>
    <row r="142" spans="1:5" s="437" customFormat="1" ht="15.75" customHeight="1">
      <c r="A142" s="446">
        <v>41506</v>
      </c>
      <c r="B142" s="447" t="s">
        <v>697</v>
      </c>
      <c r="C142" s="449" t="s">
        <v>730</v>
      </c>
      <c r="D142" s="449" t="s">
        <v>730</v>
      </c>
      <c r="E142" s="450"/>
    </row>
    <row r="143" spans="1:5" s="437" customFormat="1" ht="15.75" customHeight="1">
      <c r="A143" s="446">
        <v>41507</v>
      </c>
      <c r="B143" s="447" t="s">
        <v>697</v>
      </c>
      <c r="C143" s="449" t="s">
        <v>731</v>
      </c>
      <c r="D143" s="449" t="s">
        <v>731</v>
      </c>
      <c r="E143" s="450"/>
    </row>
    <row r="144" spans="1:5" s="437" customFormat="1" ht="15.75" customHeight="1">
      <c r="A144" s="446">
        <v>41512</v>
      </c>
      <c r="B144" s="447" t="s">
        <v>697</v>
      </c>
      <c r="C144" s="449" t="s">
        <v>732</v>
      </c>
      <c r="D144" s="449" t="s">
        <v>733</v>
      </c>
      <c r="E144" s="450"/>
    </row>
    <row r="145" spans="1:5" s="437" customFormat="1" ht="15.75" customHeight="1">
      <c r="A145" s="446">
        <v>41513</v>
      </c>
      <c r="B145" s="447" t="s">
        <v>697</v>
      </c>
      <c r="C145" s="449" t="s">
        <v>734</v>
      </c>
      <c r="D145" s="449" t="s">
        <v>735</v>
      </c>
      <c r="E145" s="450"/>
    </row>
    <row r="146" spans="1:5" s="437" customFormat="1" ht="15.75" customHeight="1">
      <c r="A146" s="446">
        <v>41514</v>
      </c>
      <c r="B146" s="447" t="s">
        <v>697</v>
      </c>
      <c r="C146" s="449" t="s">
        <v>736</v>
      </c>
      <c r="D146" s="449" t="s">
        <v>736</v>
      </c>
      <c r="E146" s="450"/>
    </row>
    <row r="147" spans="1:5" s="437" customFormat="1" ht="15.75" customHeight="1">
      <c r="A147" s="446">
        <v>41516</v>
      </c>
      <c r="B147" s="447" t="s">
        <v>697</v>
      </c>
      <c r="C147" s="448" t="s">
        <v>737</v>
      </c>
      <c r="D147" s="449" t="s">
        <v>737</v>
      </c>
      <c r="E147" s="450"/>
    </row>
    <row r="148" spans="1:5" s="437" customFormat="1" ht="15.75" customHeight="1">
      <c r="A148" s="446">
        <v>41517</v>
      </c>
      <c r="B148" s="447" t="s">
        <v>697</v>
      </c>
      <c r="C148" s="448" t="s">
        <v>738</v>
      </c>
      <c r="D148" s="449" t="s">
        <v>738</v>
      </c>
      <c r="E148" s="450"/>
    </row>
    <row r="149" spans="1:5" s="437" customFormat="1" ht="15.75" customHeight="1">
      <c r="A149" s="446">
        <v>41518</v>
      </c>
      <c r="B149" s="447" t="s">
        <v>697</v>
      </c>
      <c r="C149" s="448" t="s">
        <v>739</v>
      </c>
      <c r="D149" s="449" t="s">
        <v>739</v>
      </c>
      <c r="E149" s="450"/>
    </row>
    <row r="150" spans="1:5" s="437" customFormat="1" ht="15.75" customHeight="1">
      <c r="A150" s="446">
        <v>41519</v>
      </c>
      <c r="B150" s="447" t="s">
        <v>697</v>
      </c>
      <c r="C150" s="447" t="s">
        <v>740</v>
      </c>
      <c r="D150" s="449" t="s">
        <v>740</v>
      </c>
      <c r="E150" s="450"/>
    </row>
    <row r="151" spans="1:5" s="437" customFormat="1" ht="15.75" customHeight="1">
      <c r="A151" s="446">
        <v>41520</v>
      </c>
      <c r="B151" s="447" t="s">
        <v>697</v>
      </c>
      <c r="C151" s="447" t="s">
        <v>741</v>
      </c>
      <c r="D151" s="449" t="s">
        <v>741</v>
      </c>
      <c r="E151" s="450"/>
    </row>
    <row r="152" spans="1:5" s="437" customFormat="1" ht="15.75" customHeight="1">
      <c r="A152" s="446">
        <v>41601</v>
      </c>
      <c r="B152" s="447" t="s">
        <v>697</v>
      </c>
      <c r="C152" s="448" t="s">
        <v>742</v>
      </c>
      <c r="D152" s="449" t="s">
        <v>742</v>
      </c>
      <c r="E152" s="450"/>
    </row>
    <row r="153" spans="1:5" s="437" customFormat="1" ht="15.75" customHeight="1">
      <c r="A153" s="446">
        <v>41602</v>
      </c>
      <c r="B153" s="447" t="s">
        <v>697</v>
      </c>
      <c r="C153" s="448" t="s">
        <v>743</v>
      </c>
      <c r="D153" s="449" t="s">
        <v>743</v>
      </c>
      <c r="E153" s="450"/>
    </row>
    <row r="154" spans="1:5" s="437" customFormat="1" ht="15.75" customHeight="1">
      <c r="A154" s="446">
        <v>41603</v>
      </c>
      <c r="B154" s="447" t="s">
        <v>697</v>
      </c>
      <c r="C154" s="449" t="s">
        <v>744</v>
      </c>
      <c r="D154" s="449" t="s">
        <v>744</v>
      </c>
      <c r="E154" s="450"/>
    </row>
    <row r="155" spans="1:5" s="437" customFormat="1" ht="15.75" customHeight="1">
      <c r="A155" s="446">
        <v>41604</v>
      </c>
      <c r="B155" s="447" t="s">
        <v>697</v>
      </c>
      <c r="C155" s="449" t="s">
        <v>745</v>
      </c>
      <c r="D155" s="449" t="s">
        <v>745</v>
      </c>
      <c r="E155" s="450"/>
    </row>
    <row r="156" spans="1:5" s="437" customFormat="1" ht="15.75" customHeight="1">
      <c r="A156" s="446">
        <v>41605</v>
      </c>
      <c r="B156" s="447" t="s">
        <v>697</v>
      </c>
      <c r="C156" s="449" t="s">
        <v>746</v>
      </c>
      <c r="D156" s="449" t="s">
        <v>746</v>
      </c>
      <c r="E156" s="450"/>
    </row>
    <row r="157" spans="1:5" s="437" customFormat="1" ht="15.75" customHeight="1">
      <c r="A157" s="446">
        <v>41606</v>
      </c>
      <c r="B157" s="447" t="s">
        <v>697</v>
      </c>
      <c r="C157" s="449" t="s">
        <v>747</v>
      </c>
      <c r="D157" s="449" t="s">
        <v>747</v>
      </c>
      <c r="E157" s="450"/>
    </row>
    <row r="158" spans="1:5" ht="16.5" customHeight="1">
      <c r="A158" s="420">
        <v>61101</v>
      </c>
      <c r="B158" s="421" t="s">
        <v>622</v>
      </c>
      <c r="C158" s="420" t="s">
        <v>623</v>
      </c>
      <c r="D158" s="421" t="s">
        <v>624</v>
      </c>
      <c r="E158" s="421" t="s">
        <v>625</v>
      </c>
    </row>
    <row r="159" spans="1:5" ht="16.5" customHeight="1">
      <c r="A159" s="422">
        <v>61103</v>
      </c>
      <c r="B159" s="423" t="s">
        <v>622</v>
      </c>
      <c r="C159" s="423" t="s">
        <v>626</v>
      </c>
      <c r="D159" s="423" t="s">
        <v>627</v>
      </c>
      <c r="E159" s="423" t="s">
        <v>628</v>
      </c>
    </row>
    <row r="160" spans="1:5" ht="16.5" customHeight="1">
      <c r="A160" s="422">
        <v>61104</v>
      </c>
      <c r="B160" s="423" t="s">
        <v>622</v>
      </c>
      <c r="C160" s="423" t="s">
        <v>629</v>
      </c>
      <c r="D160" s="423" t="s">
        <v>624</v>
      </c>
      <c r="E160" s="423" t="s">
        <v>625</v>
      </c>
    </row>
    <row r="161" spans="1:5" ht="16.5" customHeight="1">
      <c r="A161" s="422">
        <v>61105</v>
      </c>
      <c r="B161" s="423" t="s">
        <v>622</v>
      </c>
      <c r="C161" s="423" t="s">
        <v>630</v>
      </c>
      <c r="D161" s="423" t="s">
        <v>631</v>
      </c>
      <c r="E161" s="423" t="s">
        <v>632</v>
      </c>
    </row>
    <row r="162" spans="1:5" ht="16.5" customHeight="1">
      <c r="A162" s="422">
        <v>61106</v>
      </c>
      <c r="B162" s="423" t="s">
        <v>622</v>
      </c>
      <c r="C162" s="423" t="s">
        <v>633</v>
      </c>
      <c r="D162" s="423" t="s">
        <v>634</v>
      </c>
      <c r="E162" s="423" t="s">
        <v>635</v>
      </c>
    </row>
    <row r="163" spans="1:5" ht="16.5" customHeight="1">
      <c r="A163" s="422">
        <v>61401</v>
      </c>
      <c r="B163" s="423" t="s">
        <v>636</v>
      </c>
      <c r="C163" s="423" t="s">
        <v>637</v>
      </c>
      <c r="D163" s="423" t="s">
        <v>638</v>
      </c>
      <c r="E163" s="423" t="s">
        <v>639</v>
      </c>
    </row>
    <row r="164" spans="1:5" ht="16.5" customHeight="1">
      <c r="A164" s="422">
        <v>61402</v>
      </c>
      <c r="B164" s="423" t="s">
        <v>622</v>
      </c>
      <c r="C164" s="423" t="s">
        <v>640</v>
      </c>
      <c r="D164" s="424" t="s">
        <v>641</v>
      </c>
      <c r="E164" s="423" t="s">
        <v>642</v>
      </c>
    </row>
    <row r="165" spans="1:5" ht="16.5" customHeight="1">
      <c r="A165" s="422">
        <v>61501</v>
      </c>
      <c r="B165" s="423" t="s">
        <v>643</v>
      </c>
      <c r="C165" s="423" t="s">
        <v>644</v>
      </c>
      <c r="D165" s="423" t="s">
        <v>645</v>
      </c>
      <c r="E165" s="423" t="s">
        <v>646</v>
      </c>
    </row>
    <row r="166" spans="1:5" ht="16.5" customHeight="1">
      <c r="A166" s="422">
        <v>62101</v>
      </c>
      <c r="B166" s="423" t="s">
        <v>647</v>
      </c>
      <c r="C166" s="423" t="s">
        <v>648</v>
      </c>
      <c r="D166" s="423" t="s">
        <v>649</v>
      </c>
      <c r="E166" s="423" t="s">
        <v>650</v>
      </c>
    </row>
    <row r="167" spans="1:5" ht="16.5" customHeight="1">
      <c r="A167" s="422">
        <v>62501</v>
      </c>
      <c r="B167" s="423" t="s">
        <v>651</v>
      </c>
      <c r="C167" s="423" t="s">
        <v>652</v>
      </c>
      <c r="D167" s="423" t="s">
        <v>653</v>
      </c>
      <c r="E167" s="423" t="s">
        <v>654</v>
      </c>
    </row>
    <row r="168" spans="1:5" ht="16.5" customHeight="1">
      <c r="A168" s="422">
        <v>62601</v>
      </c>
      <c r="B168" s="423" t="s">
        <v>647</v>
      </c>
      <c r="C168" s="423" t="s">
        <v>655</v>
      </c>
      <c r="D168" s="423" t="s">
        <v>656</v>
      </c>
      <c r="E168" s="423" t="s">
        <v>650</v>
      </c>
    </row>
    <row r="169" spans="1:5" ht="16.5" customHeight="1">
      <c r="A169" s="422">
        <v>63102</v>
      </c>
      <c r="B169" s="423" t="s">
        <v>657</v>
      </c>
      <c r="C169" s="423" t="s">
        <v>658</v>
      </c>
      <c r="D169" s="423" t="s">
        <v>659</v>
      </c>
      <c r="E169" s="423" t="s">
        <v>660</v>
      </c>
    </row>
    <row r="170" spans="1:5" ht="16.5" customHeight="1">
      <c r="A170" s="422">
        <v>63201</v>
      </c>
      <c r="B170" s="423" t="s">
        <v>661</v>
      </c>
      <c r="C170" s="423" t="s">
        <v>662</v>
      </c>
      <c r="D170" s="423" t="s">
        <v>663</v>
      </c>
      <c r="E170" s="425" t="s">
        <v>664</v>
      </c>
    </row>
    <row r="171" spans="1:5" ht="16.5" customHeight="1">
      <c r="A171" s="422">
        <v>63501</v>
      </c>
      <c r="B171" s="423" t="s">
        <v>657</v>
      </c>
      <c r="C171" s="422" t="s">
        <v>201</v>
      </c>
      <c r="D171" s="423" t="s">
        <v>665</v>
      </c>
      <c r="E171" s="423" t="s">
        <v>666</v>
      </c>
    </row>
    <row r="172" spans="1:5" ht="16.5" customHeight="1">
      <c r="A172" s="423">
        <v>63502</v>
      </c>
      <c r="B172" s="423" t="s">
        <v>657</v>
      </c>
      <c r="C172" s="426" t="s">
        <v>667</v>
      </c>
      <c r="D172" s="423" t="s">
        <v>668</v>
      </c>
      <c r="E172" s="423" t="s">
        <v>669</v>
      </c>
    </row>
    <row r="173" spans="1:5" ht="16.5" customHeight="1">
      <c r="A173" s="427">
        <v>63603</v>
      </c>
      <c r="B173" s="428" t="s">
        <v>657</v>
      </c>
      <c r="C173" s="428" t="s">
        <v>670</v>
      </c>
      <c r="D173" s="428" t="s">
        <v>671</v>
      </c>
      <c r="E173" s="428" t="s">
        <v>672</v>
      </c>
    </row>
  </sheetData>
  <sheetProtection algorithmName="SHA-512" hashValue="J3Gme7usOkb+hKggoy8ZYODJihAEuHlKgh6KKc5O5LOWVq/R7ZvEWfr2cYeplZvMxAUZImwBnPYDB7snJkRNcA==" saltValue="tsiARGny1l6q4zK52K0j1A==" spinCount="100000" sheet="1" objects="1" scenarios="1"/>
  <phoneticPr fontId="3"/>
  <pageMargins left="0.7" right="0.7" top="0.75" bottom="0.75" header="0.3" footer="0.3"/>
  <pageSetup paperSize="9" scale="27"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Q34"/>
  <sheetViews>
    <sheetView showZeros="0" view="pageBreakPreview" zoomScale="80" zoomScaleNormal="100" zoomScaleSheetLayoutView="80" workbookViewId="0">
      <selection activeCell="J22" sqref="J22:L22"/>
    </sheetView>
  </sheetViews>
  <sheetFormatPr defaultRowHeight="13.5"/>
  <cols>
    <col min="1" max="1" width="2.125" style="152" customWidth="1"/>
    <col min="2" max="2" width="2.25" style="152" customWidth="1"/>
    <col min="3" max="3" width="4.625" style="152" customWidth="1"/>
    <col min="4" max="4" width="3.5" style="152" customWidth="1"/>
    <col min="5" max="5" width="6.625" style="152" customWidth="1"/>
    <col min="6" max="6" width="6" style="152" customWidth="1"/>
    <col min="7" max="7" width="6.625" style="152" customWidth="1"/>
    <col min="8" max="8" width="5.5" style="152" customWidth="1"/>
    <col min="9" max="9" width="6.875" style="152" customWidth="1"/>
    <col min="10" max="10" width="16.25" style="152" customWidth="1"/>
    <col min="11" max="11" width="7" style="152" customWidth="1"/>
    <col min="12" max="12" width="15.75" style="152" customWidth="1"/>
    <col min="13" max="13" width="9" style="152" customWidth="1"/>
    <col min="14" max="14" width="25.625" style="152" customWidth="1"/>
    <col min="15" max="15" width="6.625" style="152" customWidth="1"/>
    <col min="16" max="16" width="3.875" style="152" customWidth="1"/>
    <col min="17" max="17" width="1.375" style="152" customWidth="1"/>
    <col min="18" max="16384" width="9" style="152"/>
  </cols>
  <sheetData>
    <row r="1" spans="1:17" ht="24.95" customHeight="1">
      <c r="A1" s="150"/>
      <c r="B1" s="462" t="s">
        <v>65</v>
      </c>
      <c r="C1" s="462"/>
      <c r="D1" s="462"/>
      <c r="E1" s="462"/>
      <c r="F1" s="462"/>
      <c r="G1" s="462"/>
      <c r="H1" s="462"/>
      <c r="I1" s="462"/>
      <c r="J1" s="462"/>
      <c r="K1" s="462"/>
      <c r="L1" s="462"/>
      <c r="M1" s="462"/>
      <c r="N1" s="462"/>
      <c r="O1" s="462"/>
      <c r="P1" s="462"/>
      <c r="Q1" s="151"/>
    </row>
    <row r="2" spans="1:17" ht="24.95" customHeight="1">
      <c r="A2" s="153"/>
      <c r="B2" s="463" t="s">
        <v>360</v>
      </c>
      <c r="C2" s="463"/>
      <c r="D2" s="463"/>
      <c r="E2" s="463"/>
      <c r="F2" s="463"/>
      <c r="G2" s="154"/>
      <c r="H2" s="154"/>
      <c r="I2" s="154"/>
      <c r="J2" s="154"/>
      <c r="K2" s="154"/>
      <c r="L2" s="154"/>
      <c r="M2" s="154"/>
      <c r="N2" s="154"/>
      <c r="O2" s="154"/>
      <c r="P2" s="154"/>
      <c r="Q2" s="151"/>
    </row>
    <row r="3" spans="1:17" ht="24.95" customHeight="1">
      <c r="A3" s="1"/>
      <c r="B3" s="1"/>
      <c r="C3" s="1"/>
      <c r="D3" s="1"/>
      <c r="E3" s="1"/>
      <c r="F3" s="154"/>
      <c r="G3" s="154"/>
      <c r="H3" s="154"/>
      <c r="I3" s="154"/>
      <c r="J3" s="154"/>
      <c r="K3" s="154"/>
      <c r="L3" s="154"/>
      <c r="M3" s="154"/>
      <c r="N3" s="154"/>
      <c r="O3" s="154"/>
      <c r="P3" s="154"/>
      <c r="Q3" s="151"/>
    </row>
    <row r="4" spans="1:17" ht="24.95" customHeight="1">
      <c r="A4" s="3"/>
      <c r="B4" s="3"/>
      <c r="C4" s="3"/>
      <c r="D4" s="3"/>
      <c r="E4" s="3"/>
      <c r="F4" s="154"/>
      <c r="G4" s="154"/>
      <c r="H4" s="154"/>
      <c r="I4" s="154"/>
      <c r="J4" s="154"/>
      <c r="K4" s="154"/>
      <c r="L4" s="154"/>
      <c r="M4" s="154"/>
      <c r="N4" s="154"/>
      <c r="O4" s="154"/>
      <c r="P4" s="154"/>
      <c r="Q4" s="151"/>
    </row>
    <row r="5" spans="1:17" ht="24.95" customHeight="1">
      <c r="A5" s="155"/>
      <c r="B5" s="155"/>
      <c r="C5" s="155"/>
      <c r="D5" s="155"/>
      <c r="E5" s="155"/>
      <c r="F5" s="154"/>
      <c r="G5" s="155"/>
      <c r="H5" s="155"/>
      <c r="I5" s="155"/>
      <c r="J5" s="155"/>
      <c r="K5" s="155"/>
      <c r="L5" s="154"/>
      <c r="M5" s="464" t="s">
        <v>361</v>
      </c>
      <c r="N5" s="464"/>
      <c r="O5" s="464"/>
      <c r="P5" s="464"/>
      <c r="Q5" s="154"/>
    </row>
    <row r="6" spans="1:17" ht="24.95" customHeight="1">
      <c r="A6" s="153"/>
      <c r="B6" s="153"/>
      <c r="C6" s="153"/>
      <c r="D6" s="153"/>
      <c r="E6" s="153"/>
      <c r="F6" s="154"/>
      <c r="G6" s="154"/>
      <c r="H6" s="154"/>
      <c r="I6" s="154"/>
      <c r="J6" s="154"/>
      <c r="K6" s="154"/>
      <c r="L6" s="154"/>
      <c r="M6" s="154"/>
      <c r="N6" s="154"/>
      <c r="O6" s="154"/>
      <c r="P6" s="154"/>
      <c r="Q6" s="151"/>
    </row>
    <row r="7" spans="1:17" ht="24.95" customHeight="1">
      <c r="A7" s="153"/>
      <c r="B7" s="465" t="s">
        <v>105</v>
      </c>
      <c r="C7" s="465"/>
      <c r="D7" s="465"/>
      <c r="E7" s="465"/>
      <c r="F7" s="465"/>
      <c r="G7" s="465"/>
      <c r="H7" s="465"/>
      <c r="I7" s="154"/>
      <c r="J7" s="154"/>
      <c r="K7" s="154"/>
      <c r="L7" s="154"/>
      <c r="M7" s="154"/>
      <c r="N7" s="154"/>
      <c r="O7" s="154"/>
      <c r="P7" s="154"/>
      <c r="Q7" s="151"/>
    </row>
    <row r="8" spans="1:17" ht="24.95" customHeight="1">
      <c r="A8" s="153"/>
      <c r="B8" s="153"/>
      <c r="C8" s="153"/>
      <c r="D8" s="153"/>
      <c r="E8" s="153"/>
      <c r="F8" s="154"/>
      <c r="G8" s="154"/>
      <c r="H8" s="154"/>
      <c r="I8" s="154"/>
      <c r="J8" s="156" t="s">
        <v>130</v>
      </c>
      <c r="K8" s="461" t="str">
        <f>IFERROR(VLOOKUP(一番最初に入力!C10,債権者情報!A:E,2,0),"　")</f>
        <v>　</v>
      </c>
      <c r="L8" s="461"/>
      <c r="M8" s="461"/>
      <c r="N8" s="461"/>
      <c r="O8" s="461"/>
      <c r="P8" s="154" t="s">
        <v>107</v>
      </c>
      <c r="Q8" s="151"/>
    </row>
    <row r="9" spans="1:17" ht="24.95" customHeight="1">
      <c r="A9" s="3"/>
      <c r="B9" s="3"/>
      <c r="C9" s="3"/>
      <c r="D9" s="3"/>
      <c r="E9" s="3"/>
      <c r="F9" s="154"/>
      <c r="G9" s="154"/>
      <c r="J9" s="156" t="s">
        <v>106</v>
      </c>
      <c r="K9" s="461" t="str">
        <f>IFERROR(VLOOKUP(一番最初に入力!$C$10,債権者情報!A:E,3,0),"　")</f>
        <v>　</v>
      </c>
      <c r="L9" s="461"/>
      <c r="M9" s="461"/>
      <c r="N9" s="461"/>
      <c r="O9" s="461"/>
      <c r="P9" s="154" t="s">
        <v>107</v>
      </c>
      <c r="Q9" s="151"/>
    </row>
    <row r="10" spans="1:17" ht="24.95" customHeight="1">
      <c r="A10" s="2"/>
      <c r="B10" s="2"/>
      <c r="C10" s="2"/>
      <c r="D10" s="2"/>
      <c r="E10" s="2"/>
      <c r="F10" s="2" t="s">
        <v>37</v>
      </c>
      <c r="G10" s="2" t="s">
        <v>37</v>
      </c>
      <c r="H10" s="2"/>
      <c r="J10" s="3" t="s">
        <v>108</v>
      </c>
      <c r="K10" s="465" t="s">
        <v>109</v>
      </c>
      <c r="L10" s="465"/>
      <c r="M10" s="466" t="str">
        <f>IFERROR(VLOOKUP(一番最初に入力!$C$10,債権者情報!A:E,5,0),"　")</f>
        <v>　</v>
      </c>
      <c r="N10" s="466"/>
      <c r="O10" s="466"/>
      <c r="P10" s="2"/>
      <c r="Q10" s="2" t="s">
        <v>110</v>
      </c>
    </row>
    <row r="11" spans="1:17" ht="24.95" customHeight="1">
      <c r="A11" s="2"/>
      <c r="B11" s="2"/>
      <c r="C11" s="2"/>
      <c r="D11" s="2"/>
      <c r="E11" s="2"/>
      <c r="F11" s="2" t="s">
        <v>38</v>
      </c>
      <c r="G11" s="2" t="s">
        <v>38</v>
      </c>
      <c r="H11" s="2"/>
      <c r="I11" s="2"/>
      <c r="J11" s="2"/>
      <c r="K11" s="465" t="s">
        <v>111</v>
      </c>
      <c r="L11" s="465"/>
      <c r="M11" s="466" t="str">
        <f>IFERROR(VLOOKUP(一番最初に入力!$C$10,債権者情報!A:E,4,0),"　")</f>
        <v>　</v>
      </c>
      <c r="N11" s="466"/>
      <c r="O11" s="466"/>
      <c r="P11" s="2" t="s">
        <v>38</v>
      </c>
      <c r="Q11" s="2" t="s">
        <v>362</v>
      </c>
    </row>
    <row r="12" spans="1:17" ht="24.95" customHeight="1">
      <c r="A12" s="2"/>
      <c r="B12" s="2"/>
      <c r="C12" s="2"/>
      <c r="D12" s="2"/>
      <c r="E12" s="2"/>
      <c r="F12" s="2" t="s">
        <v>39</v>
      </c>
      <c r="G12" s="2" t="s">
        <v>39</v>
      </c>
      <c r="H12" s="2"/>
      <c r="I12" s="2"/>
      <c r="J12" s="2"/>
      <c r="K12" s="465" t="s">
        <v>112</v>
      </c>
      <c r="L12" s="465"/>
      <c r="M12" s="467"/>
      <c r="N12" s="467"/>
      <c r="O12" s="1" t="s">
        <v>65</v>
      </c>
      <c r="P12" s="2"/>
      <c r="Q12" s="2"/>
    </row>
    <row r="13" spans="1:17" ht="24.95" customHeight="1">
      <c r="A13" s="2"/>
      <c r="B13" s="2"/>
      <c r="C13" s="2"/>
      <c r="D13" s="2"/>
      <c r="E13" s="2"/>
      <c r="F13" s="2"/>
      <c r="G13" s="2"/>
      <c r="H13" s="2"/>
      <c r="I13" s="2"/>
      <c r="J13" s="2"/>
      <c r="K13" s="2"/>
      <c r="L13" s="2"/>
      <c r="M13" s="2"/>
      <c r="N13" s="2"/>
      <c r="O13" s="1"/>
      <c r="P13" s="2"/>
      <c r="Q13" s="2"/>
    </row>
    <row r="14" spans="1:17" ht="24.95" customHeight="1">
      <c r="A14" s="151"/>
      <c r="B14" s="151"/>
      <c r="C14" s="157"/>
      <c r="D14" s="154"/>
      <c r="E14" s="154"/>
      <c r="F14" s="154"/>
      <c r="G14" s="154"/>
      <c r="H14" s="154"/>
      <c r="I14" s="154"/>
      <c r="J14" s="154"/>
      <c r="K14" s="154"/>
      <c r="L14" s="154"/>
      <c r="M14" s="154"/>
      <c r="N14" s="154"/>
      <c r="O14" s="154"/>
      <c r="P14" s="154"/>
      <c r="Q14" s="151"/>
    </row>
    <row r="15" spans="1:17" ht="38.25" customHeight="1">
      <c r="A15" s="1"/>
      <c r="B15" s="1"/>
      <c r="C15" s="1"/>
      <c r="D15" s="151"/>
      <c r="E15" s="158" t="s">
        <v>203</v>
      </c>
      <c r="F15" s="159" t="str">
        <f>一番最初に入力!$C$14&amp;""</f>
        <v/>
      </c>
      <c r="G15" s="160" t="s">
        <v>673</v>
      </c>
      <c r="I15" s="161"/>
      <c r="J15" s="161"/>
      <c r="K15" s="161"/>
      <c r="L15" s="161"/>
      <c r="M15" s="161"/>
      <c r="N15" s="161"/>
      <c r="O15" s="154"/>
      <c r="P15" s="154"/>
      <c r="Q15" s="151"/>
    </row>
    <row r="16" spans="1:17" ht="24.95" customHeight="1">
      <c r="A16" s="1"/>
      <c r="B16" s="1"/>
      <c r="C16" s="1"/>
      <c r="D16" s="1"/>
      <c r="E16" s="1"/>
      <c r="F16" s="154"/>
      <c r="G16" s="154"/>
      <c r="H16" s="154"/>
      <c r="I16" s="154"/>
      <c r="J16" s="154"/>
      <c r="K16" s="154"/>
      <c r="L16" s="154"/>
      <c r="M16" s="154"/>
      <c r="N16" s="154"/>
      <c r="O16" s="154"/>
      <c r="P16" s="154"/>
      <c r="Q16" s="151"/>
    </row>
    <row r="17" spans="1:17" ht="24.95" customHeight="1">
      <c r="A17" s="1"/>
      <c r="B17" s="1"/>
      <c r="C17" s="1"/>
      <c r="D17" s="1"/>
      <c r="E17" s="1"/>
      <c r="F17" s="154"/>
      <c r="G17" s="154"/>
      <c r="H17" s="154"/>
      <c r="I17" s="154"/>
      <c r="J17" s="154"/>
      <c r="K17" s="154"/>
      <c r="L17" s="154"/>
      <c r="M17" s="154"/>
      <c r="N17" s="154"/>
      <c r="O17" s="154"/>
      <c r="P17" s="154"/>
      <c r="Q17" s="151"/>
    </row>
    <row r="18" spans="1:17" ht="24.95" customHeight="1">
      <c r="A18" s="2"/>
      <c r="B18" s="2"/>
      <c r="C18" s="2"/>
      <c r="D18" s="469" t="s">
        <v>363</v>
      </c>
      <c r="E18" s="469"/>
      <c r="F18" s="469"/>
      <c r="G18" s="469"/>
      <c r="H18" s="469"/>
      <c r="I18" s="469"/>
      <c r="J18" s="469"/>
      <c r="K18" s="469"/>
      <c r="L18" s="469"/>
      <c r="M18" s="469"/>
      <c r="N18" s="469"/>
      <c r="O18" s="154"/>
      <c r="P18" s="154"/>
      <c r="Q18" s="162"/>
    </row>
    <row r="19" spans="1:17" ht="24.95" customHeight="1">
      <c r="A19" s="163"/>
      <c r="B19" s="163"/>
      <c r="C19" s="163"/>
      <c r="D19" s="470" t="s">
        <v>364</v>
      </c>
      <c r="E19" s="470"/>
      <c r="F19" s="470"/>
      <c r="G19" s="470"/>
      <c r="H19" s="470"/>
      <c r="I19" s="470"/>
      <c r="J19" s="470"/>
      <c r="K19" s="470"/>
      <c r="L19" s="470"/>
      <c r="M19" s="470"/>
      <c r="N19" s="470"/>
      <c r="O19" s="2"/>
      <c r="P19" s="2"/>
      <c r="Q19" s="2"/>
    </row>
    <row r="20" spans="1:17" ht="24.95" customHeight="1">
      <c r="A20" s="153"/>
      <c r="B20" s="153"/>
      <c r="C20" s="164"/>
      <c r="D20" s="465"/>
      <c r="E20" s="465"/>
      <c r="F20" s="465"/>
      <c r="G20" s="465"/>
      <c r="H20" s="465"/>
      <c r="I20" s="465"/>
      <c r="J20" s="465"/>
      <c r="K20" s="465"/>
      <c r="L20" s="465"/>
      <c r="M20" s="465"/>
      <c r="N20" s="465"/>
      <c r="O20" s="164"/>
      <c r="P20" s="154"/>
      <c r="Q20" s="151"/>
    </row>
    <row r="21" spans="1:17" ht="71.25" customHeight="1">
      <c r="A21" s="153"/>
      <c r="B21" s="153"/>
      <c r="C21" s="153"/>
      <c r="D21" s="153"/>
      <c r="E21" s="153"/>
      <c r="F21" s="154"/>
      <c r="G21" s="154"/>
      <c r="H21" s="154"/>
      <c r="I21" s="154"/>
      <c r="J21" s="154"/>
      <c r="K21" s="154"/>
      <c r="L21" s="154"/>
      <c r="M21" s="154"/>
      <c r="N21" s="154"/>
      <c r="O21" s="154"/>
      <c r="P21" s="154"/>
      <c r="Q21" s="151"/>
    </row>
    <row r="22" spans="1:17" ht="24.95" customHeight="1" thickBot="1">
      <c r="A22" s="153"/>
      <c r="B22" s="153"/>
      <c r="C22" s="165" t="s">
        <v>114</v>
      </c>
      <c r="D22" s="1"/>
      <c r="E22" s="466" t="s">
        <v>365</v>
      </c>
      <c r="F22" s="466"/>
      <c r="G22" s="466"/>
      <c r="H22" s="466"/>
      <c r="I22" s="166" t="s">
        <v>366</v>
      </c>
      <c r="J22" s="471">
        <f>IFERROR(別表１!L16," ")</f>
        <v>0</v>
      </c>
      <c r="K22" s="471"/>
      <c r="L22" s="471"/>
      <c r="M22" s="167" t="s">
        <v>367</v>
      </c>
      <c r="N22" s="154"/>
      <c r="O22" s="154"/>
      <c r="P22" s="154"/>
      <c r="Q22" s="151"/>
    </row>
    <row r="23" spans="1:17" ht="24.95" customHeight="1">
      <c r="A23" s="153"/>
      <c r="B23" s="153"/>
      <c r="C23" s="165" t="s">
        <v>368</v>
      </c>
      <c r="D23" s="1"/>
      <c r="E23" s="168" t="s">
        <v>244</v>
      </c>
      <c r="F23" s="169" t="str">
        <f>F15</f>
        <v/>
      </c>
      <c r="G23" s="154" t="s">
        <v>369</v>
      </c>
      <c r="H23" s="154"/>
      <c r="I23" s="154"/>
      <c r="J23" s="154"/>
      <c r="K23" s="154"/>
      <c r="L23" s="154"/>
      <c r="M23" s="154"/>
      <c r="N23" s="154"/>
      <c r="O23" s="154"/>
      <c r="P23" s="154"/>
      <c r="Q23" s="151"/>
    </row>
    <row r="24" spans="1:17" ht="24.95" customHeight="1">
      <c r="A24" s="153"/>
      <c r="B24" s="153"/>
      <c r="C24" s="165" t="s">
        <v>370</v>
      </c>
      <c r="D24" s="153"/>
      <c r="E24" s="3" t="s">
        <v>244</v>
      </c>
      <c r="F24" s="169" t="str">
        <f>F15</f>
        <v/>
      </c>
      <c r="G24" s="154" t="s">
        <v>371</v>
      </c>
      <c r="H24" s="154"/>
      <c r="I24" s="154"/>
      <c r="J24" s="154"/>
      <c r="K24" s="154"/>
      <c r="L24" s="154"/>
      <c r="M24" s="154"/>
      <c r="N24" s="154"/>
      <c r="O24" s="154"/>
      <c r="P24" s="154"/>
      <c r="Q24" s="151"/>
    </row>
    <row r="25" spans="1:17" ht="66" customHeight="1">
      <c r="A25" s="153"/>
      <c r="B25" s="153"/>
      <c r="C25" s="153"/>
      <c r="D25" s="153"/>
      <c r="E25" s="153"/>
      <c r="F25" s="154"/>
      <c r="G25" s="154"/>
      <c r="H25" s="154"/>
      <c r="I25" s="154"/>
      <c r="J25" s="154"/>
      <c r="K25" s="154"/>
      <c r="L25" s="154"/>
      <c r="M25" s="154"/>
      <c r="N25" s="154"/>
      <c r="O25" s="154"/>
      <c r="P25" s="154"/>
      <c r="Q25" s="151"/>
    </row>
    <row r="26" spans="1:17" ht="24.95" customHeight="1">
      <c r="A26" s="153"/>
      <c r="B26" s="153"/>
      <c r="C26" s="153"/>
      <c r="D26" s="463" t="s">
        <v>372</v>
      </c>
      <c r="E26" s="463"/>
      <c r="F26" s="463"/>
      <c r="G26" s="463"/>
      <c r="H26" s="463"/>
      <c r="I26" s="463"/>
      <c r="J26" s="463"/>
      <c r="K26" s="463"/>
      <c r="L26" s="463"/>
      <c r="M26" s="463"/>
      <c r="N26" s="463"/>
      <c r="O26" s="463"/>
      <c r="P26" s="463"/>
      <c r="Q26" s="151"/>
    </row>
    <row r="27" spans="1:17" ht="24.95" customHeight="1">
      <c r="A27" s="153"/>
      <c r="B27" s="153"/>
      <c r="C27" s="153"/>
      <c r="D27" s="465" t="s">
        <v>373</v>
      </c>
      <c r="E27" s="465"/>
      <c r="F27" s="465"/>
      <c r="G27" s="465"/>
      <c r="H27" s="465"/>
      <c r="I27" s="465"/>
      <c r="J27" s="465"/>
      <c r="K27" s="465"/>
      <c r="L27" s="465"/>
      <c r="M27" s="465"/>
      <c r="N27" s="465"/>
      <c r="O27" s="465"/>
      <c r="P27" s="465"/>
      <c r="Q27" s="151"/>
    </row>
    <row r="28" spans="1:17" ht="24.95" customHeight="1">
      <c r="A28" s="153"/>
      <c r="B28" s="153"/>
      <c r="C28" s="153"/>
      <c r="D28" s="463" t="s">
        <v>115</v>
      </c>
      <c r="E28" s="463"/>
      <c r="F28" s="463"/>
      <c r="G28" s="463"/>
      <c r="H28" s="463"/>
      <c r="I28" s="463"/>
      <c r="J28" s="463"/>
      <c r="K28" s="463"/>
      <c r="L28" s="463"/>
      <c r="M28" s="463"/>
      <c r="N28" s="463"/>
      <c r="O28" s="463"/>
      <c r="P28" s="463"/>
      <c r="Q28" s="151"/>
    </row>
    <row r="29" spans="1:17" ht="24.95" customHeight="1">
      <c r="A29" s="153"/>
      <c r="B29" s="153"/>
      <c r="C29" s="153"/>
      <c r="D29" s="153"/>
      <c r="E29" s="153"/>
      <c r="F29" s="154"/>
      <c r="G29" s="154"/>
      <c r="H29" s="154"/>
      <c r="I29" s="154"/>
      <c r="J29" s="154"/>
      <c r="K29" s="154"/>
      <c r="L29" s="154"/>
      <c r="M29" s="154"/>
      <c r="N29" s="154"/>
      <c r="O29" s="154"/>
      <c r="P29" s="154"/>
      <c r="Q29" s="151"/>
    </row>
    <row r="30" spans="1:17" ht="30" customHeight="1">
      <c r="A30" s="153"/>
      <c r="B30" s="153"/>
      <c r="C30" s="153"/>
      <c r="D30" s="153"/>
      <c r="E30" s="153"/>
      <c r="F30" s="154"/>
      <c r="G30" s="154"/>
      <c r="H30" s="154"/>
      <c r="I30" s="154"/>
      <c r="J30" s="154"/>
      <c r="K30" s="154"/>
      <c r="L30" s="154"/>
      <c r="M30" s="154"/>
      <c r="N30" s="154"/>
      <c r="O30" s="154"/>
      <c r="P30" s="154"/>
      <c r="Q30" s="151"/>
    </row>
    <row r="31" spans="1:17" ht="30" customHeight="1">
      <c r="A31" s="153"/>
      <c r="B31" s="153"/>
      <c r="C31" s="153"/>
      <c r="D31" s="153"/>
      <c r="E31" s="153"/>
      <c r="F31" s="154"/>
      <c r="G31" s="154"/>
      <c r="H31" s="154"/>
      <c r="I31" s="154"/>
      <c r="J31" s="154"/>
      <c r="K31" s="154"/>
      <c r="L31" s="154"/>
      <c r="M31" s="154"/>
      <c r="N31" s="154"/>
      <c r="O31" s="154"/>
      <c r="P31" s="154"/>
      <c r="Q31" s="151"/>
    </row>
    <row r="32" spans="1:17" ht="30" customHeight="1">
      <c r="A32" s="153"/>
      <c r="B32" s="153"/>
      <c r="C32" s="153"/>
      <c r="D32" s="153"/>
      <c r="E32" s="153"/>
      <c r="F32" s="154"/>
      <c r="G32" s="154"/>
      <c r="H32" s="154"/>
      <c r="I32" s="154"/>
      <c r="J32" s="154"/>
      <c r="K32" s="154"/>
      <c r="L32" s="154"/>
      <c r="M32" s="154"/>
      <c r="N32" s="154"/>
      <c r="O32" s="154"/>
      <c r="P32" s="154"/>
      <c r="Q32" s="151"/>
    </row>
    <row r="33" spans="1:17" ht="24.95" customHeight="1">
      <c r="A33" s="2"/>
      <c r="B33" s="2"/>
      <c r="C33" s="2"/>
      <c r="D33" s="2"/>
      <c r="E33" s="2"/>
      <c r="F33" s="2" t="s">
        <v>374</v>
      </c>
      <c r="G33" s="2" t="s">
        <v>113</v>
      </c>
      <c r="H33" s="2"/>
      <c r="I33" s="2"/>
      <c r="J33" s="2"/>
      <c r="K33" s="2" t="s">
        <v>250</v>
      </c>
      <c r="L33" s="2"/>
      <c r="M33" s="170" t="s">
        <v>252</v>
      </c>
      <c r="N33" s="468"/>
      <c r="O33" s="468"/>
      <c r="P33" s="2"/>
      <c r="Q33" s="2"/>
    </row>
    <row r="34" spans="1:17" ht="24.95" customHeight="1">
      <c r="A34" s="2"/>
      <c r="B34" s="2"/>
      <c r="C34" s="2"/>
      <c r="D34" s="2"/>
      <c r="E34" s="2"/>
      <c r="F34" s="2"/>
      <c r="G34" s="2"/>
      <c r="H34" s="2"/>
      <c r="I34" s="2"/>
      <c r="J34" s="2"/>
      <c r="K34" s="2"/>
      <c r="L34" s="2"/>
      <c r="M34" s="2" t="s">
        <v>251</v>
      </c>
      <c r="N34" s="468"/>
      <c r="O34" s="468"/>
      <c r="P34" s="2"/>
      <c r="Q34" s="2"/>
    </row>
  </sheetData>
  <sheetProtection algorithmName="SHA-512" hashValue="6/wJdi3w4a4JRsc5P7bMLNwD18mDt14bU2SrORfjQJxWnqE2e3Ys02HXIzLypw3ooJO33+NObC16I+nZ+O9dSA==" saltValue="NJn7YlYnImcifjTYYpo1OQ==" spinCount="100000" sheet="1" objects="1" scenarios="1"/>
  <mergeCells count="22">
    <mergeCell ref="D27:P27"/>
    <mergeCell ref="D28:P28"/>
    <mergeCell ref="N33:O33"/>
    <mergeCell ref="N34:O34"/>
    <mergeCell ref="D18:N18"/>
    <mergeCell ref="D19:N19"/>
    <mergeCell ref="D20:N20"/>
    <mergeCell ref="E22:H22"/>
    <mergeCell ref="J22:L22"/>
    <mergeCell ref="D26:P26"/>
    <mergeCell ref="K10:L10"/>
    <mergeCell ref="M10:O10"/>
    <mergeCell ref="K11:L11"/>
    <mergeCell ref="M11:O11"/>
    <mergeCell ref="K12:L12"/>
    <mergeCell ref="M12:N12"/>
    <mergeCell ref="K9:O9"/>
    <mergeCell ref="B1:P1"/>
    <mergeCell ref="B2:F2"/>
    <mergeCell ref="M5:P5"/>
    <mergeCell ref="B7:H7"/>
    <mergeCell ref="K8:O8"/>
  </mergeCells>
  <phoneticPr fontId="3"/>
  <pageMargins left="0.43333333333333335" right="0.37239583333333331" top="0.75" bottom="0.75" header="0.3" footer="0.3"/>
  <pageSetup paperSize="9" scale="74" orientation="portrait" r:id="rId1"/>
  <colBreaks count="1" manualBreakCount="1">
    <brk id="17"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heetViews>
  <sheetFormatPr defaultRowHeight="13.5"/>
  <cols>
    <col min="1" max="1" width="9.875" style="55" customWidth="1"/>
    <col min="2" max="2" width="9.75" style="55" customWidth="1"/>
    <col min="3" max="3" width="8.25" style="55" customWidth="1"/>
    <col min="4" max="4" width="25.625" style="55" customWidth="1"/>
    <col min="5" max="6" width="15.625" style="55" customWidth="1"/>
    <col min="7" max="7" width="21" style="55" customWidth="1"/>
    <col min="8" max="9" width="1.875" style="55" customWidth="1"/>
    <col min="10" max="10" width="33" style="55" customWidth="1"/>
    <col min="11" max="11" width="23.75" style="55" customWidth="1"/>
    <col min="12" max="16384" width="9" style="55"/>
  </cols>
  <sheetData>
    <row r="1" spans="1:11" s="25" customFormat="1" ht="24" customHeight="1">
      <c r="A1" s="21" t="s">
        <v>375</v>
      </c>
      <c r="B1" s="21"/>
      <c r="C1" s="22"/>
      <c r="D1" s="22"/>
      <c r="E1" s="22"/>
      <c r="F1" s="22"/>
      <c r="G1" s="23"/>
      <c r="H1" s="24"/>
      <c r="K1" s="24"/>
    </row>
    <row r="2" spans="1:11" s="25" customFormat="1" ht="15" customHeight="1">
      <c r="A2" s="22"/>
      <c r="B2" s="22"/>
      <c r="C2" s="22"/>
      <c r="D2" s="22"/>
      <c r="E2" s="22"/>
      <c r="F2" s="22"/>
      <c r="G2" s="22"/>
      <c r="H2" s="24"/>
      <c r="I2" s="22"/>
      <c r="K2" s="24"/>
    </row>
    <row r="3" spans="1:11" s="29" customFormat="1" ht="26.25" customHeight="1">
      <c r="A3" s="26"/>
      <c r="B3" s="27" t="s">
        <v>203</v>
      </c>
      <c r="C3" s="28">
        <f>一番最初に入力!C14</f>
        <v>0</v>
      </c>
      <c r="D3" s="481" t="s">
        <v>674</v>
      </c>
      <c r="E3" s="481"/>
      <c r="F3" s="481"/>
      <c r="G3" s="481"/>
      <c r="H3" s="481"/>
      <c r="I3" s="5"/>
      <c r="K3" s="30"/>
    </row>
    <row r="4" spans="1:11" s="25" customFormat="1" ht="15" customHeight="1">
      <c r="A4" s="22"/>
      <c r="B4" s="22"/>
      <c r="C4" s="22"/>
      <c r="D4" s="22"/>
      <c r="E4" s="22"/>
      <c r="F4" s="22"/>
      <c r="G4" s="22"/>
      <c r="H4" s="31"/>
      <c r="I4" s="22"/>
      <c r="K4" s="31"/>
    </row>
    <row r="5" spans="1:11" s="25" customFormat="1" ht="24.95" customHeight="1">
      <c r="A5" s="145"/>
      <c r="B5" s="482"/>
      <c r="C5" s="482"/>
      <c r="D5" s="22"/>
      <c r="E5" s="32" t="s">
        <v>66</v>
      </c>
      <c r="F5" s="483" t="str">
        <f>様式第４号!K8</f>
        <v>　</v>
      </c>
      <c r="G5" s="484"/>
      <c r="H5" s="485"/>
      <c r="J5" s="24"/>
    </row>
    <row r="6" spans="1:11" s="25" customFormat="1" ht="24.95" customHeight="1">
      <c r="A6" s="145"/>
      <c r="B6" s="486"/>
      <c r="C6" s="482"/>
      <c r="D6" s="22"/>
      <c r="E6" s="32" t="s">
        <v>67</v>
      </c>
      <c r="F6" s="487" t="str">
        <f>様式第４号!K9</f>
        <v>　</v>
      </c>
      <c r="G6" s="488"/>
      <c r="H6" s="489"/>
      <c r="J6" s="171" t="s">
        <v>131</v>
      </c>
    </row>
    <row r="7" spans="1:11" s="25" customFormat="1" ht="15" customHeight="1">
      <c r="A7" s="22"/>
      <c r="B7" s="22"/>
      <c r="C7" s="22"/>
      <c r="D7" s="22"/>
      <c r="E7" s="22"/>
      <c r="F7" s="22"/>
      <c r="G7" s="22"/>
      <c r="H7" s="24"/>
      <c r="I7" s="22"/>
      <c r="K7" s="24"/>
    </row>
    <row r="8" spans="1:11" s="25" customFormat="1" ht="15" customHeight="1">
      <c r="A8" s="22"/>
      <c r="B8" s="22"/>
      <c r="C8" s="22"/>
      <c r="D8" s="22"/>
      <c r="E8" s="22"/>
      <c r="G8" s="22" t="s">
        <v>20</v>
      </c>
      <c r="H8" s="24"/>
      <c r="I8" s="22"/>
      <c r="K8" s="24"/>
    </row>
    <row r="9" spans="1:11" s="25" customFormat="1" ht="20.100000000000001" customHeight="1" thickBot="1">
      <c r="A9" s="22"/>
      <c r="B9" s="22" t="s">
        <v>1</v>
      </c>
      <c r="C9" s="22"/>
      <c r="D9" s="22"/>
      <c r="E9" s="22"/>
      <c r="F9" s="22"/>
      <c r="G9" s="22"/>
      <c r="H9" s="24"/>
      <c r="I9" s="22"/>
      <c r="K9" s="24"/>
    </row>
    <row r="10" spans="1:11" s="25" customFormat="1" ht="24.95" customHeight="1">
      <c r="B10" s="33"/>
      <c r="C10" s="474" t="s">
        <v>2</v>
      </c>
      <c r="D10" s="475"/>
      <c r="E10" s="490" t="s">
        <v>3</v>
      </c>
      <c r="F10" s="491"/>
      <c r="G10" s="492"/>
      <c r="H10" s="24"/>
      <c r="K10" s="24"/>
    </row>
    <row r="11" spans="1:11" s="25" customFormat="1" ht="50.25" customHeight="1" thickBot="1">
      <c r="B11" s="33"/>
      <c r="C11" s="476"/>
      <c r="D11" s="477"/>
      <c r="E11" s="34" t="s">
        <v>32</v>
      </c>
      <c r="F11" s="35" t="s">
        <v>33</v>
      </c>
      <c r="G11" s="36" t="s">
        <v>34</v>
      </c>
      <c r="H11" s="24"/>
      <c r="K11" s="24"/>
    </row>
    <row r="12" spans="1:11" s="25" customFormat="1" ht="24.95" customHeight="1" thickTop="1">
      <c r="C12" s="37" t="s">
        <v>26</v>
      </c>
      <c r="D12" s="38"/>
      <c r="E12" s="58">
        <f>別表１!L12</f>
        <v>0</v>
      </c>
      <c r="F12" s="59">
        <f>別表１!L14</f>
        <v>0</v>
      </c>
      <c r="G12" s="66">
        <f t="shared" ref="G12:G17" si="0">SUM(E12:F12)</f>
        <v>0</v>
      </c>
      <c r="H12" s="24"/>
      <c r="K12" s="24"/>
    </row>
    <row r="13" spans="1:11" s="25" customFormat="1" ht="24.95" customHeight="1">
      <c r="C13" s="39" t="s">
        <v>35</v>
      </c>
      <c r="D13" s="40"/>
      <c r="E13" s="60"/>
      <c r="F13" s="61"/>
      <c r="G13" s="67">
        <f t="shared" si="0"/>
        <v>0</v>
      </c>
      <c r="H13" s="24"/>
      <c r="K13" s="24"/>
    </row>
    <row r="14" spans="1:11" s="25" customFormat="1" ht="24.95" customHeight="1">
      <c r="C14" s="39" t="s">
        <v>36</v>
      </c>
      <c r="D14" s="40"/>
      <c r="E14" s="60"/>
      <c r="F14" s="61"/>
      <c r="G14" s="67">
        <f t="shared" si="0"/>
        <v>0</v>
      </c>
      <c r="H14" s="24"/>
      <c r="K14" s="24"/>
    </row>
    <row r="15" spans="1:11" s="25" customFormat="1" ht="24.95" customHeight="1">
      <c r="C15" s="41" t="s">
        <v>104</v>
      </c>
      <c r="D15" s="42"/>
      <c r="E15" s="60"/>
      <c r="F15" s="61"/>
      <c r="G15" s="67">
        <f t="shared" si="0"/>
        <v>0</v>
      </c>
      <c r="H15" s="24"/>
      <c r="K15" s="24"/>
    </row>
    <row r="16" spans="1:11" s="25" customFormat="1" ht="24.95" customHeight="1">
      <c r="C16" s="41" t="s">
        <v>104</v>
      </c>
      <c r="D16" s="42"/>
      <c r="E16" s="60"/>
      <c r="F16" s="61"/>
      <c r="G16" s="67">
        <f t="shared" si="0"/>
        <v>0</v>
      </c>
      <c r="H16" s="43"/>
      <c r="K16" s="43"/>
    </row>
    <row r="17" spans="2:11" s="25" customFormat="1" ht="24.95" customHeight="1" thickBot="1">
      <c r="C17" s="41" t="s">
        <v>104</v>
      </c>
      <c r="D17" s="44"/>
      <c r="E17" s="62"/>
      <c r="F17" s="63"/>
      <c r="G17" s="68">
        <f t="shared" si="0"/>
        <v>0</v>
      </c>
      <c r="H17" s="45"/>
      <c r="K17" s="45"/>
    </row>
    <row r="18" spans="2:11" s="25" customFormat="1" ht="24.95" customHeight="1" thickTop="1" thickBot="1">
      <c r="C18" s="472" t="s">
        <v>4</v>
      </c>
      <c r="D18" s="473"/>
      <c r="E18" s="64">
        <f>SUM(E12:E17)</f>
        <v>0</v>
      </c>
      <c r="F18" s="65">
        <f>SUM(F12:F17)</f>
        <v>0</v>
      </c>
      <c r="G18" s="69">
        <f>SUM(G12:G17)</f>
        <v>0</v>
      </c>
      <c r="H18" s="43"/>
      <c r="K18" s="43"/>
    </row>
    <row r="19" spans="2:11" s="25" customFormat="1" ht="24.95" customHeight="1">
      <c r="E19" s="46"/>
      <c r="F19" s="46"/>
      <c r="G19" s="46"/>
      <c r="H19" s="43"/>
      <c r="K19" s="43"/>
    </row>
    <row r="20" spans="2:11" s="25" customFormat="1" ht="24.95" customHeight="1" thickBot="1">
      <c r="B20" s="22" t="s">
        <v>5</v>
      </c>
      <c r="E20" s="46"/>
      <c r="F20" s="47"/>
      <c r="G20" s="47"/>
      <c r="H20" s="24"/>
      <c r="K20" s="24"/>
    </row>
    <row r="21" spans="2:11" s="25" customFormat="1" ht="24.95" customHeight="1">
      <c r="C21" s="474" t="s">
        <v>2</v>
      </c>
      <c r="D21" s="475"/>
      <c r="E21" s="478" t="s">
        <v>6</v>
      </c>
      <c r="F21" s="479"/>
      <c r="G21" s="480"/>
      <c r="H21" s="24"/>
      <c r="K21" s="24"/>
    </row>
    <row r="22" spans="2:11" s="25" customFormat="1" ht="50.25" customHeight="1" thickBot="1">
      <c r="C22" s="476"/>
      <c r="D22" s="477"/>
      <c r="E22" s="34" t="s">
        <v>32</v>
      </c>
      <c r="F22" s="35" t="s">
        <v>33</v>
      </c>
      <c r="G22" s="36" t="s">
        <v>34</v>
      </c>
      <c r="H22" s="24"/>
      <c r="K22" s="24"/>
    </row>
    <row r="23" spans="2:11" s="25" customFormat="1" ht="24.95" customHeight="1" thickTop="1">
      <c r="C23" s="48" t="s">
        <v>7</v>
      </c>
      <c r="D23" s="49"/>
      <c r="E23" s="172"/>
      <c r="F23" s="173"/>
      <c r="G23" s="66">
        <f>SUM(E23:F23)</f>
        <v>0</v>
      </c>
      <c r="H23" s="24"/>
      <c r="K23" s="24"/>
    </row>
    <row r="24" spans="2:11" s="25" customFormat="1" ht="24.95" customHeight="1">
      <c r="C24" s="39" t="s">
        <v>8</v>
      </c>
      <c r="D24" s="40"/>
      <c r="E24" s="174"/>
      <c r="F24" s="175"/>
      <c r="G24" s="67">
        <f>SUM(E24:F24)</f>
        <v>0</v>
      </c>
      <c r="H24" s="24"/>
      <c r="K24" s="24"/>
    </row>
    <row r="25" spans="2:11" s="25" customFormat="1" ht="24.95" customHeight="1">
      <c r="C25" s="39" t="s">
        <v>9</v>
      </c>
      <c r="D25" s="40"/>
      <c r="E25" s="174"/>
      <c r="F25" s="175"/>
      <c r="G25" s="67">
        <f t="shared" ref="G25:G35" si="1">SUM(E25:F25)</f>
        <v>0</v>
      </c>
      <c r="H25" s="24"/>
      <c r="K25" s="24"/>
    </row>
    <row r="26" spans="2:11" s="25" customFormat="1" ht="24.95" customHeight="1">
      <c r="C26" s="39" t="s">
        <v>10</v>
      </c>
      <c r="D26" s="40"/>
      <c r="E26" s="174"/>
      <c r="F26" s="175"/>
      <c r="G26" s="67">
        <f t="shared" si="1"/>
        <v>0</v>
      </c>
      <c r="H26" s="24"/>
      <c r="K26" s="24"/>
    </row>
    <row r="27" spans="2:11" s="25" customFormat="1" ht="24.95" customHeight="1">
      <c r="C27" s="39" t="s">
        <v>11</v>
      </c>
      <c r="D27" s="40"/>
      <c r="E27" s="174"/>
      <c r="F27" s="175"/>
      <c r="G27" s="67">
        <f t="shared" si="1"/>
        <v>0</v>
      </c>
      <c r="H27" s="24"/>
      <c r="K27" s="24"/>
    </row>
    <row r="28" spans="2:11" s="25" customFormat="1" ht="24.95" customHeight="1">
      <c r="C28" s="39" t="s">
        <v>12</v>
      </c>
      <c r="D28" s="40"/>
      <c r="E28" s="174"/>
      <c r="F28" s="175"/>
      <c r="G28" s="67">
        <f t="shared" si="1"/>
        <v>0</v>
      </c>
      <c r="H28" s="24"/>
      <c r="K28" s="24"/>
    </row>
    <row r="29" spans="2:11" s="25" customFormat="1" ht="24.95" customHeight="1">
      <c r="C29" s="39" t="s">
        <v>13</v>
      </c>
      <c r="D29" s="40"/>
      <c r="E29" s="174"/>
      <c r="F29" s="175"/>
      <c r="G29" s="67">
        <f t="shared" si="1"/>
        <v>0</v>
      </c>
      <c r="H29" s="24"/>
      <c r="K29" s="24"/>
    </row>
    <row r="30" spans="2:11" s="25" customFormat="1" ht="24.95" customHeight="1">
      <c r="C30" s="39" t="s">
        <v>14</v>
      </c>
      <c r="D30" s="40"/>
      <c r="E30" s="174"/>
      <c r="F30" s="175"/>
      <c r="G30" s="67">
        <f t="shared" si="1"/>
        <v>0</v>
      </c>
      <c r="H30" s="24"/>
      <c r="K30" s="24"/>
    </row>
    <row r="31" spans="2:11" s="25" customFormat="1" ht="24.95" customHeight="1">
      <c r="C31" s="39" t="s">
        <v>15</v>
      </c>
      <c r="D31" s="40"/>
      <c r="E31" s="174"/>
      <c r="F31" s="175"/>
      <c r="G31" s="67">
        <f t="shared" si="1"/>
        <v>0</v>
      </c>
      <c r="H31" s="24"/>
      <c r="K31" s="24"/>
    </row>
    <row r="32" spans="2:11" s="25" customFormat="1" ht="24.95" customHeight="1">
      <c r="C32" s="39" t="s">
        <v>16</v>
      </c>
      <c r="D32" s="40"/>
      <c r="E32" s="174"/>
      <c r="F32" s="175"/>
      <c r="G32" s="67">
        <f t="shared" si="1"/>
        <v>0</v>
      </c>
      <c r="H32" s="24"/>
      <c r="K32" s="24"/>
    </row>
    <row r="33" spans="3:11" s="25" customFormat="1" ht="24.95" customHeight="1">
      <c r="C33" s="39" t="s">
        <v>17</v>
      </c>
      <c r="D33" s="40"/>
      <c r="E33" s="174"/>
      <c r="F33" s="175"/>
      <c r="G33" s="67">
        <f t="shared" si="1"/>
        <v>0</v>
      </c>
      <c r="H33" s="24"/>
      <c r="K33" s="24"/>
    </row>
    <row r="34" spans="3:11" s="25" customFormat="1" ht="24.95" customHeight="1">
      <c r="C34" s="39" t="s">
        <v>18</v>
      </c>
      <c r="D34" s="40"/>
      <c r="E34" s="174"/>
      <c r="F34" s="175"/>
      <c r="G34" s="67">
        <f t="shared" si="1"/>
        <v>0</v>
      </c>
      <c r="H34" s="24"/>
      <c r="K34" s="24"/>
    </row>
    <row r="35" spans="3:11" s="25" customFormat="1" ht="24.95" customHeight="1">
      <c r="C35" s="50" t="s">
        <v>104</v>
      </c>
      <c r="D35" s="176"/>
      <c r="E35" s="174"/>
      <c r="F35" s="175"/>
      <c r="G35" s="67">
        <f t="shared" si="1"/>
        <v>0</v>
      </c>
      <c r="H35" s="24"/>
      <c r="K35" s="24"/>
    </row>
    <row r="36" spans="3:11" s="25" customFormat="1" ht="24.95" customHeight="1">
      <c r="C36" s="41" t="s">
        <v>104</v>
      </c>
      <c r="D36" s="177"/>
      <c r="E36" s="174"/>
      <c r="F36" s="175"/>
      <c r="G36" s="67">
        <f>SUM(E36:F36)</f>
        <v>0</v>
      </c>
      <c r="H36" s="24"/>
      <c r="K36" s="24"/>
    </row>
    <row r="37" spans="3:11" s="25" customFormat="1" ht="24.95" customHeight="1" thickBot="1">
      <c r="C37" s="51" t="s">
        <v>104</v>
      </c>
      <c r="D37" s="178"/>
      <c r="E37" s="179"/>
      <c r="F37" s="180"/>
      <c r="G37" s="68">
        <f>SUM(E37:F37)</f>
        <v>0</v>
      </c>
      <c r="H37" s="24"/>
      <c r="K37" s="24"/>
    </row>
    <row r="38" spans="3:11" s="25" customFormat="1" ht="24.95" customHeight="1" thickTop="1" thickBot="1">
      <c r="C38" s="472" t="s">
        <v>4</v>
      </c>
      <c r="D38" s="473"/>
      <c r="E38" s="64">
        <f>SUM(E23:E37)</f>
        <v>0</v>
      </c>
      <c r="F38" s="65">
        <f>SUM(F23:F37)</f>
        <v>0</v>
      </c>
      <c r="G38" s="69">
        <f>SUM(G23:G37)</f>
        <v>0</v>
      </c>
      <c r="H38" s="52"/>
      <c r="J38" s="53"/>
      <c r="K38" s="52"/>
    </row>
    <row r="39" spans="3:11" s="25" customFormat="1" ht="14.25">
      <c r="E39" s="46"/>
      <c r="F39" s="46"/>
      <c r="G39" s="46"/>
      <c r="H39" s="54"/>
      <c r="J39" s="53"/>
      <c r="K39" s="54"/>
    </row>
    <row r="40" spans="3:11" s="25" customFormat="1" ht="14.25">
      <c r="E40" s="46"/>
      <c r="F40" s="46"/>
      <c r="G40" s="46"/>
    </row>
    <row r="41" spans="3:11">
      <c r="E41" s="56"/>
      <c r="F41" s="56"/>
      <c r="G41" s="56"/>
    </row>
    <row r="42" spans="3:11">
      <c r="E42" s="56"/>
      <c r="F42" s="56"/>
      <c r="G42" s="56"/>
    </row>
    <row r="43" spans="3:11">
      <c r="E43" s="56"/>
      <c r="F43" s="56"/>
      <c r="G43" s="56"/>
    </row>
    <row r="44" spans="3:11">
      <c r="E44" s="56"/>
      <c r="F44" s="56"/>
      <c r="G44" s="56"/>
    </row>
    <row r="45" spans="3:11">
      <c r="C45" s="57"/>
      <c r="D45" s="57"/>
      <c r="E45" s="56"/>
      <c r="F45" s="56"/>
      <c r="G45" s="56"/>
      <c r="J45" s="57"/>
    </row>
  </sheetData>
  <sheetProtection algorithmName="SHA-512" hashValue="u863LfzwT1xc2S53GW3gAsfc4Fw3hfM8ni1hc9lRR0aZ5zax2A39d9rsxhsBLLbtWQoKtZc6OffWvoCORPSgaA==" saltValue="evHbmNOJA3921adS9AYsRw==" spinCount="100000" sheet="1" objects="1" scenarios="1"/>
  <mergeCells count="11">
    <mergeCell ref="C18:D18"/>
    <mergeCell ref="C21:D22"/>
    <mergeCell ref="E21:G21"/>
    <mergeCell ref="C38:D38"/>
    <mergeCell ref="D3:H3"/>
    <mergeCell ref="B5:C5"/>
    <mergeCell ref="F5:H5"/>
    <mergeCell ref="B6:C6"/>
    <mergeCell ref="F6:H6"/>
    <mergeCell ref="C10:D11"/>
    <mergeCell ref="E10:G10"/>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showZeros="0" view="pageBreakPreview" zoomScale="60" zoomScaleNormal="100" workbookViewId="0">
      <selection activeCell="L16" sqref="L16"/>
    </sheetView>
  </sheetViews>
  <sheetFormatPr defaultRowHeight="13.5"/>
  <cols>
    <col min="1" max="1" width="13.25" style="112" customWidth="1"/>
    <col min="2" max="2" width="9.875" style="112" customWidth="1"/>
    <col min="3" max="9" width="20.625" style="112" customWidth="1"/>
    <col min="10" max="10" width="23.5" style="112" customWidth="1"/>
    <col min="11" max="12" width="20.625" style="112" customWidth="1"/>
    <col min="13" max="13" width="11" style="112" customWidth="1"/>
    <col min="14" max="14" width="20.625" style="112" customWidth="1"/>
    <col min="15" max="16384" width="9" style="112"/>
  </cols>
  <sheetData>
    <row r="1" spans="1:12" s="71" customFormat="1" ht="42" customHeight="1">
      <c r="A1" s="70" t="s">
        <v>376</v>
      </c>
      <c r="D1" s="72"/>
      <c r="E1" s="72"/>
      <c r="J1" s="73"/>
      <c r="K1" s="493"/>
      <c r="L1" s="493"/>
    </row>
    <row r="2" spans="1:12" s="71" customFormat="1" ht="18.75">
      <c r="B2" s="74"/>
      <c r="C2" s="146"/>
      <c r="D2" s="72"/>
      <c r="E2" s="72"/>
      <c r="K2" s="493"/>
      <c r="L2" s="493"/>
    </row>
    <row r="3" spans="1:12" s="74" customFormat="1" ht="37.5" customHeight="1">
      <c r="A3" s="75" t="s">
        <v>203</v>
      </c>
      <c r="B3" s="76">
        <f>一番最初に入力!C14</f>
        <v>0</v>
      </c>
      <c r="C3" s="77" t="s">
        <v>377</v>
      </c>
      <c r="E3" s="78"/>
      <c r="H3" s="79"/>
    </row>
    <row r="4" spans="1:12" s="71" customFormat="1" ht="50.1" customHeight="1">
      <c r="C4" s="72"/>
      <c r="D4" s="72"/>
      <c r="E4" s="72"/>
      <c r="H4" s="80"/>
      <c r="I4" s="81" t="s">
        <v>66</v>
      </c>
      <c r="J4" s="494" t="str">
        <f>様式第４号!K8</f>
        <v>　</v>
      </c>
      <c r="K4" s="495"/>
      <c r="L4" s="496"/>
    </row>
    <row r="5" spans="1:12" s="71" customFormat="1" ht="50.1" customHeight="1">
      <c r="C5" s="72"/>
      <c r="D5" s="72"/>
      <c r="E5" s="72"/>
      <c r="I5" s="81" t="s">
        <v>67</v>
      </c>
      <c r="J5" s="497" t="str">
        <f>様式第４号!K9</f>
        <v>　</v>
      </c>
      <c r="K5" s="498"/>
      <c r="L5" s="499"/>
    </row>
    <row r="6" spans="1:12" s="71" customFormat="1" ht="103.5" customHeight="1">
      <c r="C6" s="82"/>
    </row>
    <row r="7" spans="1:12" s="71" customFormat="1" ht="35.25" customHeight="1" thickBot="1">
      <c r="B7" s="500"/>
      <c r="C7" s="500"/>
      <c r="D7" s="500"/>
      <c r="L7" s="181" t="s">
        <v>378</v>
      </c>
    </row>
    <row r="8" spans="1:12" s="71" customFormat="1" ht="32.25" customHeight="1">
      <c r="C8" s="501" t="s">
        <v>121</v>
      </c>
      <c r="D8" s="502"/>
      <c r="E8" s="502"/>
      <c r="F8" s="503"/>
      <c r="G8" s="504" t="s">
        <v>122</v>
      </c>
      <c r="H8" s="506" t="s">
        <v>256</v>
      </c>
      <c r="I8" s="508" t="s">
        <v>255</v>
      </c>
      <c r="J8" s="510" t="s">
        <v>96</v>
      </c>
      <c r="K8" s="512" t="s">
        <v>86</v>
      </c>
      <c r="L8" s="510" t="s">
        <v>379</v>
      </c>
    </row>
    <row r="9" spans="1:12" s="71" customFormat="1" ht="79.5" customHeight="1">
      <c r="C9" s="115" t="s">
        <v>380</v>
      </c>
      <c r="D9" s="116" t="s">
        <v>3</v>
      </c>
      <c r="E9" s="116" t="s">
        <v>56</v>
      </c>
      <c r="F9" s="116" t="s">
        <v>381</v>
      </c>
      <c r="G9" s="505"/>
      <c r="H9" s="507"/>
      <c r="I9" s="509"/>
      <c r="J9" s="511"/>
      <c r="K9" s="513"/>
      <c r="L9" s="511"/>
    </row>
    <row r="10" spans="1:12" s="83" customFormat="1" ht="18.75" customHeight="1" thickBot="1">
      <c r="C10" s="84" t="s">
        <v>0</v>
      </c>
      <c r="D10" s="85" t="s">
        <v>382</v>
      </c>
      <c r="E10" s="85" t="s">
        <v>383</v>
      </c>
      <c r="F10" s="85" t="s">
        <v>384</v>
      </c>
      <c r="G10" s="85" t="s">
        <v>385</v>
      </c>
      <c r="H10" s="85" t="s">
        <v>386</v>
      </c>
      <c r="I10" s="86" t="s">
        <v>387</v>
      </c>
      <c r="J10" s="87" t="s">
        <v>388</v>
      </c>
      <c r="K10" s="87" t="s">
        <v>389</v>
      </c>
      <c r="L10" s="86" t="s">
        <v>390</v>
      </c>
    </row>
    <row r="11" spans="1:12" s="92" customFormat="1" ht="15.75" customHeight="1">
      <c r="A11" s="515" t="s">
        <v>30</v>
      </c>
      <c r="B11" s="516"/>
      <c r="C11" s="88" t="s">
        <v>253</v>
      </c>
      <c r="D11" s="89" t="s">
        <v>253</v>
      </c>
      <c r="E11" s="89"/>
      <c r="F11" s="89" t="s">
        <v>253</v>
      </c>
      <c r="G11" s="89" t="s">
        <v>253</v>
      </c>
      <c r="H11" s="89" t="s">
        <v>253</v>
      </c>
      <c r="I11" s="89" t="s">
        <v>253</v>
      </c>
      <c r="J11" s="90" t="s">
        <v>253</v>
      </c>
      <c r="K11" s="91"/>
      <c r="L11" s="91" t="s">
        <v>253</v>
      </c>
    </row>
    <row r="12" spans="1:12" s="98" customFormat="1" ht="60" customHeight="1" thickBot="1">
      <c r="A12" s="515"/>
      <c r="B12" s="516"/>
      <c r="C12" s="93">
        <f>収支予算書!E38</f>
        <v>0</v>
      </c>
      <c r="D12" s="94">
        <f>収支予算書!E13+別表１!J12+別表１!K12</f>
        <v>0</v>
      </c>
      <c r="E12" s="95">
        <f>SUM(収支予算書!E14:E17)</f>
        <v>0</v>
      </c>
      <c r="F12" s="96">
        <f>IF(C12-D12-E12&lt;0,0,C12-D12-E12)</f>
        <v>0</v>
      </c>
      <c r="G12" s="96">
        <f>'別表２-①'!Q19</f>
        <v>0</v>
      </c>
      <c r="H12" s="96">
        <f>MIN(F12:G12)</f>
        <v>0</v>
      </c>
      <c r="I12" s="96">
        <f>ROUNDDOWN(H12,-2)</f>
        <v>0</v>
      </c>
      <c r="J12" s="97">
        <f>'別紙1【延長保育料減免分】（震災減免以外)'!$E$39</f>
        <v>0</v>
      </c>
      <c r="K12" s="97">
        <v>0</v>
      </c>
      <c r="L12" s="97">
        <f>I12+J12+K12</f>
        <v>0</v>
      </c>
    </row>
    <row r="13" spans="1:12" s="92" customFormat="1" ht="15.75" customHeight="1">
      <c r="A13" s="515" t="s">
        <v>120</v>
      </c>
      <c r="B13" s="516"/>
      <c r="C13" s="99"/>
      <c r="D13" s="100" t="s">
        <v>253</v>
      </c>
      <c r="E13" s="101"/>
      <c r="F13" s="101" t="s">
        <v>253</v>
      </c>
      <c r="G13" s="101" t="s">
        <v>253</v>
      </c>
      <c r="H13" s="101" t="s">
        <v>253</v>
      </c>
      <c r="I13" s="101" t="s">
        <v>253</v>
      </c>
      <c r="J13" s="102" t="s">
        <v>253</v>
      </c>
      <c r="K13" s="102"/>
      <c r="L13" s="91" t="s">
        <v>391</v>
      </c>
    </row>
    <row r="14" spans="1:12" s="98" customFormat="1" ht="60" customHeight="1" thickBot="1">
      <c r="A14" s="515"/>
      <c r="B14" s="516"/>
      <c r="C14" s="93">
        <f>収支予算書!F38</f>
        <v>0</v>
      </c>
      <c r="D14" s="94">
        <f>収支予算書!F13+別表１!J14+別表１!K14</f>
        <v>0</v>
      </c>
      <c r="E14" s="95">
        <f>SUM(収支予算書!F14:F17)</f>
        <v>0</v>
      </c>
      <c r="F14" s="96">
        <f>IF(C14-D14-E14&lt;0,0,C14-D14-E14)</f>
        <v>0</v>
      </c>
      <c r="G14" s="96" t="str">
        <f>IF(J4="事業所内‐保育所型",'別表２-②'!G30,'別表２-②'!D30)</f>
        <v/>
      </c>
      <c r="H14" s="96">
        <f>MIN(F14:G14)</f>
        <v>0</v>
      </c>
      <c r="I14" s="96">
        <f>ROUNDDOWN(H14,-2)</f>
        <v>0</v>
      </c>
      <c r="J14" s="97">
        <f>'別紙1【延長保育料減免分】（震災減免以外)'!$H$39</f>
        <v>0</v>
      </c>
      <c r="K14" s="97">
        <v>0</v>
      </c>
      <c r="L14" s="97">
        <f>I14+J14+K14</f>
        <v>0</v>
      </c>
    </row>
    <row r="15" spans="1:12" s="92" customFormat="1" ht="14.25">
      <c r="A15" s="515" t="s">
        <v>31</v>
      </c>
      <c r="B15" s="516"/>
      <c r="C15" s="99" t="s">
        <v>253</v>
      </c>
      <c r="D15" s="101" t="s">
        <v>253</v>
      </c>
      <c r="E15" s="101"/>
      <c r="F15" s="101" t="s">
        <v>253</v>
      </c>
      <c r="G15" s="101" t="s">
        <v>254</v>
      </c>
      <c r="H15" s="101" t="s">
        <v>253</v>
      </c>
      <c r="I15" s="103" t="s">
        <v>253</v>
      </c>
      <c r="J15" s="104" t="s">
        <v>253</v>
      </c>
      <c r="K15" s="104"/>
      <c r="L15" s="104" t="s">
        <v>254</v>
      </c>
    </row>
    <row r="16" spans="1:12" s="98" customFormat="1" ht="60" customHeight="1" thickBot="1">
      <c r="A16" s="515"/>
      <c r="B16" s="516"/>
      <c r="C16" s="105">
        <f t="shared" ref="C16:E16" si="0">SUM(C12,C14)</f>
        <v>0</v>
      </c>
      <c r="D16" s="106">
        <f t="shared" si="0"/>
        <v>0</v>
      </c>
      <c r="E16" s="106">
        <f t="shared" si="0"/>
        <v>0</v>
      </c>
      <c r="F16" s="106">
        <f>SUM(F12,F14)</f>
        <v>0</v>
      </c>
      <c r="G16" s="106">
        <f>SUM(G12,G14)</f>
        <v>0</v>
      </c>
      <c r="H16" s="106">
        <f>SUM(H12,H14)</f>
        <v>0</v>
      </c>
      <c r="I16" s="107">
        <f>SUM(I12,I14)</f>
        <v>0</v>
      </c>
      <c r="J16" s="107">
        <f>SUM(J12,J14)</f>
        <v>0</v>
      </c>
      <c r="K16" s="107">
        <v>0</v>
      </c>
      <c r="L16" s="108">
        <f>SUM(L12,L14)</f>
        <v>0</v>
      </c>
    </row>
    <row r="17" spans="3:11" s="110" customFormat="1" ht="15" customHeight="1">
      <c r="C17" s="109"/>
      <c r="D17" s="109"/>
      <c r="E17" s="109"/>
      <c r="F17" s="109"/>
      <c r="G17" s="109"/>
      <c r="H17" s="109"/>
    </row>
    <row r="18" spans="3:11" s="71" customFormat="1" ht="18.75">
      <c r="C18" s="111" t="s">
        <v>103</v>
      </c>
      <c r="D18" s="111"/>
      <c r="E18" s="111"/>
      <c r="F18" s="111"/>
      <c r="G18" s="111"/>
      <c r="H18" s="111"/>
      <c r="I18" s="111"/>
      <c r="J18" s="111"/>
      <c r="K18" s="146"/>
    </row>
    <row r="19" spans="3:11" s="71" customFormat="1" ht="7.5" customHeight="1">
      <c r="C19" s="500"/>
      <c r="D19" s="500"/>
      <c r="E19" s="500"/>
      <c r="F19" s="500"/>
      <c r="G19" s="500"/>
      <c r="H19" s="500"/>
      <c r="I19" s="74"/>
    </row>
    <row r="20" spans="3:11" s="71" customFormat="1" ht="18.75">
      <c r="C20" s="111" t="s">
        <v>392</v>
      </c>
      <c r="D20" s="111"/>
      <c r="E20" s="111"/>
      <c r="F20" s="111"/>
      <c r="G20" s="111"/>
      <c r="H20" s="111"/>
      <c r="I20" s="74"/>
    </row>
    <row r="21" spans="3:11" s="71" customFormat="1" ht="7.5" customHeight="1">
      <c r="C21" s="500"/>
      <c r="D21" s="500"/>
      <c r="E21" s="500"/>
      <c r="F21" s="500"/>
      <c r="G21" s="500"/>
      <c r="H21" s="500"/>
      <c r="I21" s="74"/>
    </row>
    <row r="22" spans="3:11" s="71" customFormat="1" ht="18.75">
      <c r="C22" s="111"/>
      <c r="D22" s="111"/>
      <c r="E22" s="111"/>
      <c r="F22" s="111"/>
      <c r="G22" s="111"/>
      <c r="H22" s="111"/>
      <c r="I22" s="74"/>
    </row>
    <row r="23" spans="3:11" s="71" customFormat="1" ht="7.5" customHeight="1">
      <c r="C23" s="500"/>
      <c r="D23" s="500"/>
      <c r="E23" s="500"/>
      <c r="F23" s="500"/>
      <c r="G23" s="500"/>
      <c r="H23" s="500"/>
      <c r="I23" s="74"/>
    </row>
    <row r="24" spans="3:11" s="71" customFormat="1" ht="18.75">
      <c r="C24" s="147"/>
      <c r="D24" s="147"/>
      <c r="E24" s="147"/>
      <c r="F24" s="147"/>
      <c r="G24" s="147"/>
      <c r="H24" s="147"/>
      <c r="I24" s="74"/>
    </row>
    <row r="25" spans="3:11" s="71" customFormat="1" ht="7.5" customHeight="1">
      <c r="C25" s="514"/>
      <c r="D25" s="514"/>
      <c r="E25" s="514"/>
      <c r="F25" s="514"/>
      <c r="G25" s="514"/>
      <c r="H25" s="514"/>
    </row>
    <row r="26" spans="3:11" s="71" customFormat="1" ht="14.25" customHeight="1">
      <c r="C26" s="514"/>
      <c r="D26" s="514"/>
      <c r="E26" s="514"/>
      <c r="F26" s="514"/>
    </row>
    <row r="35" spans="6:11">
      <c r="I35" s="113"/>
      <c r="J35" s="113"/>
      <c r="K35" s="113"/>
    </row>
    <row r="36" spans="6:11">
      <c r="I36" s="113"/>
      <c r="J36" s="113"/>
      <c r="K36" s="113"/>
    </row>
    <row r="42" spans="6:11">
      <c r="F42" s="114"/>
      <c r="G42" s="114"/>
      <c r="I42" s="114"/>
      <c r="J42" s="114"/>
      <c r="K42" s="114"/>
    </row>
  </sheetData>
  <sheetProtection algorithmName="SHA-512" hashValue="a/Lh90qKrIo3Y342CYFGL4bpLQbtvQAKatJZpGQmZFLVe1Ttho5LnzYBIotv8F84GklB5GXK94MaZ8W/XGi4Jg==" saltValue="QGJS6FJ7WNIPBXBNGP8Mvw==" spinCount="100000" sheet="1" objects="1" scenarios="1"/>
  <mergeCells count="19">
    <mergeCell ref="C23:H23"/>
    <mergeCell ref="C25:H25"/>
    <mergeCell ref="C26:F26"/>
    <mergeCell ref="L8:L9"/>
    <mergeCell ref="A11:B12"/>
    <mergeCell ref="A13:B14"/>
    <mergeCell ref="A15:B16"/>
    <mergeCell ref="C19:H19"/>
    <mergeCell ref="C21:H21"/>
    <mergeCell ref="K1:L2"/>
    <mergeCell ref="J4:L4"/>
    <mergeCell ref="J5:L5"/>
    <mergeCell ref="B7:D7"/>
    <mergeCell ref="C8:F8"/>
    <mergeCell ref="G8:G9"/>
    <mergeCell ref="H8:H9"/>
    <mergeCell ref="I8:I9"/>
    <mergeCell ref="J8:J9"/>
    <mergeCell ref="K8:K9"/>
  </mergeCells>
  <phoneticPr fontId="3"/>
  <dataValidations count="1">
    <dataValidation type="list" allowBlank="1" showInputMessage="1" showErrorMessage="1" sqref="K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5"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4"/>
  <sheetViews>
    <sheetView showZeros="0" view="pageBreakPreview" zoomScaleNormal="75" zoomScaleSheetLayoutView="100" workbookViewId="0"/>
  </sheetViews>
  <sheetFormatPr defaultRowHeight="11.25"/>
  <cols>
    <col min="1" max="2" width="5.25" style="182" customWidth="1"/>
    <col min="3" max="3" width="10.625" style="182" customWidth="1"/>
    <col min="4" max="5" width="7.5" style="182" customWidth="1"/>
    <col min="6" max="6" width="5.25" style="182" customWidth="1"/>
    <col min="7" max="8" width="6" style="182" customWidth="1"/>
    <col min="9" max="9" width="5.25" style="182" customWidth="1"/>
    <col min="10" max="11" width="7.5" style="184" customWidth="1"/>
    <col min="12" max="12" width="5.25" style="182" customWidth="1"/>
    <col min="13" max="13" width="10" style="184" customWidth="1"/>
    <col min="14" max="14" width="7.375" style="182" customWidth="1"/>
    <col min="15" max="15" width="7.125" style="182" customWidth="1"/>
    <col min="16" max="16" width="5.25" style="182" customWidth="1"/>
    <col min="17" max="17" width="6.75" style="182" customWidth="1"/>
    <col min="18" max="18" width="6.75" style="184" customWidth="1"/>
    <col min="19" max="19" width="5.25" style="184" customWidth="1"/>
    <col min="20" max="20" width="4.375" style="184" customWidth="1"/>
    <col min="21" max="21" width="92.375" style="189" customWidth="1"/>
    <col min="22" max="22" width="15.625" style="189" customWidth="1"/>
    <col min="23" max="23" width="15.625" style="182" customWidth="1"/>
    <col min="24" max="24" width="21.75" style="182" customWidth="1"/>
    <col min="25" max="25" width="18.375" style="182" customWidth="1"/>
    <col min="26" max="26" width="18.5" style="182" customWidth="1"/>
    <col min="27" max="16384" width="9" style="182"/>
  </cols>
  <sheetData>
    <row r="1" spans="1:23" ht="15" customHeight="1">
      <c r="A1" s="182" t="s">
        <v>393</v>
      </c>
      <c r="D1" s="183"/>
      <c r="E1" s="184"/>
      <c r="G1" s="184"/>
      <c r="J1" s="182"/>
      <c r="K1" s="182"/>
      <c r="L1" s="184"/>
      <c r="P1" s="519"/>
      <c r="Q1" s="519"/>
      <c r="R1" s="519"/>
      <c r="S1" s="182"/>
      <c r="T1" s="185" t="s">
        <v>131</v>
      </c>
      <c r="U1" s="182"/>
      <c r="V1" s="182"/>
    </row>
    <row r="2" spans="1:23" ht="15" customHeight="1">
      <c r="D2" s="183"/>
      <c r="E2" s="184"/>
      <c r="G2" s="184"/>
      <c r="J2" s="182"/>
      <c r="K2" s="182"/>
      <c r="L2" s="184"/>
      <c r="P2" s="519"/>
      <c r="Q2" s="519"/>
      <c r="R2" s="519"/>
      <c r="S2" s="182"/>
      <c r="T2" s="182"/>
      <c r="U2" s="182"/>
      <c r="V2" s="182"/>
    </row>
    <row r="3" spans="1:23" ht="15" customHeight="1">
      <c r="A3" s="186" t="s">
        <v>203</v>
      </c>
      <c r="B3" s="187">
        <f>一番最初に入力!C14</f>
        <v>0</v>
      </c>
      <c r="C3" s="183" t="s">
        <v>394</v>
      </c>
      <c r="D3" s="183"/>
      <c r="E3" s="184"/>
      <c r="G3" s="184"/>
      <c r="J3" s="182"/>
      <c r="K3" s="188"/>
      <c r="L3" s="184"/>
      <c r="R3" s="189"/>
      <c r="S3" s="189"/>
      <c r="T3" s="185"/>
      <c r="U3" s="182"/>
      <c r="V3" s="182"/>
    </row>
    <row r="4" spans="1:23" ht="15" customHeight="1">
      <c r="D4" s="184"/>
      <c r="E4" s="184"/>
      <c r="G4" s="184"/>
      <c r="J4" s="182"/>
      <c r="K4" s="188"/>
      <c r="L4" s="184"/>
      <c r="M4" s="190" t="s">
        <v>66</v>
      </c>
      <c r="N4" s="520" t="str">
        <f>様式第４号!K8</f>
        <v>　</v>
      </c>
      <c r="O4" s="521"/>
      <c r="P4" s="521"/>
      <c r="Q4" s="521"/>
      <c r="R4" s="521"/>
      <c r="S4" s="522"/>
      <c r="T4" s="182"/>
      <c r="U4" s="182"/>
      <c r="V4" s="182"/>
    </row>
    <row r="5" spans="1:23" ht="15" customHeight="1">
      <c r="C5" s="182" t="s">
        <v>128</v>
      </c>
      <c r="D5" s="184"/>
      <c r="E5" s="184"/>
      <c r="G5" s="184"/>
      <c r="J5" s="182"/>
      <c r="K5" s="191"/>
      <c r="L5" s="184"/>
      <c r="M5" s="190" t="s">
        <v>67</v>
      </c>
      <c r="N5" s="523" t="str">
        <f>様式第４号!K9</f>
        <v>　</v>
      </c>
      <c r="O5" s="524"/>
      <c r="P5" s="524"/>
      <c r="Q5" s="524"/>
      <c r="R5" s="524"/>
      <c r="S5" s="525"/>
      <c r="T5" s="182"/>
      <c r="U5" s="182"/>
      <c r="V5" s="182"/>
    </row>
    <row r="6" spans="1:23" s="192" customFormat="1" ht="15" customHeight="1">
      <c r="C6" s="182"/>
      <c r="D6" s="184"/>
      <c r="E6" s="184"/>
    </row>
    <row r="7" spans="1:23" s="192" customFormat="1" ht="18.75" customHeight="1" thickBot="1">
      <c r="C7" s="526"/>
      <c r="D7" s="526"/>
      <c r="E7" s="526"/>
      <c r="F7" s="193"/>
      <c r="G7" s="193"/>
      <c r="H7" s="193"/>
      <c r="I7" s="193"/>
      <c r="J7" s="193"/>
      <c r="K7" s="193"/>
      <c r="L7" s="193"/>
      <c r="M7" s="193"/>
      <c r="N7" s="193"/>
      <c r="O7" s="193"/>
      <c r="P7" s="527"/>
      <c r="Q7" s="527"/>
      <c r="R7" s="527"/>
      <c r="S7" s="527"/>
    </row>
    <row r="8" spans="1:23" s="192" customFormat="1" ht="15" customHeight="1">
      <c r="C8" s="193"/>
      <c r="D8" s="193"/>
      <c r="E8" s="193"/>
      <c r="F8" s="193"/>
      <c r="G8" s="193"/>
      <c r="H8" s="193"/>
      <c r="I8" s="194"/>
      <c r="J8" s="193"/>
      <c r="K8" s="193"/>
      <c r="L8" s="193"/>
      <c r="M8" s="193"/>
      <c r="N8" s="193"/>
      <c r="O8" s="193"/>
      <c r="P8" s="193"/>
      <c r="Q8" s="193"/>
      <c r="R8" s="193"/>
      <c r="S8" s="193"/>
    </row>
    <row r="9" spans="1:23" ht="15" customHeight="1">
      <c r="C9" s="194"/>
      <c r="D9" s="194"/>
      <c r="E9" s="194"/>
      <c r="F9" s="194"/>
      <c r="G9" s="194"/>
      <c r="H9" s="194"/>
      <c r="I9" s="195"/>
      <c r="J9" s="196"/>
      <c r="K9" s="196"/>
      <c r="L9" s="194"/>
      <c r="M9" s="196"/>
      <c r="N9" s="196"/>
      <c r="O9" s="196"/>
      <c r="P9" s="196"/>
      <c r="Q9" s="196"/>
      <c r="R9" s="196"/>
      <c r="S9" s="196"/>
      <c r="T9" s="197"/>
      <c r="U9" s="182"/>
      <c r="V9" s="197"/>
      <c r="W9" s="197"/>
    </row>
    <row r="10" spans="1:23" ht="30" customHeight="1" thickBot="1">
      <c r="C10" s="198" t="s">
        <v>216</v>
      </c>
      <c r="D10" s="198"/>
      <c r="E10" s="198"/>
      <c r="F10" s="198"/>
      <c r="G10" s="198" t="s">
        <v>217</v>
      </c>
      <c r="H10" s="198"/>
      <c r="I10" s="198"/>
      <c r="J10" s="517" t="s">
        <v>257</v>
      </c>
      <c r="K10" s="518"/>
      <c r="L10" s="198"/>
      <c r="M10" s="199" t="s">
        <v>84</v>
      </c>
      <c r="N10" s="198"/>
      <c r="O10" s="198"/>
      <c r="P10" s="198"/>
      <c r="Q10" s="199" t="s">
        <v>85</v>
      </c>
      <c r="R10" s="198"/>
      <c r="S10" s="196"/>
      <c r="T10" s="182"/>
      <c r="U10" s="182"/>
      <c r="V10" s="182"/>
    </row>
    <row r="11" spans="1:23" ht="32.25" customHeight="1">
      <c r="C11" s="558" t="s">
        <v>241</v>
      </c>
      <c r="D11" s="560" t="s">
        <v>77</v>
      </c>
      <c r="E11" s="529"/>
      <c r="F11" s="194"/>
      <c r="G11" s="563" t="s">
        <v>80</v>
      </c>
      <c r="H11" s="564"/>
      <c r="I11" s="194"/>
      <c r="J11" s="528" t="s">
        <v>81</v>
      </c>
      <c r="K11" s="529"/>
      <c r="L11" s="194"/>
      <c r="M11" s="568" t="s">
        <v>79</v>
      </c>
      <c r="N11" s="570" t="s">
        <v>82</v>
      </c>
      <c r="O11" s="571"/>
      <c r="P11" s="194"/>
      <c r="Q11" s="528" t="s">
        <v>83</v>
      </c>
      <c r="R11" s="529"/>
      <c r="S11" s="194"/>
      <c r="T11" s="182"/>
      <c r="U11" s="532" t="s">
        <v>242</v>
      </c>
      <c r="V11" s="182"/>
    </row>
    <row r="12" spans="1:23" ht="32.25" customHeight="1" thickBot="1">
      <c r="C12" s="559"/>
      <c r="D12" s="561"/>
      <c r="E12" s="562"/>
      <c r="F12" s="194"/>
      <c r="G12" s="565"/>
      <c r="H12" s="566"/>
      <c r="I12" s="194"/>
      <c r="J12" s="567"/>
      <c r="K12" s="562"/>
      <c r="L12" s="194"/>
      <c r="M12" s="569"/>
      <c r="N12" s="572"/>
      <c r="O12" s="573"/>
      <c r="P12" s="193"/>
      <c r="Q12" s="530"/>
      <c r="R12" s="531"/>
      <c r="S12" s="193"/>
      <c r="T12" s="182"/>
      <c r="U12" s="532"/>
      <c r="V12" s="182"/>
    </row>
    <row r="13" spans="1:23" s="192" customFormat="1" ht="15" customHeight="1">
      <c r="C13" s="533" t="s">
        <v>238</v>
      </c>
      <c r="D13" s="535"/>
      <c r="E13" s="536"/>
      <c r="F13" s="193"/>
      <c r="G13" s="539" t="str">
        <f>IF(D17&gt;=0.5,"3時間延長型",(IF(D15&gt;=0.5,"2時間延長型",IF(D13&gt;=0.5,"1時間延長型",""))))</f>
        <v/>
      </c>
      <c r="H13" s="540"/>
      <c r="I13" s="193"/>
      <c r="J13" s="543"/>
      <c r="K13" s="544"/>
      <c r="L13" s="547" t="s">
        <v>78</v>
      </c>
      <c r="M13" s="548" t="s">
        <v>22</v>
      </c>
      <c r="N13" s="550" t="str">
        <f>IFERROR(VLOOKUP($N$4,$C$25:$F$29,3,0),"")</f>
        <v/>
      </c>
      <c r="O13" s="551"/>
      <c r="P13" s="200"/>
      <c r="Q13" s="554">
        <f>IF(AND(D13&gt;0.5,G13="1時間延長型"),J13*N13,0)</f>
        <v>0</v>
      </c>
      <c r="R13" s="555"/>
      <c r="S13" s="193"/>
      <c r="U13" s="532"/>
    </row>
    <row r="14" spans="1:23" s="192" customFormat="1" ht="15" customHeight="1" thickBot="1">
      <c r="C14" s="534"/>
      <c r="D14" s="537"/>
      <c r="E14" s="538"/>
      <c r="F14" s="193"/>
      <c r="G14" s="541"/>
      <c r="H14" s="542"/>
      <c r="I14" s="193"/>
      <c r="J14" s="545"/>
      <c r="K14" s="546"/>
      <c r="L14" s="547"/>
      <c r="M14" s="549"/>
      <c r="N14" s="552"/>
      <c r="O14" s="553"/>
      <c r="P14" s="200"/>
      <c r="Q14" s="556"/>
      <c r="R14" s="557"/>
      <c r="S14" s="193"/>
      <c r="U14" s="574" t="s">
        <v>243</v>
      </c>
    </row>
    <row r="15" spans="1:23" s="192" customFormat="1" ht="15" customHeight="1">
      <c r="C15" s="580" t="s">
        <v>239</v>
      </c>
      <c r="D15" s="581"/>
      <c r="E15" s="582"/>
      <c r="F15" s="193"/>
      <c r="G15" s="193"/>
      <c r="H15" s="193"/>
      <c r="I15" s="193"/>
      <c r="J15" s="193"/>
      <c r="K15" s="193"/>
      <c r="L15" s="193"/>
      <c r="M15" s="583" t="s">
        <v>23</v>
      </c>
      <c r="N15" s="584" t="str">
        <f>IFERROR(VLOOKUP($N$4,$C$33:$F$37,3,0),"")</f>
        <v/>
      </c>
      <c r="O15" s="585"/>
      <c r="P15" s="200" t="s">
        <v>40</v>
      </c>
      <c r="Q15" s="554">
        <f>IF(AND(D15&gt;0.5,G13="2時間延長型"),J13*N15,0)</f>
        <v>0</v>
      </c>
      <c r="R15" s="555"/>
      <c r="S15" s="193"/>
      <c r="U15" s="574"/>
    </row>
    <row r="16" spans="1:23" s="201" customFormat="1" ht="15" customHeight="1">
      <c r="C16" s="534"/>
      <c r="D16" s="537"/>
      <c r="E16" s="538"/>
      <c r="F16" s="202"/>
      <c r="G16" s="202"/>
      <c r="H16" s="202"/>
      <c r="I16" s="202"/>
      <c r="J16" s="202"/>
      <c r="K16" s="202"/>
      <c r="L16" s="202"/>
      <c r="M16" s="549"/>
      <c r="N16" s="552"/>
      <c r="O16" s="553"/>
      <c r="P16" s="200"/>
      <c r="Q16" s="556"/>
      <c r="R16" s="557"/>
      <c r="S16" s="193"/>
      <c r="U16" s="574"/>
    </row>
    <row r="17" spans="1:25" s="192" customFormat="1" ht="15" customHeight="1">
      <c r="C17" s="580" t="s">
        <v>240</v>
      </c>
      <c r="D17" s="581"/>
      <c r="E17" s="582"/>
      <c r="F17" s="193"/>
      <c r="G17" s="193"/>
      <c r="H17" s="193"/>
      <c r="I17" s="193"/>
      <c r="J17" s="193"/>
      <c r="K17" s="193"/>
      <c r="L17" s="193"/>
      <c r="M17" s="583" t="s">
        <v>24</v>
      </c>
      <c r="N17" s="584" t="str">
        <f>IFERROR(VLOOKUP($N$4,$C$42:$F$46,3,0),"")</f>
        <v/>
      </c>
      <c r="O17" s="585"/>
      <c r="P17" s="200"/>
      <c r="Q17" s="554">
        <f>IF(AND(D17&gt;0.5,G13="3時間延長型"),J13*N17,0)</f>
        <v>0</v>
      </c>
      <c r="R17" s="555"/>
      <c r="S17" s="193"/>
      <c r="U17" s="203"/>
    </row>
    <row r="18" spans="1:25" s="201" customFormat="1" ht="15" customHeight="1" thickBot="1">
      <c r="C18" s="586"/>
      <c r="D18" s="587"/>
      <c r="E18" s="588"/>
      <c r="F18" s="202"/>
      <c r="G18" s="202"/>
      <c r="H18" s="202"/>
      <c r="I18" s="202"/>
      <c r="J18" s="202"/>
      <c r="K18" s="202"/>
      <c r="L18" s="202"/>
      <c r="M18" s="589"/>
      <c r="N18" s="590"/>
      <c r="O18" s="591"/>
      <c r="P18" s="200"/>
      <c r="Q18" s="556"/>
      <c r="R18" s="557"/>
      <c r="S18" s="193"/>
      <c r="U18" s="574"/>
    </row>
    <row r="19" spans="1:25" s="192" customFormat="1" ht="15" customHeight="1">
      <c r="C19" s="193"/>
      <c r="D19" s="193"/>
      <c r="E19" s="193"/>
      <c r="F19" s="193"/>
      <c r="G19" s="193"/>
      <c r="H19" s="193"/>
      <c r="I19" s="193"/>
      <c r="J19" s="193"/>
      <c r="K19" s="204"/>
      <c r="L19" s="205"/>
      <c r="M19" s="193"/>
      <c r="N19" s="206"/>
      <c r="O19" s="193"/>
      <c r="P19" s="204"/>
      <c r="Q19" s="575">
        <f>Q13+Q15+Q17</f>
        <v>0</v>
      </c>
      <c r="R19" s="576"/>
      <c r="S19" s="579"/>
      <c r="U19" s="574"/>
    </row>
    <row r="20" spans="1:25" s="201" customFormat="1" ht="15" customHeight="1" thickBot="1">
      <c r="C20" s="202"/>
      <c r="D20" s="202"/>
      <c r="E20" s="202"/>
      <c r="F20" s="202"/>
      <c r="G20" s="202"/>
      <c r="H20" s="202"/>
      <c r="I20" s="202"/>
      <c r="J20" s="193"/>
      <c r="K20" s="193"/>
      <c r="L20" s="193"/>
      <c r="M20" s="202"/>
      <c r="N20" s="206"/>
      <c r="O20" s="202"/>
      <c r="P20" s="204"/>
      <c r="Q20" s="577"/>
      <c r="R20" s="578"/>
      <c r="S20" s="579"/>
    </row>
    <row r="21" spans="1:25" s="192" customFormat="1" ht="15" customHeight="1">
      <c r="N21" s="207"/>
      <c r="P21" s="208"/>
      <c r="Q21" s="208"/>
      <c r="R21" s="208"/>
    </row>
    <row r="22" spans="1:25" s="201" customFormat="1" ht="10.5" customHeight="1">
      <c r="C22" s="192"/>
      <c r="D22" s="192"/>
      <c r="E22" s="192"/>
      <c r="J22" s="192"/>
      <c r="K22" s="192"/>
      <c r="L22" s="192"/>
      <c r="N22" s="207"/>
      <c r="P22" s="208"/>
      <c r="Q22" s="208"/>
      <c r="R22" s="208"/>
      <c r="S22" s="192"/>
    </row>
    <row r="23" spans="1:25" s="192" customFormat="1" ht="10.5" customHeight="1">
      <c r="D23" s="209"/>
      <c r="J23" s="209"/>
      <c r="K23" s="208"/>
      <c r="O23" s="208"/>
    </row>
    <row r="24" spans="1:25" s="192" customFormat="1" ht="10.5" customHeight="1">
      <c r="C24" s="208" t="s">
        <v>246</v>
      </c>
      <c r="D24" s="208"/>
      <c r="E24" s="208"/>
      <c r="J24" s="210"/>
    </row>
    <row r="25" spans="1:25" s="192" customFormat="1" ht="10.5" customHeight="1">
      <c r="A25" s="210"/>
      <c r="C25" s="592" t="s">
        <v>395</v>
      </c>
      <c r="D25" s="593"/>
      <c r="E25" s="594">
        <v>11700</v>
      </c>
      <c r="F25" s="595"/>
      <c r="G25" s="209"/>
      <c r="H25" s="208"/>
    </row>
    <row r="26" spans="1:25" s="192" customFormat="1" ht="10.5" customHeight="1">
      <c r="C26" s="592" t="s">
        <v>248</v>
      </c>
      <c r="D26" s="593"/>
      <c r="E26" s="594">
        <v>11700</v>
      </c>
      <c r="F26" s="595"/>
      <c r="J26" s="208"/>
      <c r="K26" s="208"/>
      <c r="M26" s="208"/>
      <c r="R26" s="208"/>
      <c r="S26" s="208"/>
      <c r="T26" s="208"/>
      <c r="U26" s="211"/>
      <c r="V26" s="211"/>
      <c r="X26" s="201"/>
      <c r="Y26" s="212"/>
    </row>
    <row r="27" spans="1:25" s="192" customFormat="1" ht="10.5" customHeight="1">
      <c r="C27" s="596" t="s">
        <v>396</v>
      </c>
      <c r="D27" s="597"/>
      <c r="E27" s="594">
        <v>10700</v>
      </c>
      <c r="F27" s="595"/>
      <c r="J27" s="208"/>
      <c r="K27" s="208"/>
      <c r="M27" s="208"/>
      <c r="R27" s="208"/>
      <c r="S27" s="208"/>
      <c r="T27" s="208"/>
      <c r="U27" s="211"/>
      <c r="V27" s="211"/>
    </row>
    <row r="28" spans="1:25" s="192" customFormat="1" ht="10.5" customHeight="1">
      <c r="C28" s="598" t="s">
        <v>397</v>
      </c>
      <c r="D28" s="599"/>
      <c r="E28" s="594">
        <v>10700</v>
      </c>
      <c r="F28" s="595"/>
      <c r="G28" s="208"/>
      <c r="H28" s="211"/>
      <c r="I28" s="211"/>
    </row>
    <row r="29" spans="1:25" s="192" customFormat="1" ht="10.5" customHeight="1">
      <c r="C29" s="596" t="s">
        <v>398</v>
      </c>
      <c r="D29" s="597"/>
      <c r="E29" s="594">
        <v>18700</v>
      </c>
      <c r="F29" s="595"/>
      <c r="H29" s="208"/>
      <c r="I29" s="208"/>
      <c r="J29" s="208"/>
      <c r="K29" s="211"/>
      <c r="L29" s="211"/>
    </row>
    <row r="30" spans="1:25" s="192" customFormat="1" ht="10.5" customHeight="1">
      <c r="C30" s="208"/>
      <c r="E30" s="213"/>
      <c r="F30" s="213"/>
      <c r="J30" s="208"/>
      <c r="K30" s="208"/>
      <c r="M30" s="208"/>
      <c r="R30" s="208"/>
      <c r="S30" s="208"/>
      <c r="T30" s="208"/>
      <c r="U30" s="211"/>
      <c r="V30" s="211"/>
    </row>
    <row r="31" spans="1:25" s="192" customFormat="1" ht="10.5" customHeight="1">
      <c r="C31" s="208"/>
      <c r="E31" s="213"/>
      <c r="F31" s="213"/>
      <c r="J31" s="208"/>
      <c r="K31" s="208"/>
      <c r="M31" s="208"/>
      <c r="R31" s="208"/>
      <c r="S31" s="208"/>
      <c r="T31" s="208"/>
      <c r="U31" s="211"/>
      <c r="V31" s="211"/>
    </row>
    <row r="32" spans="1:25" s="192" customFormat="1" ht="10.5" customHeight="1">
      <c r="C32" s="208" t="s">
        <v>259</v>
      </c>
      <c r="D32" s="208"/>
      <c r="E32" s="214"/>
      <c r="F32" s="213"/>
      <c r="J32" s="208"/>
      <c r="K32" s="208"/>
      <c r="M32" s="208"/>
      <c r="R32" s="208"/>
      <c r="S32" s="208"/>
      <c r="T32" s="208"/>
      <c r="U32" s="211"/>
      <c r="V32" s="211"/>
    </row>
    <row r="33" spans="2:22" s="192" customFormat="1" ht="10.5" customHeight="1">
      <c r="C33" s="592" t="s">
        <v>247</v>
      </c>
      <c r="D33" s="593"/>
      <c r="E33" s="594">
        <v>23400</v>
      </c>
      <c r="F33" s="595"/>
      <c r="J33" s="208"/>
      <c r="K33" s="208"/>
      <c r="M33" s="208"/>
      <c r="R33" s="208"/>
      <c r="S33" s="208"/>
      <c r="T33" s="208"/>
      <c r="U33" s="211"/>
      <c r="V33" s="211"/>
    </row>
    <row r="34" spans="2:22" s="192" customFormat="1" ht="10.5" customHeight="1">
      <c r="B34" s="182"/>
      <c r="C34" s="592" t="s">
        <v>248</v>
      </c>
      <c r="D34" s="593"/>
      <c r="E34" s="594">
        <v>23400</v>
      </c>
      <c r="F34" s="595"/>
      <c r="J34" s="208"/>
      <c r="K34" s="208"/>
      <c r="M34" s="208"/>
      <c r="R34" s="208"/>
      <c r="S34" s="208"/>
      <c r="T34" s="208"/>
      <c r="U34" s="211"/>
      <c r="V34" s="211"/>
    </row>
    <row r="35" spans="2:22" s="192" customFormat="1" ht="10.5" customHeight="1">
      <c r="B35" s="182"/>
      <c r="C35" s="596" t="s">
        <v>396</v>
      </c>
      <c r="D35" s="597"/>
      <c r="E35" s="594">
        <v>21400</v>
      </c>
      <c r="F35" s="595"/>
      <c r="J35" s="208"/>
      <c r="K35" s="208"/>
      <c r="M35" s="208"/>
      <c r="R35" s="208"/>
      <c r="S35" s="208"/>
      <c r="T35" s="208"/>
      <c r="U35" s="211"/>
      <c r="V35" s="211"/>
    </row>
    <row r="36" spans="2:22" s="192" customFormat="1" ht="10.5" customHeight="1">
      <c r="B36" s="182"/>
      <c r="C36" s="598" t="s">
        <v>397</v>
      </c>
      <c r="D36" s="599"/>
      <c r="E36" s="594">
        <v>21400</v>
      </c>
      <c r="F36" s="595"/>
      <c r="J36" s="208"/>
      <c r="K36" s="208"/>
      <c r="M36" s="208"/>
      <c r="R36" s="208"/>
      <c r="S36" s="208"/>
      <c r="T36" s="208"/>
      <c r="U36" s="211"/>
      <c r="V36" s="211"/>
    </row>
    <row r="37" spans="2:22" s="192" customFormat="1" ht="10.5" customHeight="1">
      <c r="B37" s="182"/>
      <c r="C37" s="596" t="s">
        <v>398</v>
      </c>
      <c r="D37" s="597"/>
      <c r="E37" s="594">
        <v>37400</v>
      </c>
      <c r="F37" s="595"/>
      <c r="J37" s="208"/>
      <c r="K37" s="208"/>
      <c r="M37" s="208"/>
      <c r="Q37" s="182"/>
      <c r="R37" s="184"/>
      <c r="S37" s="184"/>
      <c r="T37" s="184"/>
      <c r="U37" s="211"/>
      <c r="V37" s="211"/>
    </row>
    <row r="38" spans="2:22" s="192" customFormat="1" ht="10.5" customHeight="1">
      <c r="B38" s="182"/>
      <c r="C38" s="184"/>
      <c r="D38" s="184"/>
      <c r="E38" s="215"/>
      <c r="F38" s="216"/>
      <c r="J38" s="208"/>
      <c r="K38" s="208"/>
      <c r="M38" s="208"/>
      <c r="O38" s="182"/>
      <c r="P38" s="182"/>
      <c r="Q38" s="182"/>
      <c r="R38" s="184"/>
      <c r="S38" s="184"/>
      <c r="T38" s="184"/>
      <c r="U38" s="211"/>
      <c r="V38" s="211"/>
    </row>
    <row r="39" spans="2:22" s="192" customFormat="1" ht="10.5" customHeight="1">
      <c r="B39" s="182"/>
      <c r="C39" s="184"/>
      <c r="D39" s="184"/>
      <c r="E39" s="215"/>
      <c r="F39" s="216"/>
      <c r="J39" s="208"/>
      <c r="K39" s="208"/>
      <c r="M39" s="208"/>
      <c r="O39" s="182"/>
      <c r="P39" s="182"/>
      <c r="Q39" s="182"/>
      <c r="R39" s="184"/>
      <c r="S39" s="184"/>
      <c r="T39" s="184"/>
      <c r="U39" s="211"/>
      <c r="V39" s="211"/>
    </row>
    <row r="40" spans="2:22" s="192" customFormat="1" ht="10.5" customHeight="1">
      <c r="B40" s="182"/>
      <c r="C40" s="184"/>
      <c r="D40" s="184"/>
      <c r="E40" s="215"/>
      <c r="F40" s="216"/>
      <c r="J40" s="208"/>
      <c r="K40" s="208"/>
      <c r="M40" s="208"/>
      <c r="O40" s="182"/>
      <c r="P40" s="182"/>
      <c r="Q40" s="182"/>
      <c r="R40" s="184"/>
      <c r="S40" s="184"/>
      <c r="T40" s="184"/>
      <c r="U40" s="211"/>
      <c r="V40" s="211"/>
    </row>
    <row r="41" spans="2:22" s="192" customFormat="1" ht="10.5" customHeight="1">
      <c r="B41" s="182"/>
      <c r="C41" s="208" t="s">
        <v>260</v>
      </c>
      <c r="D41" s="208"/>
      <c r="E41" s="214"/>
      <c r="F41" s="216"/>
      <c r="J41" s="184"/>
      <c r="K41" s="208"/>
      <c r="M41" s="208"/>
      <c r="O41" s="182"/>
      <c r="P41" s="182"/>
      <c r="Q41" s="182"/>
      <c r="R41" s="184"/>
      <c r="S41" s="184"/>
      <c r="T41" s="184"/>
      <c r="U41" s="211"/>
      <c r="V41" s="211"/>
    </row>
    <row r="42" spans="2:22" s="192" customFormat="1" ht="10.5" customHeight="1">
      <c r="B42" s="182"/>
      <c r="C42" s="592" t="s">
        <v>395</v>
      </c>
      <c r="D42" s="593"/>
      <c r="E42" s="594">
        <v>35100</v>
      </c>
      <c r="F42" s="595"/>
      <c r="J42" s="184"/>
      <c r="K42" s="208"/>
      <c r="M42" s="208"/>
      <c r="O42" s="182"/>
      <c r="P42" s="182"/>
      <c r="Q42" s="182"/>
      <c r="R42" s="184"/>
      <c r="S42" s="184"/>
      <c r="T42" s="184"/>
      <c r="U42" s="211"/>
      <c r="V42" s="211"/>
    </row>
    <row r="43" spans="2:22" s="192" customFormat="1" ht="10.5" customHeight="1">
      <c r="B43" s="182"/>
      <c r="C43" s="592" t="s">
        <v>248</v>
      </c>
      <c r="D43" s="593"/>
      <c r="E43" s="594">
        <v>35100</v>
      </c>
      <c r="F43" s="595"/>
      <c r="J43" s="184"/>
      <c r="K43" s="208"/>
      <c r="M43" s="208"/>
      <c r="O43" s="182"/>
      <c r="P43" s="182"/>
      <c r="Q43" s="182"/>
      <c r="R43" s="184"/>
      <c r="S43" s="184"/>
      <c r="T43" s="184"/>
      <c r="U43" s="211"/>
      <c r="V43" s="211"/>
    </row>
    <row r="44" spans="2:22" s="192" customFormat="1" ht="10.5" customHeight="1">
      <c r="B44" s="182"/>
      <c r="C44" s="596" t="s">
        <v>399</v>
      </c>
      <c r="D44" s="597"/>
      <c r="E44" s="594">
        <v>32100</v>
      </c>
      <c r="F44" s="595"/>
      <c r="J44" s="184"/>
      <c r="K44" s="208"/>
      <c r="M44" s="208"/>
      <c r="O44" s="182"/>
      <c r="P44" s="182"/>
      <c r="Q44" s="182"/>
      <c r="R44" s="184"/>
      <c r="S44" s="184"/>
      <c r="T44" s="184"/>
      <c r="U44" s="211"/>
      <c r="V44" s="211"/>
    </row>
    <row r="45" spans="2:22" s="192" customFormat="1" ht="10.5" customHeight="1">
      <c r="B45" s="182"/>
      <c r="C45" s="598" t="s">
        <v>397</v>
      </c>
      <c r="D45" s="599"/>
      <c r="E45" s="594">
        <v>32100</v>
      </c>
      <c r="F45" s="595"/>
      <c r="I45" s="182"/>
      <c r="J45" s="184"/>
      <c r="K45" s="184"/>
      <c r="M45" s="208"/>
      <c r="O45" s="182"/>
      <c r="P45" s="182"/>
      <c r="Q45" s="182"/>
      <c r="R45" s="184"/>
      <c r="S45" s="184"/>
      <c r="T45" s="184"/>
      <c r="U45" s="211"/>
      <c r="V45" s="211"/>
    </row>
    <row r="46" spans="2:22" s="192" customFormat="1" ht="10.5" customHeight="1">
      <c r="B46" s="182"/>
      <c r="C46" s="596" t="s">
        <v>398</v>
      </c>
      <c r="D46" s="597"/>
      <c r="E46" s="594">
        <v>56100</v>
      </c>
      <c r="F46" s="595"/>
      <c r="I46" s="182"/>
      <c r="J46" s="184"/>
      <c r="K46" s="184"/>
      <c r="M46" s="208"/>
      <c r="O46" s="182"/>
      <c r="P46" s="182"/>
      <c r="Q46" s="182"/>
      <c r="R46" s="184"/>
      <c r="S46" s="184"/>
      <c r="T46" s="184"/>
      <c r="U46" s="211"/>
      <c r="V46" s="211"/>
    </row>
    <row r="47" spans="2:22" s="192" customFormat="1" ht="10.5" customHeight="1">
      <c r="I47" s="182"/>
      <c r="J47" s="184"/>
      <c r="K47" s="184"/>
      <c r="M47" s="208"/>
      <c r="O47" s="182"/>
      <c r="P47" s="182"/>
      <c r="Q47" s="182"/>
      <c r="R47" s="184"/>
      <c r="S47" s="184"/>
      <c r="T47" s="184"/>
      <c r="U47" s="211"/>
      <c r="V47" s="211"/>
    </row>
    <row r="48" spans="2:22" s="192" customFormat="1" ht="10.5" customHeight="1">
      <c r="I48" s="182"/>
      <c r="J48" s="184"/>
      <c r="K48" s="184"/>
      <c r="M48" s="208"/>
      <c r="O48" s="182"/>
      <c r="P48" s="182"/>
      <c r="Q48" s="182"/>
      <c r="R48" s="184"/>
      <c r="S48" s="184"/>
      <c r="T48" s="184"/>
      <c r="U48" s="211"/>
      <c r="V48" s="211"/>
    </row>
    <row r="49" spans="1:26" s="192" customFormat="1" ht="10.5" customHeight="1">
      <c r="I49" s="182"/>
      <c r="J49" s="184"/>
      <c r="K49" s="184"/>
      <c r="M49" s="208"/>
      <c r="O49" s="182"/>
      <c r="P49" s="182"/>
      <c r="Q49" s="182"/>
      <c r="R49" s="184"/>
      <c r="S49" s="184"/>
      <c r="T49" s="184"/>
      <c r="U49" s="211"/>
      <c r="V49" s="211"/>
    </row>
    <row r="50" spans="1:26" s="192" customFormat="1" ht="10.5" customHeight="1">
      <c r="I50" s="182"/>
      <c r="J50" s="184"/>
      <c r="K50" s="184"/>
      <c r="M50" s="208"/>
      <c r="O50" s="182"/>
      <c r="P50" s="182"/>
      <c r="Q50" s="182"/>
      <c r="R50" s="184"/>
      <c r="S50" s="184"/>
      <c r="T50" s="184"/>
      <c r="U50" s="211"/>
      <c r="V50" s="211"/>
    </row>
    <row r="51" spans="1:26" s="192" customFormat="1" ht="10.5" customHeight="1">
      <c r="I51" s="182"/>
      <c r="J51" s="184"/>
      <c r="K51" s="184"/>
      <c r="M51" s="208"/>
      <c r="O51" s="182"/>
      <c r="P51" s="182"/>
      <c r="Q51" s="182"/>
      <c r="R51" s="184"/>
      <c r="S51" s="184"/>
      <c r="T51" s="184"/>
      <c r="U51" s="211"/>
      <c r="V51" s="211"/>
    </row>
    <row r="52" spans="1:26" s="192" customFormat="1" ht="10.5" customHeight="1">
      <c r="I52" s="182"/>
      <c r="J52" s="184"/>
      <c r="K52" s="184"/>
      <c r="M52" s="208"/>
      <c r="O52" s="182"/>
      <c r="P52" s="182"/>
      <c r="Q52" s="182"/>
      <c r="R52" s="184"/>
      <c r="S52" s="184"/>
      <c r="T52" s="184"/>
      <c r="U52" s="189"/>
      <c r="V52" s="189"/>
      <c r="W52" s="182"/>
    </row>
    <row r="53" spans="1:26" s="192" customFormat="1" ht="10.5" customHeight="1">
      <c r="I53" s="182"/>
      <c r="J53" s="184"/>
      <c r="K53" s="184"/>
      <c r="M53" s="184"/>
      <c r="N53" s="182"/>
      <c r="O53" s="182"/>
      <c r="P53" s="182"/>
      <c r="Q53" s="182"/>
      <c r="R53" s="184"/>
      <c r="S53" s="184"/>
      <c r="T53" s="184"/>
      <c r="U53" s="189"/>
      <c r="V53" s="189"/>
      <c r="W53" s="182"/>
    </row>
    <row r="54" spans="1:26" s="192" customFormat="1" ht="10.5" customHeight="1">
      <c r="I54" s="182"/>
      <c r="J54" s="184"/>
      <c r="K54" s="184"/>
      <c r="M54" s="184"/>
      <c r="N54" s="182"/>
      <c r="O54" s="182"/>
      <c r="P54" s="182"/>
      <c r="Q54" s="182"/>
      <c r="R54" s="184"/>
      <c r="S54" s="184"/>
      <c r="T54" s="184"/>
      <c r="U54" s="189"/>
      <c r="V54" s="189"/>
      <c r="W54" s="182"/>
      <c r="X54" s="182"/>
    </row>
    <row r="55" spans="1:26" s="192" customFormat="1" ht="10.5" customHeight="1">
      <c r="I55" s="182"/>
      <c r="J55" s="184"/>
      <c r="K55" s="184"/>
      <c r="M55" s="184"/>
      <c r="N55" s="182"/>
      <c r="O55" s="182"/>
      <c r="P55" s="182"/>
      <c r="Q55" s="182"/>
      <c r="R55" s="184"/>
      <c r="S55" s="184"/>
      <c r="T55" s="184"/>
      <c r="U55" s="189"/>
      <c r="V55" s="189"/>
      <c r="W55" s="182"/>
      <c r="X55" s="182"/>
    </row>
    <row r="56" spans="1:26" s="192" customFormat="1" ht="10.5" customHeight="1">
      <c r="A56" s="182"/>
      <c r="B56" s="182"/>
      <c r="C56" s="182"/>
      <c r="D56" s="182"/>
      <c r="I56" s="182"/>
      <c r="J56" s="184"/>
      <c r="K56" s="184"/>
      <c r="M56" s="184"/>
      <c r="N56" s="182"/>
      <c r="O56" s="182"/>
      <c r="P56" s="182"/>
      <c r="Q56" s="182"/>
      <c r="R56" s="184"/>
      <c r="S56" s="184"/>
      <c r="T56" s="184"/>
      <c r="U56" s="189"/>
      <c r="V56" s="189"/>
      <c r="W56" s="182"/>
      <c r="X56" s="182"/>
    </row>
    <row r="57" spans="1:26" s="192" customFormat="1" ht="10.5" customHeight="1">
      <c r="A57" s="182"/>
      <c r="B57" s="182"/>
      <c r="C57" s="182"/>
      <c r="D57" s="182"/>
      <c r="I57" s="182"/>
      <c r="J57" s="184"/>
      <c r="K57" s="184"/>
      <c r="M57" s="184"/>
      <c r="N57" s="182"/>
      <c r="O57" s="182"/>
      <c r="P57" s="182"/>
      <c r="Q57" s="182"/>
      <c r="R57" s="184"/>
      <c r="S57" s="184"/>
      <c r="T57" s="184"/>
      <c r="U57" s="189"/>
      <c r="V57" s="189"/>
      <c r="W57" s="182"/>
      <c r="X57" s="182"/>
    </row>
    <row r="58" spans="1:26" ht="10.5" customHeight="1">
      <c r="Y58" s="192"/>
      <c r="Z58" s="192"/>
    </row>
    <row r="59" spans="1:26" ht="10.5" customHeight="1">
      <c r="Y59" s="192"/>
      <c r="Z59" s="192"/>
    </row>
    <row r="60" spans="1:26" ht="10.5" customHeight="1">
      <c r="Y60" s="192"/>
      <c r="Z60" s="192"/>
    </row>
    <row r="61" spans="1:26" ht="10.5" customHeight="1">
      <c r="Y61" s="192"/>
      <c r="Z61" s="192"/>
    </row>
    <row r="62" spans="1:26" ht="10.5" customHeight="1">
      <c r="Y62" s="192"/>
      <c r="Z62" s="192"/>
    </row>
    <row r="63" spans="1:26" ht="10.5" customHeight="1">
      <c r="Y63" s="192"/>
      <c r="Z63" s="192"/>
    </row>
    <row r="64" spans="1:26" ht="10.5" customHeight="1">
      <c r="Y64" s="192"/>
      <c r="Z64" s="192"/>
    </row>
    <row r="65" spans="25:26" ht="10.5" customHeight="1">
      <c r="Y65" s="192"/>
      <c r="Z65" s="192"/>
    </row>
    <row r="66" spans="25:26" ht="10.5" customHeight="1">
      <c r="Y66" s="192"/>
      <c r="Z66" s="192"/>
    </row>
    <row r="67" spans="25:26" ht="10.5" customHeight="1">
      <c r="Y67" s="192"/>
      <c r="Z67" s="192"/>
    </row>
    <row r="68" spans="25:26" ht="10.5" customHeight="1">
      <c r="Y68" s="192"/>
      <c r="Z68" s="192"/>
    </row>
    <row r="69" spans="25:26" ht="10.5" customHeight="1">
      <c r="Y69" s="192"/>
      <c r="Z69" s="192"/>
    </row>
    <row r="70" spans="25:26" ht="10.5" customHeight="1">
      <c r="Y70" s="192"/>
      <c r="Z70" s="192"/>
    </row>
    <row r="71" spans="25:26" ht="10.5" customHeight="1">
      <c r="Y71" s="192"/>
      <c r="Z71" s="192"/>
    </row>
    <row r="72" spans="25:26" ht="10.5" customHeight="1">
      <c r="Y72" s="192"/>
      <c r="Z72" s="192"/>
    </row>
    <row r="73" spans="25:26" ht="10.5" customHeight="1">
      <c r="Y73" s="192"/>
      <c r="Z73" s="192"/>
    </row>
    <row r="74" spans="25:26" ht="10.5" customHeight="1">
      <c r="Y74" s="192"/>
      <c r="Z74" s="192"/>
    </row>
    <row r="75" spans="25:26" ht="10.5" customHeight="1">
      <c r="Y75" s="192"/>
      <c r="Z75" s="192"/>
    </row>
    <row r="76" spans="25:26" ht="10.5" customHeight="1">
      <c r="Y76" s="192"/>
      <c r="Z76" s="192"/>
    </row>
    <row r="77" spans="25:26">
      <c r="Y77" s="192"/>
      <c r="Z77" s="192"/>
    </row>
    <row r="78" spans="25:26">
      <c r="Y78" s="192"/>
      <c r="Z78" s="192"/>
    </row>
    <row r="79" spans="25:26">
      <c r="Y79" s="192"/>
      <c r="Z79" s="192"/>
    </row>
    <row r="80" spans="25:26">
      <c r="Y80" s="192"/>
      <c r="Z80" s="192"/>
    </row>
    <row r="81" spans="26:26">
      <c r="Z81" s="192"/>
    </row>
    <row r="82" spans="26:26">
      <c r="Z82" s="192"/>
    </row>
    <row r="83" spans="26:26">
      <c r="Z83" s="192"/>
    </row>
    <row r="84" spans="26:26">
      <c r="Z84" s="192"/>
    </row>
  </sheetData>
  <sheetProtection algorithmName="SHA-512" hashValue="Q3VCPq13kryn2drnYyLqarwiWbT+F4t/+x5vle7gv8AUdAIqDtGTdEKmsh8AJwKKkDmkGuVKyM+7r6DjgNrWsA==" saltValue="szk7dClh1mUMT2LTkNShww==" spinCount="100000" sheet="1" objects="1" scenarios="1"/>
  <mergeCells count="66">
    <mergeCell ref="C44:D44"/>
    <mergeCell ref="E44:F44"/>
    <mergeCell ref="C45:D45"/>
    <mergeCell ref="E45:F45"/>
    <mergeCell ref="C46:D46"/>
    <mergeCell ref="E46:F46"/>
    <mergeCell ref="C37:D37"/>
    <mergeCell ref="E37:F37"/>
    <mergeCell ref="C42:D42"/>
    <mergeCell ref="E42:F42"/>
    <mergeCell ref="C43:D43"/>
    <mergeCell ref="E43:F43"/>
    <mergeCell ref="C34:D34"/>
    <mergeCell ref="E34:F34"/>
    <mergeCell ref="C35:D35"/>
    <mergeCell ref="E35:F35"/>
    <mergeCell ref="C36:D36"/>
    <mergeCell ref="E36:F36"/>
    <mergeCell ref="C28:D28"/>
    <mergeCell ref="E28:F28"/>
    <mergeCell ref="C29:D29"/>
    <mergeCell ref="E29:F29"/>
    <mergeCell ref="C33:D33"/>
    <mergeCell ref="E33:F33"/>
    <mergeCell ref="C25:D25"/>
    <mergeCell ref="E25:F25"/>
    <mergeCell ref="C26:D26"/>
    <mergeCell ref="E26:F26"/>
    <mergeCell ref="C27:D27"/>
    <mergeCell ref="E27:F27"/>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J10:K10"/>
    <mergeCell ref="P1:R2"/>
    <mergeCell ref="N4:S4"/>
    <mergeCell ref="N5:S5"/>
    <mergeCell ref="C7:E7"/>
    <mergeCell ref="P7:S7"/>
  </mergeCells>
  <phoneticPr fontId="3"/>
  <conditionalFormatting sqref="D15:E18">
    <cfRule type="expression" dxfId="9" priority="2">
      <formula>$C$7="1時間延長型"</formula>
    </cfRule>
  </conditionalFormatting>
  <conditionalFormatting sqref="D17:E18">
    <cfRule type="expression" dxfId="8" priority="1">
      <formula>$C$7="2時間延長型"</formula>
    </cfRule>
  </conditionalFormatting>
  <dataValidations count="2">
    <dataValidation type="list" allowBlank="1" showInputMessage="1" showErrorMessage="1" sqref="C7:E7">
      <formula1>" ,1時間延長型,2時間延長型,3時間延長型"</formula1>
    </dataValidation>
    <dataValidation type="list" allowBlank="1" showInputMessage="1" showErrorMessage="1" sqref="P7:S7">
      <formula1>"該当あり,該当なし"</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4"/>
  <sheetViews>
    <sheetView showZeros="0" view="pageBreakPreview" zoomScale="90" zoomScaleNormal="75" zoomScaleSheetLayoutView="90" workbookViewId="0"/>
  </sheetViews>
  <sheetFormatPr defaultRowHeight="14.25"/>
  <cols>
    <col min="1" max="1" width="6.75" style="217" customWidth="1"/>
    <col min="2" max="2" width="8.625" style="217" customWidth="1"/>
    <col min="3" max="5" width="8.5" style="219" customWidth="1"/>
    <col min="6" max="7" width="9.875" style="217" customWidth="1"/>
    <col min="8" max="8" width="9.25" style="217" customWidth="1"/>
    <col min="9" max="9" width="10.875" style="217" customWidth="1"/>
    <col min="10" max="11" width="9.25" style="219" customWidth="1"/>
    <col min="12" max="12" width="11.125" style="219" customWidth="1"/>
    <col min="13" max="13" width="6.75" style="220" customWidth="1"/>
    <col min="14" max="14" width="9.375" style="220" customWidth="1"/>
    <col min="15" max="15" width="9.375" style="217" customWidth="1"/>
    <col min="16" max="16" width="6.75" style="217" customWidth="1"/>
    <col min="17" max="16384" width="9" style="217"/>
  </cols>
  <sheetData>
    <row r="1" spans="1:17" ht="21.75" customHeight="1">
      <c r="A1" s="217" t="s">
        <v>400</v>
      </c>
      <c r="B1" s="218"/>
      <c r="E1" s="217"/>
      <c r="I1" s="219"/>
      <c r="M1" s="600"/>
      <c r="N1" s="600"/>
    </row>
    <row r="2" spans="1:17" ht="29.25" customHeight="1">
      <c r="B2" s="218"/>
      <c r="E2" s="217"/>
      <c r="I2" s="219"/>
      <c r="K2" s="217"/>
      <c r="L2" s="220"/>
      <c r="N2" s="221"/>
    </row>
    <row r="3" spans="1:17" s="226" customFormat="1" ht="21.75" customHeight="1">
      <c r="A3" s="222" t="s">
        <v>203</v>
      </c>
      <c r="B3" s="223">
        <f>一番最初に入力!C14</f>
        <v>0</v>
      </c>
      <c r="C3" s="224" t="s">
        <v>401</v>
      </c>
      <c r="D3" s="225"/>
      <c r="H3" s="227"/>
      <c r="I3" s="225"/>
      <c r="J3" s="225"/>
      <c r="K3" s="225"/>
      <c r="L3" s="228"/>
      <c r="M3" s="228"/>
    </row>
    <row r="4" spans="1:17" ht="21.75" customHeight="1">
      <c r="B4" s="218"/>
      <c r="C4" s="218"/>
      <c r="D4" s="218"/>
      <c r="I4" s="229"/>
    </row>
    <row r="5" spans="1:17" ht="21.75" customHeight="1">
      <c r="I5" s="229"/>
      <c r="L5" s="230" t="s">
        <v>66</v>
      </c>
      <c r="M5" s="601" t="str">
        <f>様式第４号!K8</f>
        <v>　</v>
      </c>
      <c r="N5" s="602"/>
      <c r="O5" s="602"/>
      <c r="P5" s="603"/>
    </row>
    <row r="6" spans="1:17" ht="21.75" customHeight="1">
      <c r="I6" s="231"/>
      <c r="K6" s="232"/>
      <c r="L6" s="230" t="s">
        <v>67</v>
      </c>
      <c r="M6" s="604" t="str">
        <f>様式第４号!K9</f>
        <v>　</v>
      </c>
      <c r="N6" s="605"/>
      <c r="O6" s="605"/>
      <c r="P6" s="606"/>
      <c r="Q6" s="233" t="s">
        <v>131</v>
      </c>
    </row>
    <row r="7" spans="1:17" ht="21.75" customHeight="1">
      <c r="B7" s="217" t="s">
        <v>402</v>
      </c>
      <c r="I7" s="231"/>
      <c r="K7" s="232"/>
      <c r="L7" s="232"/>
      <c r="M7" s="232"/>
      <c r="N7" s="232"/>
      <c r="O7" s="136"/>
    </row>
    <row r="8" spans="1:17" ht="13.5" customHeight="1">
      <c r="I8" s="231"/>
      <c r="K8" s="232"/>
      <c r="L8" s="232"/>
      <c r="M8" s="232"/>
      <c r="N8" s="232"/>
      <c r="O8" s="136"/>
    </row>
    <row r="9" spans="1:17" ht="21.75" customHeight="1" thickBot="1">
      <c r="C9" s="607"/>
      <c r="D9" s="607"/>
      <c r="E9" s="607"/>
      <c r="I9" s="231"/>
      <c r="K9" s="232"/>
      <c r="L9" s="232"/>
      <c r="M9" s="232"/>
      <c r="N9" s="232"/>
      <c r="O9" s="136"/>
    </row>
    <row r="10" spans="1:17" ht="21.75" customHeight="1">
      <c r="I10" s="231"/>
      <c r="K10" s="232"/>
      <c r="L10" s="232"/>
      <c r="M10" s="232"/>
      <c r="N10" s="232"/>
      <c r="O10" s="136"/>
    </row>
    <row r="11" spans="1:17" ht="21.75" customHeight="1" thickBot="1">
      <c r="B11" s="217" t="s">
        <v>29</v>
      </c>
      <c r="I11" s="231"/>
      <c r="K11" s="234"/>
      <c r="L11" s="235"/>
      <c r="M11" s="235"/>
      <c r="N11" s="235"/>
      <c r="O11" s="231"/>
    </row>
    <row r="12" spans="1:17" s="220" customFormat="1" ht="21.75" customHeight="1" thickBot="1">
      <c r="B12" s="236" t="s">
        <v>41</v>
      </c>
      <c r="C12" s="608" t="s">
        <v>59</v>
      </c>
      <c r="D12" s="609"/>
      <c r="E12" s="610"/>
      <c r="F12" s="608" t="s">
        <v>19</v>
      </c>
      <c r="G12" s="610"/>
      <c r="H12" s="608" t="s">
        <v>403</v>
      </c>
      <c r="I12" s="609"/>
      <c r="J12" s="609"/>
      <c r="K12" s="610"/>
      <c r="L12" s="611" t="s">
        <v>28</v>
      </c>
      <c r="M12" s="612"/>
      <c r="N12" s="612"/>
      <c r="O12" s="613"/>
    </row>
    <row r="13" spans="1:17" ht="21.75" customHeight="1" thickTop="1">
      <c r="B13" s="237">
        <v>1</v>
      </c>
      <c r="C13" s="614"/>
      <c r="D13" s="615"/>
      <c r="E13" s="616"/>
      <c r="F13" s="614"/>
      <c r="G13" s="616"/>
      <c r="H13" s="617" t="s">
        <v>215</v>
      </c>
      <c r="I13" s="618"/>
      <c r="J13" s="618"/>
      <c r="K13" s="619"/>
      <c r="L13" s="614"/>
      <c r="M13" s="615"/>
      <c r="N13" s="615"/>
      <c r="O13" s="620"/>
    </row>
    <row r="14" spans="1:17" ht="21.75" customHeight="1">
      <c r="B14" s="238">
        <v>2</v>
      </c>
      <c r="C14" s="621"/>
      <c r="D14" s="622"/>
      <c r="E14" s="623"/>
      <c r="F14" s="621"/>
      <c r="G14" s="623"/>
      <c r="H14" s="624" t="s">
        <v>215</v>
      </c>
      <c r="I14" s="625"/>
      <c r="J14" s="625"/>
      <c r="K14" s="626"/>
      <c r="L14" s="621"/>
      <c r="M14" s="622"/>
      <c r="N14" s="622"/>
      <c r="O14" s="627"/>
    </row>
    <row r="15" spans="1:17" ht="21.75" customHeight="1">
      <c r="B15" s="238">
        <v>3</v>
      </c>
      <c r="C15" s="621"/>
      <c r="D15" s="622"/>
      <c r="E15" s="623"/>
      <c r="F15" s="621"/>
      <c r="G15" s="623"/>
      <c r="H15" s="624" t="s">
        <v>215</v>
      </c>
      <c r="I15" s="625"/>
      <c r="J15" s="625"/>
      <c r="K15" s="626"/>
      <c r="L15" s="621"/>
      <c r="M15" s="622"/>
      <c r="N15" s="622"/>
      <c r="O15" s="627"/>
    </row>
    <row r="16" spans="1:17" ht="21.75" customHeight="1">
      <c r="B16" s="237">
        <v>4</v>
      </c>
      <c r="C16" s="621"/>
      <c r="D16" s="622"/>
      <c r="E16" s="239"/>
      <c r="F16" s="621"/>
      <c r="G16" s="623"/>
      <c r="H16" s="624" t="s">
        <v>215</v>
      </c>
      <c r="I16" s="625"/>
      <c r="J16" s="625"/>
      <c r="K16" s="626"/>
      <c r="L16" s="621"/>
      <c r="M16" s="622"/>
      <c r="N16" s="622"/>
      <c r="O16" s="627"/>
    </row>
    <row r="17" spans="2:15" ht="21.75" customHeight="1">
      <c r="B17" s="238">
        <v>5</v>
      </c>
      <c r="C17" s="621"/>
      <c r="D17" s="622"/>
      <c r="E17" s="239"/>
      <c r="F17" s="621"/>
      <c r="G17" s="623"/>
      <c r="H17" s="624" t="s">
        <v>215</v>
      </c>
      <c r="I17" s="625"/>
      <c r="J17" s="625"/>
      <c r="K17" s="626"/>
      <c r="L17" s="621"/>
      <c r="M17" s="622"/>
      <c r="N17" s="622"/>
      <c r="O17" s="627"/>
    </row>
    <row r="18" spans="2:15" ht="21.75" customHeight="1" thickBot="1">
      <c r="B18" s="240">
        <v>6</v>
      </c>
      <c r="C18" s="241"/>
      <c r="D18" s="242"/>
      <c r="E18" s="242"/>
      <c r="F18" s="628"/>
      <c r="G18" s="629"/>
      <c r="H18" s="630" t="s">
        <v>215</v>
      </c>
      <c r="I18" s="631"/>
      <c r="J18" s="631"/>
      <c r="K18" s="632"/>
      <c r="L18" s="628"/>
      <c r="M18" s="633"/>
      <c r="N18" s="633"/>
      <c r="O18" s="634"/>
    </row>
    <row r="19" spans="2:15" ht="21.75" customHeight="1">
      <c r="B19" s="235" t="s">
        <v>60</v>
      </c>
      <c r="C19" s="234"/>
      <c r="D19" s="234"/>
      <c r="E19" s="234"/>
      <c r="F19" s="243"/>
      <c r="G19" s="243"/>
      <c r="H19" s="243"/>
      <c r="I19" s="243"/>
      <c r="J19" s="243"/>
      <c r="K19" s="243"/>
      <c r="L19" s="243"/>
      <c r="M19" s="243"/>
      <c r="N19" s="243"/>
      <c r="O19" s="243"/>
    </row>
    <row r="20" spans="2:15" ht="21.75" customHeight="1">
      <c r="B20" s="235" t="s">
        <v>58</v>
      </c>
      <c r="C20" s="243"/>
      <c r="D20" s="243"/>
      <c r="E20" s="243"/>
      <c r="F20" s="243"/>
      <c r="G20" s="243"/>
      <c r="H20" s="243"/>
      <c r="I20" s="243"/>
      <c r="J20" s="243"/>
      <c r="K20" s="243"/>
      <c r="L20" s="243"/>
      <c r="M20" s="243"/>
      <c r="N20" s="243"/>
      <c r="O20" s="243"/>
    </row>
    <row r="21" spans="2:15" ht="21.75" customHeight="1">
      <c r="B21" s="235"/>
      <c r="C21" s="243"/>
      <c r="D21" s="243"/>
      <c r="E21" s="243"/>
      <c r="F21" s="243"/>
      <c r="G21" s="243"/>
      <c r="H21" s="243"/>
      <c r="I21" s="243"/>
      <c r="J21" s="243"/>
      <c r="K21" s="243"/>
      <c r="L21" s="243"/>
      <c r="M21" s="243"/>
      <c r="N21" s="243"/>
      <c r="O21" s="243"/>
    </row>
    <row r="22" spans="2:15" ht="21.75" customHeight="1">
      <c r="B22" s="218" t="s">
        <v>100</v>
      </c>
      <c r="D22" s="217"/>
      <c r="E22" s="217"/>
      <c r="J22" s="217"/>
      <c r="K22" s="217"/>
      <c r="L22" s="217"/>
      <c r="M22" s="217"/>
      <c r="N22" s="217"/>
    </row>
    <row r="23" spans="2:15" ht="21.75" customHeight="1">
      <c r="B23" s="636" t="s">
        <v>21</v>
      </c>
      <c r="C23" s="636"/>
      <c r="D23" s="637" t="s">
        <v>261</v>
      </c>
      <c r="E23" s="637"/>
      <c r="F23" s="637" t="s">
        <v>87</v>
      </c>
      <c r="G23" s="637"/>
      <c r="H23" s="637" t="s">
        <v>88</v>
      </c>
      <c r="I23" s="637"/>
      <c r="J23" s="637" t="s">
        <v>89</v>
      </c>
      <c r="K23" s="637"/>
      <c r="L23" s="637" t="s">
        <v>31</v>
      </c>
      <c r="M23" s="637"/>
      <c r="N23" s="217"/>
    </row>
    <row r="24" spans="2:15" ht="21.75" customHeight="1">
      <c r="B24" s="636"/>
      <c r="C24" s="636"/>
      <c r="D24" s="637"/>
      <c r="E24" s="637"/>
      <c r="F24" s="637"/>
      <c r="G24" s="637"/>
      <c r="H24" s="637"/>
      <c r="I24" s="637"/>
      <c r="J24" s="637"/>
      <c r="K24" s="637"/>
      <c r="L24" s="637"/>
      <c r="M24" s="637"/>
      <c r="N24" s="217"/>
    </row>
    <row r="25" spans="2:15" s="135" customFormat="1" ht="21.75" customHeight="1">
      <c r="B25" s="636" t="s">
        <v>123</v>
      </c>
      <c r="C25" s="636"/>
      <c r="D25" s="638"/>
      <c r="E25" s="638"/>
      <c r="F25" s="638"/>
      <c r="G25" s="638"/>
      <c r="H25" s="638"/>
      <c r="I25" s="638"/>
      <c r="J25" s="638"/>
      <c r="K25" s="638"/>
      <c r="L25" s="635">
        <f>SUM(D25:K26)</f>
        <v>0</v>
      </c>
      <c r="M25" s="635"/>
    </row>
    <row r="26" spans="2:15" s="136" customFormat="1" ht="21.75" customHeight="1">
      <c r="B26" s="636"/>
      <c r="C26" s="636"/>
      <c r="D26" s="638"/>
      <c r="E26" s="638"/>
      <c r="F26" s="638"/>
      <c r="G26" s="638"/>
      <c r="H26" s="638"/>
      <c r="I26" s="638"/>
      <c r="J26" s="638"/>
      <c r="K26" s="638"/>
      <c r="L26" s="635"/>
      <c r="M26" s="635"/>
    </row>
    <row r="27" spans="2:15" s="135" customFormat="1" ht="21.75" customHeight="1">
      <c r="B27" s="244"/>
      <c r="C27" s="137"/>
    </row>
    <row r="28" spans="2:15" s="135" customFormat="1" ht="21.75" customHeight="1">
      <c r="B28" s="245" t="s">
        <v>404</v>
      </c>
      <c r="C28" s="137"/>
    </row>
    <row r="29" spans="2:15" s="135" customFormat="1" ht="39" customHeight="1">
      <c r="B29" s="641"/>
      <c r="C29" s="642"/>
      <c r="D29" s="643" t="s">
        <v>258</v>
      </c>
      <c r="E29" s="643"/>
      <c r="F29" s="643"/>
      <c r="G29" s="644" t="s">
        <v>249</v>
      </c>
      <c r="H29" s="645"/>
      <c r="I29" s="646"/>
    </row>
    <row r="30" spans="2:15" s="136" customFormat="1" ht="21.75" customHeight="1">
      <c r="B30" s="647" t="s">
        <v>25</v>
      </c>
      <c r="C30" s="648"/>
      <c r="D30" s="649" t="str">
        <f>IF(OR(M5="事業所内‐保育所型",M5="",L25=0),"",(IF(J25&gt;=1,VLOOKUP(M5,L34:O37,3,0),IF(H25+J25&gt;=1,VLOOKUP(M5,L34:O37,3,0),IF(F25+H25+J25&gt;=2,VLOOKUP(M5,G34:J37,3,0),IF(D25+F25+H25+J25&gt;=1,VLOOKUP(M5,B34:E37,3,0)))))))</f>
        <v/>
      </c>
      <c r="E30" s="649"/>
      <c r="F30" s="649"/>
      <c r="G30" s="650" t="str">
        <f>IF(NOT(M5="事業所内‐保育所型"),"",(IF(J25&gt;=3,VLOOKUP(M5,L38:O38,3,0),IF(H25+J25&gt;=3,VLOOKUP(M5,L38:O38,3,0),IF(F25+H25+J25&gt;=6,VLOOKUP(M5,G38:J38,3,0),IF(D25+F25+H25+J25&gt;=1,VLOOKUP(M5,B38:E38,3,0),IF(L25=0,0)))))))</f>
        <v/>
      </c>
      <c r="H30" s="651"/>
      <c r="I30" s="652"/>
    </row>
    <row r="31" spans="2:15" s="135" customFormat="1" ht="21.75" customHeight="1">
      <c r="B31" s="647"/>
      <c r="C31" s="648"/>
      <c r="D31" s="649"/>
      <c r="E31" s="649"/>
      <c r="F31" s="649"/>
      <c r="G31" s="653"/>
      <c r="H31" s="654"/>
      <c r="I31" s="655"/>
    </row>
    <row r="32" spans="2:15" s="136" customFormat="1" ht="21.75" customHeight="1">
      <c r="B32" s="246"/>
      <c r="C32" s="134"/>
    </row>
    <row r="33" spans="2:15" s="135" customFormat="1" ht="21.75" customHeight="1">
      <c r="B33" s="247" t="s">
        <v>245</v>
      </c>
      <c r="C33" s="247"/>
      <c r="D33" s="247"/>
      <c r="G33" s="247" t="s">
        <v>246</v>
      </c>
      <c r="H33" s="247"/>
      <c r="I33" s="248"/>
      <c r="J33" s="249"/>
      <c r="K33" s="217"/>
      <c r="L33" s="247" t="s">
        <v>259</v>
      </c>
      <c r="M33" s="247"/>
      <c r="N33" s="248"/>
      <c r="O33" s="250"/>
    </row>
    <row r="34" spans="2:15" s="135" customFormat="1" ht="21.75" customHeight="1">
      <c r="B34" s="656" t="s">
        <v>395</v>
      </c>
      <c r="C34" s="657"/>
      <c r="D34" s="639">
        <v>300000</v>
      </c>
      <c r="E34" s="640"/>
      <c r="F34" s="251"/>
      <c r="G34" s="656" t="s">
        <v>405</v>
      </c>
      <c r="H34" s="657"/>
      <c r="I34" s="639">
        <v>1192000</v>
      </c>
      <c r="J34" s="640"/>
      <c r="K34" s="252"/>
      <c r="L34" s="656" t="s">
        <v>406</v>
      </c>
      <c r="M34" s="657"/>
      <c r="N34" s="639">
        <v>1488000</v>
      </c>
      <c r="O34" s="640"/>
    </row>
    <row r="35" spans="2:15" s="135" customFormat="1" ht="21.75" customHeight="1">
      <c r="B35" s="656" t="s">
        <v>407</v>
      </c>
      <c r="C35" s="657"/>
      <c r="D35" s="639">
        <v>300000</v>
      </c>
      <c r="E35" s="640"/>
      <c r="F35" s="252"/>
      <c r="G35" s="656" t="s">
        <v>407</v>
      </c>
      <c r="H35" s="657"/>
      <c r="I35" s="639">
        <v>1192000</v>
      </c>
      <c r="J35" s="640"/>
      <c r="K35" s="252"/>
      <c r="L35" s="656" t="s">
        <v>407</v>
      </c>
      <c r="M35" s="657"/>
      <c r="N35" s="639">
        <v>1488000</v>
      </c>
      <c r="O35" s="640"/>
    </row>
    <row r="36" spans="2:15" s="135" customFormat="1" ht="21.75" customHeight="1">
      <c r="B36" s="658" t="s">
        <v>396</v>
      </c>
      <c r="C36" s="659"/>
      <c r="D36" s="639">
        <v>276000</v>
      </c>
      <c r="E36" s="640"/>
      <c r="F36" s="252"/>
      <c r="G36" s="658" t="s">
        <v>399</v>
      </c>
      <c r="H36" s="659"/>
      <c r="I36" s="639">
        <v>1097000</v>
      </c>
      <c r="J36" s="640"/>
      <c r="K36" s="252"/>
      <c r="L36" s="658" t="s">
        <v>396</v>
      </c>
      <c r="M36" s="659"/>
      <c r="N36" s="639">
        <v>1369000</v>
      </c>
      <c r="O36" s="640"/>
    </row>
    <row r="37" spans="2:15" s="135" customFormat="1" ht="21.75" customHeight="1">
      <c r="B37" s="660" t="s">
        <v>397</v>
      </c>
      <c r="C37" s="661"/>
      <c r="D37" s="639">
        <v>276000</v>
      </c>
      <c r="E37" s="640"/>
      <c r="F37" s="252"/>
      <c r="G37" s="660" t="s">
        <v>397</v>
      </c>
      <c r="H37" s="661"/>
      <c r="I37" s="639">
        <v>1097000</v>
      </c>
      <c r="J37" s="640"/>
      <c r="K37" s="252"/>
      <c r="L37" s="660" t="s">
        <v>397</v>
      </c>
      <c r="M37" s="661"/>
      <c r="N37" s="639">
        <v>1369000</v>
      </c>
      <c r="O37" s="640"/>
    </row>
    <row r="38" spans="2:15" s="135" customFormat="1" ht="21.75" customHeight="1">
      <c r="B38" s="658" t="s">
        <v>398</v>
      </c>
      <c r="C38" s="659"/>
      <c r="D38" s="639">
        <v>276000</v>
      </c>
      <c r="E38" s="640"/>
      <c r="F38" s="252"/>
      <c r="G38" s="658" t="s">
        <v>398</v>
      </c>
      <c r="H38" s="659"/>
      <c r="I38" s="639">
        <v>1384000</v>
      </c>
      <c r="J38" s="640"/>
      <c r="K38" s="252"/>
      <c r="L38" s="658" t="s">
        <v>398</v>
      </c>
      <c r="M38" s="659"/>
      <c r="N38" s="639">
        <v>2216000</v>
      </c>
      <c r="O38" s="640"/>
    </row>
    <row r="39" spans="2:15" s="135" customFormat="1" ht="21.75" customHeight="1">
      <c r="B39" s="247"/>
      <c r="D39" s="249"/>
      <c r="E39" s="249"/>
      <c r="F39" s="247"/>
      <c r="G39" s="253"/>
      <c r="H39" s="253"/>
    </row>
    <row r="40" spans="2:15" s="135" customFormat="1" ht="21.75" customHeight="1">
      <c r="B40" s="254" t="s">
        <v>263</v>
      </c>
      <c r="C40" s="247"/>
      <c r="D40" s="247"/>
      <c r="E40" s="247"/>
    </row>
    <row r="41" spans="2:15" s="257" customFormat="1" ht="21.75" customHeight="1">
      <c r="B41" s="255" t="s">
        <v>408</v>
      </c>
      <c r="C41" s="255"/>
      <c r="D41" s="255"/>
      <c r="E41" s="255"/>
      <c r="F41" s="255"/>
      <c r="G41" s="255"/>
      <c r="H41" s="255"/>
      <c r="I41" s="255"/>
      <c r="J41" s="255"/>
      <c r="K41" s="255"/>
      <c r="L41" s="255"/>
      <c r="M41" s="255"/>
      <c r="N41" s="255"/>
      <c r="O41" s="256"/>
    </row>
    <row r="42" spans="2:15" s="257" customFormat="1" ht="57" customHeight="1">
      <c r="B42" s="258"/>
      <c r="C42" s="662" t="s">
        <v>409</v>
      </c>
      <c r="D42" s="662"/>
      <c r="E42" s="662"/>
      <c r="F42" s="662"/>
      <c r="G42" s="662"/>
      <c r="H42" s="662"/>
      <c r="I42" s="662"/>
      <c r="J42" s="662"/>
      <c r="K42" s="662"/>
      <c r="L42" s="662"/>
      <c r="M42" s="662"/>
      <c r="N42" s="662"/>
      <c r="O42" s="662"/>
    </row>
    <row r="43" spans="2:15" s="257" customFormat="1" ht="21" customHeight="1">
      <c r="B43" s="255" t="s">
        <v>410</v>
      </c>
      <c r="C43" s="259"/>
      <c r="D43" s="259"/>
      <c r="E43" s="259"/>
      <c r="F43" s="259"/>
      <c r="G43" s="259"/>
      <c r="H43" s="259"/>
      <c r="I43" s="259"/>
      <c r="J43" s="259"/>
      <c r="K43" s="259"/>
      <c r="L43" s="259"/>
      <c r="M43" s="259"/>
      <c r="N43" s="259"/>
      <c r="O43" s="260"/>
    </row>
    <row r="44" spans="2:15" s="257" customFormat="1" ht="50.25" customHeight="1">
      <c r="B44" s="258"/>
      <c r="C44" s="662" t="s">
        <v>411</v>
      </c>
      <c r="D44" s="662"/>
      <c r="E44" s="662"/>
      <c r="F44" s="662"/>
      <c r="G44" s="662"/>
      <c r="H44" s="662"/>
      <c r="I44" s="662"/>
      <c r="J44" s="662"/>
      <c r="K44" s="662"/>
      <c r="L44" s="662"/>
      <c r="M44" s="662"/>
      <c r="N44" s="662"/>
      <c r="O44" s="662"/>
    </row>
    <row r="45" spans="2:15" s="257" customFormat="1" ht="21.75" customHeight="1">
      <c r="B45" s="255" t="s">
        <v>412</v>
      </c>
      <c r="C45" s="259"/>
      <c r="D45" s="259"/>
      <c r="E45" s="259"/>
      <c r="F45" s="259"/>
      <c r="G45" s="259"/>
      <c r="H45" s="259"/>
      <c r="I45" s="259"/>
      <c r="J45" s="259"/>
      <c r="K45" s="259"/>
      <c r="L45" s="259"/>
      <c r="M45" s="259"/>
      <c r="N45" s="259"/>
      <c r="O45" s="260"/>
    </row>
    <row r="46" spans="2:15" s="257" customFormat="1" ht="55.5" customHeight="1">
      <c r="B46" s="258"/>
      <c r="C46" s="662" t="s">
        <v>413</v>
      </c>
      <c r="D46" s="662"/>
      <c r="E46" s="662"/>
      <c r="F46" s="662"/>
      <c r="G46" s="662"/>
      <c r="H46" s="662"/>
      <c r="I46" s="662"/>
      <c r="J46" s="662"/>
      <c r="K46" s="662"/>
      <c r="L46" s="662"/>
      <c r="M46" s="662"/>
      <c r="N46" s="662"/>
      <c r="O46" s="662"/>
    </row>
    <row r="47" spans="2:15" s="257" customFormat="1" ht="21.75" customHeight="1">
      <c r="B47" s="255" t="s">
        <v>414</v>
      </c>
      <c r="C47" s="259"/>
      <c r="D47" s="259"/>
      <c r="E47" s="259"/>
      <c r="F47" s="259"/>
      <c r="G47" s="259"/>
      <c r="H47" s="259"/>
      <c r="I47" s="259"/>
      <c r="J47" s="259"/>
      <c r="K47" s="259"/>
      <c r="L47" s="259"/>
      <c r="M47" s="259"/>
      <c r="N47" s="259"/>
      <c r="O47" s="260"/>
    </row>
    <row r="48" spans="2:15" s="257" customFormat="1" ht="42.75" customHeight="1">
      <c r="B48" s="258"/>
      <c r="C48" s="662" t="s">
        <v>415</v>
      </c>
      <c r="D48" s="662"/>
      <c r="E48" s="662"/>
      <c r="F48" s="662"/>
      <c r="G48" s="662"/>
      <c r="H48" s="662"/>
      <c r="I48" s="662"/>
      <c r="J48" s="662"/>
      <c r="K48" s="662"/>
      <c r="L48" s="662"/>
      <c r="M48" s="662"/>
      <c r="N48" s="662"/>
      <c r="O48" s="662"/>
    </row>
    <row r="49" spans="2:15" s="262" customFormat="1" ht="36.75" customHeight="1">
      <c r="B49" s="261"/>
      <c r="C49" s="663" t="s">
        <v>416</v>
      </c>
      <c r="D49" s="663"/>
      <c r="E49" s="663"/>
      <c r="F49" s="663"/>
      <c r="G49" s="663"/>
      <c r="H49" s="663"/>
      <c r="I49" s="663"/>
      <c r="J49" s="663"/>
      <c r="K49" s="663"/>
      <c r="L49" s="663"/>
      <c r="M49" s="663"/>
      <c r="N49" s="663"/>
      <c r="O49" s="663"/>
    </row>
    <row r="50" spans="2:15" s="135" customFormat="1" ht="21.75" customHeight="1">
      <c r="C50" s="247"/>
      <c r="D50" s="247"/>
      <c r="E50" s="247"/>
      <c r="J50" s="247"/>
      <c r="K50" s="253"/>
      <c r="L50" s="253"/>
    </row>
    <row r="51" spans="2:15" s="135" customFormat="1">
      <c r="C51" s="247"/>
      <c r="D51" s="247"/>
      <c r="E51" s="247"/>
      <c r="J51" s="247"/>
      <c r="K51" s="253"/>
      <c r="L51" s="253"/>
    </row>
    <row r="52" spans="2:15" s="135" customFormat="1" ht="19.5" customHeight="1">
      <c r="C52" s="247"/>
      <c r="E52" s="249"/>
      <c r="F52" s="249"/>
      <c r="G52" s="247"/>
      <c r="H52" s="253"/>
      <c r="I52" s="253"/>
    </row>
    <row r="53" spans="2:15" ht="19.5" customHeight="1">
      <c r="E53" s="263"/>
      <c r="F53" s="250"/>
      <c r="J53" s="217"/>
      <c r="K53" s="217"/>
      <c r="L53" s="217"/>
      <c r="M53" s="217"/>
      <c r="N53" s="217"/>
    </row>
    <row r="54" spans="2:15" ht="19.5" customHeight="1">
      <c r="E54" s="263"/>
      <c r="F54" s="250"/>
      <c r="J54" s="217"/>
      <c r="K54" s="217"/>
      <c r="L54" s="217"/>
      <c r="M54" s="217"/>
      <c r="N54" s="217"/>
    </row>
  </sheetData>
  <sheetProtection algorithmName="SHA-512" hashValue="bvBugNO/OPdx1oYugnelL5bcs7E9PGYfBzYME2ufxfa5JrWsV7o1q9ET1mUZ+qWPnKFrRoBpDqeSVgqJrsAAwA==" saltValue="/fhnk8sGcYSiECXHi5gcwA==" spinCount="100000" sheet="1" insertRows="0"/>
  <mergeCells count="84">
    <mergeCell ref="C42:O42"/>
    <mergeCell ref="C44:O44"/>
    <mergeCell ref="C46:O46"/>
    <mergeCell ref="C48:O48"/>
    <mergeCell ref="C49:O49"/>
    <mergeCell ref="N38:O38"/>
    <mergeCell ref="B37:C37"/>
    <mergeCell ref="D37:E37"/>
    <mergeCell ref="G37:H37"/>
    <mergeCell ref="I37:J37"/>
    <mergeCell ref="L37:M37"/>
    <mergeCell ref="N37:O37"/>
    <mergeCell ref="B38:C38"/>
    <mergeCell ref="D38:E38"/>
    <mergeCell ref="G38:H38"/>
    <mergeCell ref="I38:J38"/>
    <mergeCell ref="L38:M38"/>
    <mergeCell ref="N36:O36"/>
    <mergeCell ref="B35:C35"/>
    <mergeCell ref="D35:E35"/>
    <mergeCell ref="G35:H35"/>
    <mergeCell ref="I35:J35"/>
    <mergeCell ref="L35:M35"/>
    <mergeCell ref="N35:O35"/>
    <mergeCell ref="B36:C36"/>
    <mergeCell ref="D36:E36"/>
    <mergeCell ref="G36:H36"/>
    <mergeCell ref="I36:J36"/>
    <mergeCell ref="L36:M36"/>
    <mergeCell ref="N34:O34"/>
    <mergeCell ref="B29:C29"/>
    <mergeCell ref="D29:F29"/>
    <mergeCell ref="G29:I29"/>
    <mergeCell ref="B30:C31"/>
    <mergeCell ref="D30:F31"/>
    <mergeCell ref="G30:I31"/>
    <mergeCell ref="B34:C34"/>
    <mergeCell ref="D34:E34"/>
    <mergeCell ref="G34:H34"/>
    <mergeCell ref="I34:J34"/>
    <mergeCell ref="L34:M34"/>
    <mergeCell ref="L25:M26"/>
    <mergeCell ref="B23:C24"/>
    <mergeCell ref="D23:E24"/>
    <mergeCell ref="F23:G24"/>
    <mergeCell ref="H23:I24"/>
    <mergeCell ref="J23:K24"/>
    <mergeCell ref="L23:M24"/>
    <mergeCell ref="B25:C26"/>
    <mergeCell ref="D25:E26"/>
    <mergeCell ref="F25:G26"/>
    <mergeCell ref="H25:I26"/>
    <mergeCell ref="J25:K26"/>
    <mergeCell ref="C17:D17"/>
    <mergeCell ref="F17:G17"/>
    <mergeCell ref="H17:K17"/>
    <mergeCell ref="L17:O17"/>
    <mergeCell ref="F18:G18"/>
    <mergeCell ref="H18:K18"/>
    <mergeCell ref="L18:O18"/>
    <mergeCell ref="C15:E15"/>
    <mergeCell ref="F15:G15"/>
    <mergeCell ref="H15:K15"/>
    <mergeCell ref="L15:O15"/>
    <mergeCell ref="C16:D16"/>
    <mergeCell ref="F16:G16"/>
    <mergeCell ref="H16:K16"/>
    <mergeCell ref="L16:O16"/>
    <mergeCell ref="C13:E13"/>
    <mergeCell ref="F13:G13"/>
    <mergeCell ref="H13:K13"/>
    <mergeCell ref="L13:O13"/>
    <mergeCell ref="C14:E14"/>
    <mergeCell ref="F14:G14"/>
    <mergeCell ref="H14:K14"/>
    <mergeCell ref="L14:O14"/>
    <mergeCell ref="M1:N1"/>
    <mergeCell ref="M5:P5"/>
    <mergeCell ref="M6:P6"/>
    <mergeCell ref="C9:E9"/>
    <mergeCell ref="C12:E12"/>
    <mergeCell ref="F12:G12"/>
    <mergeCell ref="H12:K12"/>
    <mergeCell ref="L12:O12"/>
  </mergeCells>
  <phoneticPr fontId="3"/>
  <conditionalFormatting sqref="D29:F31">
    <cfRule type="expression" dxfId="7" priority="7" stopIfTrue="1">
      <formula>($M$5="事業所内‐保育所型")</formula>
    </cfRule>
  </conditionalFormatting>
  <conditionalFormatting sqref="G29:G30">
    <cfRule type="expression" dxfId="6" priority="3" stopIfTrue="1">
      <formula>$M$5="事業所内‐小規模B型"</formula>
    </cfRule>
    <cfRule type="expression" dxfId="5" priority="4" stopIfTrue="1">
      <formula>$M$5="事業所内‐小規模A型"</formula>
    </cfRule>
    <cfRule type="expression" dxfId="4" priority="5" stopIfTrue="1">
      <formula>$M$5="小規模保育事業Ｂ型"</formula>
    </cfRule>
    <cfRule type="expression" dxfId="3" priority="6" stopIfTrue="1">
      <formula>$M$5="小規模保育事業Ａ型"</formula>
    </cfRule>
  </conditionalFormatting>
  <conditionalFormatting sqref="H25:I26">
    <cfRule type="expression" dxfId="2" priority="2">
      <formula>OR($C$9="30分延長型",$C$9="１時間延長型")</formula>
    </cfRule>
  </conditionalFormatting>
  <conditionalFormatting sqref="J25:K26">
    <cfRule type="expression" dxfId="1" priority="1">
      <formula>OR($C$9="30分延長型",$C$9="１時間延長型",$C$9="２時間延長型")</formula>
    </cfRule>
  </conditionalFormatting>
  <dataValidations count="2">
    <dataValidation type="list" allowBlank="1" showInputMessage="1" showErrorMessage="1" sqref="C9:E9">
      <formula1>" ,1時間延長型,2時間延長型"</formula1>
    </dataValidation>
    <dataValidation type="list" allowBlank="1" showInputMessage="1" showErrorMessage="1" sqref="F13:G18">
      <formula1>"常勤,非常勤"</formula1>
    </dataValidation>
  </dataValidations>
  <pageMargins left="0.7" right="0.7" top="0.75" bottom="0.75" header="0.3" footer="0.3"/>
  <pageSetup paperSize="9" scale="61"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heetViews>
  <sheetFormatPr defaultRowHeight="13.5"/>
  <cols>
    <col min="1" max="2" width="9" style="280"/>
    <col min="3" max="3" width="9" style="280" customWidth="1"/>
    <col min="4" max="4" width="15.625" style="280" customWidth="1"/>
    <col min="5" max="7" width="15.625" style="278" customWidth="1"/>
    <col min="8" max="11" width="15.625" style="280" customWidth="1"/>
    <col min="12" max="14" width="15.625" style="278" customWidth="1"/>
    <col min="15" max="16" width="15.625" style="279" customWidth="1"/>
    <col min="17" max="24" width="15.625" style="280" customWidth="1"/>
    <col min="25" max="16384" width="9" style="280"/>
  </cols>
  <sheetData>
    <row r="1" spans="2:25" s="130" customFormat="1" ht="60.75" customHeight="1">
      <c r="E1" s="264"/>
      <c r="F1" s="265"/>
      <c r="G1" s="265"/>
      <c r="L1" s="265"/>
      <c r="M1" s="265"/>
      <c r="N1" s="265"/>
      <c r="O1" s="265"/>
      <c r="R1" s="664"/>
      <c r="S1" s="664"/>
      <c r="T1" s="266"/>
      <c r="U1" s="665" t="s">
        <v>99</v>
      </c>
      <c r="V1" s="666"/>
    </row>
    <row r="2" spans="2:25" s="130" customFormat="1" ht="22.5" customHeight="1" thickBot="1">
      <c r="E2" s="264"/>
      <c r="F2" s="265"/>
      <c r="G2" s="265"/>
      <c r="L2" s="265"/>
      <c r="M2" s="265"/>
      <c r="O2" s="267"/>
      <c r="P2" s="267"/>
      <c r="Q2" s="268"/>
      <c r="U2" s="667"/>
      <c r="V2" s="668"/>
    </row>
    <row r="3" spans="2:25" s="121" customFormat="1" ht="49.5" customHeight="1">
      <c r="B3" s="117" t="s">
        <v>203</v>
      </c>
      <c r="C3" s="118">
        <f>一番最初に入力!C14</f>
        <v>0</v>
      </c>
      <c r="D3" s="119" t="s">
        <v>124</v>
      </c>
      <c r="E3" s="269"/>
      <c r="F3" s="119"/>
      <c r="G3" s="120"/>
      <c r="K3" s="122"/>
      <c r="L3" s="120"/>
      <c r="M3" s="120"/>
      <c r="N3" s="120"/>
      <c r="O3" s="123"/>
      <c r="P3" s="123"/>
    </row>
    <row r="4" spans="2:25" s="125" customFormat="1" ht="39.950000000000003" customHeight="1">
      <c r="D4" s="126"/>
      <c r="E4" s="127"/>
      <c r="F4" s="127"/>
      <c r="G4" s="127"/>
      <c r="K4" s="128"/>
      <c r="L4" s="127"/>
      <c r="M4" s="127"/>
      <c r="R4" s="129" t="s">
        <v>66</v>
      </c>
      <c r="S4" s="669" t="str">
        <f>様式第４号!K8</f>
        <v>　</v>
      </c>
      <c r="T4" s="670"/>
      <c r="U4" s="670"/>
      <c r="V4" s="671"/>
    </row>
    <row r="5" spans="2:25" s="130" customFormat="1" ht="39.950000000000003" customHeight="1">
      <c r="E5" s="265"/>
      <c r="F5" s="265"/>
      <c r="G5" s="265"/>
      <c r="K5" s="270"/>
      <c r="L5" s="265"/>
      <c r="M5" s="271"/>
      <c r="R5" s="129" t="s">
        <v>67</v>
      </c>
      <c r="S5" s="672" t="str">
        <f>様式第４号!K9</f>
        <v>　</v>
      </c>
      <c r="T5" s="673"/>
      <c r="U5" s="673"/>
      <c r="V5" s="674"/>
    </row>
    <row r="6" spans="2:25" s="132" customFormat="1" ht="126" customHeight="1">
      <c r="D6" s="133"/>
      <c r="E6" s="133"/>
      <c r="F6" s="133"/>
      <c r="G6" s="133"/>
      <c r="H6" s="133"/>
      <c r="I6" s="133"/>
      <c r="J6" s="133"/>
      <c r="K6" s="133"/>
      <c r="L6" s="133"/>
      <c r="W6" s="124" t="s">
        <v>131</v>
      </c>
    </row>
    <row r="7" spans="2:25" s="130" customFormat="1" ht="45.75" customHeight="1" thickBot="1">
      <c r="D7" s="264" t="s">
        <v>97</v>
      </c>
      <c r="N7" s="264" t="s">
        <v>98</v>
      </c>
      <c r="O7" s="264"/>
      <c r="P7" s="265"/>
      <c r="Q7" s="265"/>
      <c r="R7" s="267"/>
      <c r="W7" s="272"/>
      <c r="X7" s="273"/>
      <c r="Y7" s="273"/>
    </row>
    <row r="8" spans="2:25" s="217" customFormat="1" ht="60.75" customHeight="1">
      <c r="D8" s="675" t="s">
        <v>69</v>
      </c>
      <c r="E8" s="677" t="s">
        <v>70</v>
      </c>
      <c r="F8" s="679" t="s">
        <v>72</v>
      </c>
      <c r="G8" s="680"/>
      <c r="H8" s="679" t="s">
        <v>126</v>
      </c>
      <c r="I8" s="680"/>
      <c r="J8" s="679" t="s">
        <v>76</v>
      </c>
      <c r="K8" s="683"/>
      <c r="N8" s="675" t="s">
        <v>69</v>
      </c>
      <c r="O8" s="677" t="s">
        <v>70</v>
      </c>
      <c r="P8" s="679" t="s">
        <v>72</v>
      </c>
      <c r="Q8" s="680"/>
      <c r="R8" s="679" t="s">
        <v>125</v>
      </c>
      <c r="S8" s="680"/>
      <c r="T8" s="679" t="s">
        <v>76</v>
      </c>
      <c r="U8" s="683"/>
    </row>
    <row r="9" spans="2:25" s="217" customFormat="1" ht="60.75" customHeight="1">
      <c r="D9" s="676"/>
      <c r="E9" s="678"/>
      <c r="F9" s="681"/>
      <c r="G9" s="682"/>
      <c r="H9" s="681"/>
      <c r="I9" s="682"/>
      <c r="J9" s="681"/>
      <c r="K9" s="684"/>
      <c r="N9" s="676"/>
      <c r="O9" s="678"/>
      <c r="P9" s="681"/>
      <c r="Q9" s="682"/>
      <c r="R9" s="681"/>
      <c r="S9" s="682"/>
      <c r="T9" s="681"/>
      <c r="U9" s="684"/>
    </row>
    <row r="10" spans="2:25" s="135" customFormat="1" ht="20.100000000000001" customHeight="1">
      <c r="D10" s="685" t="s">
        <v>68</v>
      </c>
      <c r="E10" s="688" t="s">
        <v>73</v>
      </c>
      <c r="F10" s="690"/>
      <c r="G10" s="691"/>
      <c r="H10" s="694"/>
      <c r="I10" s="695"/>
      <c r="J10" s="698">
        <f>F10*H10</f>
        <v>0</v>
      </c>
      <c r="K10" s="699"/>
      <c r="N10" s="685" t="s">
        <v>68</v>
      </c>
      <c r="O10" s="688" t="s">
        <v>63</v>
      </c>
      <c r="P10" s="690"/>
      <c r="Q10" s="691"/>
      <c r="R10" s="702"/>
      <c r="S10" s="703"/>
      <c r="T10" s="698">
        <f>P10*R10</f>
        <v>0</v>
      </c>
      <c r="U10" s="699"/>
    </row>
    <row r="11" spans="2:25" s="136" customFormat="1" ht="20.100000000000001" customHeight="1">
      <c r="D11" s="686"/>
      <c r="E11" s="689"/>
      <c r="F11" s="692"/>
      <c r="G11" s="693"/>
      <c r="H11" s="696"/>
      <c r="I11" s="697"/>
      <c r="J11" s="700"/>
      <c r="K11" s="701"/>
      <c r="N11" s="686"/>
      <c r="O11" s="689"/>
      <c r="P11" s="692"/>
      <c r="Q11" s="693"/>
      <c r="R11" s="704"/>
      <c r="S11" s="705"/>
      <c r="T11" s="700"/>
      <c r="U11" s="701"/>
    </row>
    <row r="12" spans="2:25" s="135" customFormat="1" ht="20.100000000000001" customHeight="1">
      <c r="D12" s="686"/>
      <c r="E12" s="688" t="s">
        <v>74</v>
      </c>
      <c r="F12" s="690"/>
      <c r="G12" s="691"/>
      <c r="H12" s="694"/>
      <c r="I12" s="695"/>
      <c r="J12" s="698">
        <f>F12*H12</f>
        <v>0</v>
      </c>
      <c r="K12" s="699"/>
      <c r="N12" s="686"/>
      <c r="O12" s="688" t="s">
        <v>417</v>
      </c>
      <c r="P12" s="690"/>
      <c r="Q12" s="691"/>
      <c r="R12" s="702"/>
      <c r="S12" s="703"/>
      <c r="T12" s="698">
        <f>P12*R12</f>
        <v>0</v>
      </c>
      <c r="U12" s="699"/>
    </row>
    <row r="13" spans="2:25" s="136" customFormat="1" ht="20.100000000000001" customHeight="1">
      <c r="D13" s="686"/>
      <c r="E13" s="689"/>
      <c r="F13" s="692"/>
      <c r="G13" s="693"/>
      <c r="H13" s="696"/>
      <c r="I13" s="697"/>
      <c r="J13" s="700"/>
      <c r="K13" s="701"/>
      <c r="N13" s="686"/>
      <c r="O13" s="689"/>
      <c r="P13" s="692"/>
      <c r="Q13" s="693"/>
      <c r="R13" s="704"/>
      <c r="S13" s="705"/>
      <c r="T13" s="700"/>
      <c r="U13" s="701"/>
    </row>
    <row r="14" spans="2:25" s="135" customFormat="1" ht="20.100000000000001" customHeight="1">
      <c r="D14" s="686"/>
      <c r="E14" s="688" t="s">
        <v>75</v>
      </c>
      <c r="F14" s="690"/>
      <c r="G14" s="691"/>
      <c r="H14" s="694"/>
      <c r="I14" s="695"/>
      <c r="J14" s="698">
        <f>F14*H14</f>
        <v>0</v>
      </c>
      <c r="K14" s="699"/>
      <c r="N14" s="686"/>
      <c r="O14" s="688" t="s">
        <v>74</v>
      </c>
      <c r="P14" s="690"/>
      <c r="Q14" s="691"/>
      <c r="R14" s="702"/>
      <c r="S14" s="703"/>
      <c r="T14" s="698">
        <f>P14*R14</f>
        <v>0</v>
      </c>
      <c r="U14" s="699"/>
    </row>
    <row r="15" spans="2:25" s="136" customFormat="1" ht="20.100000000000001" customHeight="1">
      <c r="D15" s="687"/>
      <c r="E15" s="689"/>
      <c r="F15" s="692"/>
      <c r="G15" s="693"/>
      <c r="H15" s="696"/>
      <c r="I15" s="697"/>
      <c r="J15" s="700"/>
      <c r="K15" s="701"/>
      <c r="N15" s="686"/>
      <c r="O15" s="689"/>
      <c r="P15" s="692"/>
      <c r="Q15" s="693"/>
      <c r="R15" s="704"/>
      <c r="S15" s="705"/>
      <c r="T15" s="700"/>
      <c r="U15" s="701"/>
    </row>
    <row r="16" spans="2:25" s="135" customFormat="1" ht="20.100000000000001" customHeight="1">
      <c r="D16" s="685" t="s">
        <v>71</v>
      </c>
      <c r="E16" s="688" t="s">
        <v>73</v>
      </c>
      <c r="F16" s="690"/>
      <c r="G16" s="691"/>
      <c r="H16" s="694"/>
      <c r="I16" s="695"/>
      <c r="J16" s="698">
        <f>F16*H16</f>
        <v>0</v>
      </c>
      <c r="K16" s="699"/>
      <c r="N16" s="686"/>
      <c r="O16" s="688" t="s">
        <v>75</v>
      </c>
      <c r="P16" s="690"/>
      <c r="Q16" s="691"/>
      <c r="R16" s="702"/>
      <c r="S16" s="703"/>
      <c r="T16" s="698">
        <f>P16*R16</f>
        <v>0</v>
      </c>
      <c r="U16" s="699"/>
    </row>
    <row r="17" spans="4:21" s="136" customFormat="1" ht="20.100000000000001" customHeight="1">
      <c r="D17" s="686"/>
      <c r="E17" s="689"/>
      <c r="F17" s="692"/>
      <c r="G17" s="693"/>
      <c r="H17" s="696"/>
      <c r="I17" s="697"/>
      <c r="J17" s="700"/>
      <c r="K17" s="701"/>
      <c r="N17" s="687"/>
      <c r="O17" s="689"/>
      <c r="P17" s="692"/>
      <c r="Q17" s="693"/>
      <c r="R17" s="704"/>
      <c r="S17" s="705"/>
      <c r="T17" s="700"/>
      <c r="U17" s="701"/>
    </row>
    <row r="18" spans="4:21" s="274" customFormat="1" ht="20.100000000000001" customHeight="1">
      <c r="D18" s="686"/>
      <c r="E18" s="688" t="s">
        <v>74</v>
      </c>
      <c r="F18" s="690"/>
      <c r="G18" s="691"/>
      <c r="H18" s="694"/>
      <c r="I18" s="695"/>
      <c r="J18" s="698">
        <f>F18*H18</f>
        <v>0</v>
      </c>
      <c r="K18" s="699"/>
      <c r="N18" s="685" t="s">
        <v>71</v>
      </c>
      <c r="O18" s="688" t="s">
        <v>63</v>
      </c>
      <c r="P18" s="690"/>
      <c r="Q18" s="691"/>
      <c r="R18" s="702"/>
      <c r="S18" s="703"/>
      <c r="T18" s="698">
        <f>P18*R18</f>
        <v>0</v>
      </c>
      <c r="U18" s="699"/>
    </row>
    <row r="19" spans="4:21" s="275" customFormat="1" ht="20.100000000000001" customHeight="1">
      <c r="D19" s="686"/>
      <c r="E19" s="689"/>
      <c r="F19" s="692"/>
      <c r="G19" s="693"/>
      <c r="H19" s="696"/>
      <c r="I19" s="697"/>
      <c r="J19" s="700"/>
      <c r="K19" s="701"/>
      <c r="N19" s="686"/>
      <c r="O19" s="689"/>
      <c r="P19" s="692"/>
      <c r="Q19" s="693"/>
      <c r="R19" s="704"/>
      <c r="S19" s="705"/>
      <c r="T19" s="700"/>
      <c r="U19" s="701"/>
    </row>
    <row r="20" spans="4:21" s="131" customFormat="1" ht="20.100000000000001" customHeight="1">
      <c r="D20" s="686"/>
      <c r="E20" s="688" t="s">
        <v>75</v>
      </c>
      <c r="F20" s="690"/>
      <c r="G20" s="691"/>
      <c r="H20" s="694"/>
      <c r="I20" s="695"/>
      <c r="J20" s="698">
        <f>F20*H20</f>
        <v>0</v>
      </c>
      <c r="K20" s="699"/>
      <c r="N20" s="686"/>
      <c r="O20" s="688" t="s">
        <v>418</v>
      </c>
      <c r="P20" s="690"/>
      <c r="Q20" s="691"/>
      <c r="R20" s="702"/>
      <c r="S20" s="703"/>
      <c r="T20" s="698">
        <f>P20*R20</f>
        <v>0</v>
      </c>
      <c r="U20" s="699"/>
    </row>
    <row r="21" spans="4:21" s="275" customFormat="1" ht="20.100000000000001" customHeight="1">
      <c r="D21" s="687"/>
      <c r="E21" s="689"/>
      <c r="F21" s="692"/>
      <c r="G21" s="693"/>
      <c r="H21" s="696"/>
      <c r="I21" s="697"/>
      <c r="J21" s="700"/>
      <c r="K21" s="701"/>
      <c r="N21" s="686"/>
      <c r="O21" s="689"/>
      <c r="P21" s="692"/>
      <c r="Q21" s="693"/>
      <c r="R21" s="704"/>
      <c r="S21" s="705"/>
      <c r="T21" s="700"/>
      <c r="U21" s="701"/>
    </row>
    <row r="22" spans="4:21" s="135" customFormat="1" ht="20.100000000000001" customHeight="1">
      <c r="D22" s="706" t="s">
        <v>262</v>
      </c>
      <c r="E22" s="688" t="s">
        <v>73</v>
      </c>
      <c r="F22" s="690"/>
      <c r="G22" s="691"/>
      <c r="H22" s="694"/>
      <c r="I22" s="695"/>
      <c r="J22" s="698">
        <f>F22*H22</f>
        <v>0</v>
      </c>
      <c r="K22" s="699"/>
      <c r="N22" s="686"/>
      <c r="O22" s="688" t="s">
        <v>74</v>
      </c>
      <c r="P22" s="690"/>
      <c r="Q22" s="691"/>
      <c r="R22" s="702"/>
      <c r="S22" s="703"/>
      <c r="T22" s="698">
        <f>P22*R22</f>
        <v>0</v>
      </c>
      <c r="U22" s="699"/>
    </row>
    <row r="23" spans="4:21" s="131" customFormat="1" ht="20.100000000000001" customHeight="1">
      <c r="D23" s="686"/>
      <c r="E23" s="689"/>
      <c r="F23" s="692"/>
      <c r="G23" s="693"/>
      <c r="H23" s="696"/>
      <c r="I23" s="697"/>
      <c r="J23" s="700"/>
      <c r="K23" s="701"/>
      <c r="N23" s="686"/>
      <c r="O23" s="689"/>
      <c r="P23" s="692"/>
      <c r="Q23" s="693"/>
      <c r="R23" s="704"/>
      <c r="S23" s="705"/>
      <c r="T23" s="700"/>
      <c r="U23" s="701"/>
    </row>
    <row r="24" spans="4:21" s="131" customFormat="1" ht="20.100000000000001" customHeight="1">
      <c r="D24" s="686"/>
      <c r="E24" s="688" t="s">
        <v>74</v>
      </c>
      <c r="F24" s="690"/>
      <c r="G24" s="691"/>
      <c r="H24" s="694"/>
      <c r="I24" s="695"/>
      <c r="J24" s="698">
        <f>F24*H24</f>
        <v>0</v>
      </c>
      <c r="K24" s="699"/>
      <c r="N24" s="686"/>
      <c r="O24" s="688" t="s">
        <v>75</v>
      </c>
      <c r="P24" s="690"/>
      <c r="Q24" s="691"/>
      <c r="R24" s="702"/>
      <c r="S24" s="703"/>
      <c r="T24" s="698">
        <f>P24*R24</f>
        <v>0</v>
      </c>
      <c r="U24" s="699"/>
    </row>
    <row r="25" spans="4:21" s="135" customFormat="1" ht="20.100000000000001" customHeight="1">
      <c r="D25" s="686"/>
      <c r="E25" s="689"/>
      <c r="F25" s="692"/>
      <c r="G25" s="693"/>
      <c r="H25" s="696"/>
      <c r="I25" s="697"/>
      <c r="J25" s="700"/>
      <c r="K25" s="701"/>
      <c r="N25" s="687"/>
      <c r="O25" s="689"/>
      <c r="P25" s="692"/>
      <c r="Q25" s="693"/>
      <c r="R25" s="704"/>
      <c r="S25" s="705"/>
      <c r="T25" s="700"/>
      <c r="U25" s="701"/>
    </row>
    <row r="26" spans="4:21" s="131" customFormat="1" ht="20.100000000000001" customHeight="1">
      <c r="D26" s="686"/>
      <c r="E26" s="688" t="s">
        <v>75</v>
      </c>
      <c r="F26" s="690"/>
      <c r="G26" s="691"/>
      <c r="H26" s="694"/>
      <c r="I26" s="695"/>
      <c r="J26" s="698">
        <f>F26*H26</f>
        <v>0</v>
      </c>
      <c r="K26" s="699"/>
      <c r="N26" s="685" t="s">
        <v>55</v>
      </c>
      <c r="O26" s="688" t="s">
        <v>63</v>
      </c>
      <c r="P26" s="690"/>
      <c r="Q26" s="691"/>
      <c r="R26" s="702"/>
      <c r="S26" s="703"/>
      <c r="T26" s="698">
        <f>P26*R26</f>
        <v>0</v>
      </c>
      <c r="U26" s="699"/>
    </row>
    <row r="27" spans="4:21" s="131" customFormat="1" ht="20.100000000000001" customHeight="1">
      <c r="D27" s="687"/>
      <c r="E27" s="689"/>
      <c r="F27" s="692"/>
      <c r="G27" s="693"/>
      <c r="H27" s="696"/>
      <c r="I27" s="697"/>
      <c r="J27" s="700"/>
      <c r="K27" s="701"/>
      <c r="N27" s="686"/>
      <c r="O27" s="689"/>
      <c r="P27" s="692"/>
      <c r="Q27" s="693"/>
      <c r="R27" s="704"/>
      <c r="S27" s="705"/>
      <c r="T27" s="700"/>
      <c r="U27" s="701"/>
    </row>
    <row r="28" spans="4:21" s="131" customFormat="1" ht="20.100000000000001" customHeight="1">
      <c r="D28" s="685" t="s">
        <v>55</v>
      </c>
      <c r="E28" s="688" t="s">
        <v>73</v>
      </c>
      <c r="F28" s="690"/>
      <c r="G28" s="691"/>
      <c r="H28" s="694"/>
      <c r="I28" s="695"/>
      <c r="J28" s="698">
        <f>F28*H28</f>
        <v>0</v>
      </c>
      <c r="K28" s="699"/>
      <c r="N28" s="686"/>
      <c r="O28" s="688" t="s">
        <v>418</v>
      </c>
      <c r="P28" s="690"/>
      <c r="Q28" s="691"/>
      <c r="R28" s="702"/>
      <c r="S28" s="703"/>
      <c r="T28" s="698">
        <f>P28*R28</f>
        <v>0</v>
      </c>
      <c r="U28" s="699"/>
    </row>
    <row r="29" spans="4:21" s="131" customFormat="1" ht="20.100000000000001" customHeight="1">
      <c r="D29" s="686"/>
      <c r="E29" s="689"/>
      <c r="F29" s="692"/>
      <c r="G29" s="693"/>
      <c r="H29" s="696"/>
      <c r="I29" s="697"/>
      <c r="J29" s="700"/>
      <c r="K29" s="701"/>
      <c r="N29" s="686"/>
      <c r="O29" s="689"/>
      <c r="P29" s="692"/>
      <c r="Q29" s="693"/>
      <c r="R29" s="704"/>
      <c r="S29" s="705"/>
      <c r="T29" s="700"/>
      <c r="U29" s="701"/>
    </row>
    <row r="30" spans="4:21" s="131" customFormat="1" ht="20.100000000000001" customHeight="1">
      <c r="D30" s="686"/>
      <c r="E30" s="688" t="s">
        <v>74</v>
      </c>
      <c r="F30" s="690"/>
      <c r="G30" s="691"/>
      <c r="H30" s="694"/>
      <c r="I30" s="695"/>
      <c r="J30" s="698">
        <f>F30*H30</f>
        <v>0</v>
      </c>
      <c r="K30" s="699"/>
      <c r="N30" s="686"/>
      <c r="O30" s="688" t="s">
        <v>74</v>
      </c>
      <c r="P30" s="690"/>
      <c r="Q30" s="691"/>
      <c r="R30" s="702"/>
      <c r="S30" s="703"/>
      <c r="T30" s="698">
        <f>P30*R30</f>
        <v>0</v>
      </c>
      <c r="U30" s="699"/>
    </row>
    <row r="31" spans="4:21" s="131" customFormat="1" ht="20.100000000000001" customHeight="1">
      <c r="D31" s="686"/>
      <c r="E31" s="689"/>
      <c r="F31" s="692"/>
      <c r="G31" s="693"/>
      <c r="H31" s="696"/>
      <c r="I31" s="697"/>
      <c r="J31" s="700"/>
      <c r="K31" s="701"/>
      <c r="N31" s="686"/>
      <c r="O31" s="689"/>
      <c r="P31" s="692"/>
      <c r="Q31" s="693"/>
      <c r="R31" s="704"/>
      <c r="S31" s="705"/>
      <c r="T31" s="700"/>
      <c r="U31" s="701"/>
    </row>
    <row r="32" spans="4:21" s="131" customFormat="1" ht="20.100000000000001" customHeight="1">
      <c r="D32" s="686"/>
      <c r="E32" s="688" t="s">
        <v>75</v>
      </c>
      <c r="F32" s="690"/>
      <c r="G32" s="691"/>
      <c r="H32" s="694"/>
      <c r="I32" s="695"/>
      <c r="J32" s="698">
        <f>F32*H32</f>
        <v>0</v>
      </c>
      <c r="K32" s="699"/>
      <c r="N32" s="686"/>
      <c r="O32" s="688" t="s">
        <v>75</v>
      </c>
      <c r="P32" s="690"/>
      <c r="Q32" s="691"/>
      <c r="R32" s="702"/>
      <c r="S32" s="703"/>
      <c r="T32" s="698">
        <f>P32*R32</f>
        <v>0</v>
      </c>
      <c r="U32" s="699"/>
    </row>
    <row r="33" spans="4:21" s="131" customFormat="1" ht="19.5" customHeight="1">
      <c r="D33" s="687"/>
      <c r="E33" s="689"/>
      <c r="F33" s="692"/>
      <c r="G33" s="693"/>
      <c r="H33" s="696"/>
      <c r="I33" s="697"/>
      <c r="J33" s="700"/>
      <c r="K33" s="701"/>
      <c r="N33" s="687"/>
      <c r="O33" s="689"/>
      <c r="P33" s="692"/>
      <c r="Q33" s="693"/>
      <c r="R33" s="704"/>
      <c r="S33" s="705"/>
      <c r="T33" s="700"/>
      <c r="U33" s="701"/>
    </row>
    <row r="34" spans="4:21" s="131" customFormat="1" ht="60.75" customHeight="1" thickBot="1">
      <c r="D34" s="711" t="s">
        <v>31</v>
      </c>
      <c r="E34" s="712"/>
      <c r="F34" s="712"/>
      <c r="G34" s="712"/>
      <c r="H34" s="712"/>
      <c r="I34" s="713"/>
      <c r="J34" s="714">
        <f>SUM(J10:K33)</f>
        <v>0</v>
      </c>
      <c r="K34" s="715"/>
      <c r="N34" s="711" t="s">
        <v>31</v>
      </c>
      <c r="O34" s="712"/>
      <c r="P34" s="712"/>
      <c r="Q34" s="712"/>
      <c r="R34" s="712"/>
      <c r="S34" s="713"/>
      <c r="T34" s="714">
        <f>SUM(T10:U33)</f>
        <v>0</v>
      </c>
      <c r="U34" s="715"/>
    </row>
    <row r="35" spans="4:21" s="131" customFormat="1" ht="63" customHeight="1">
      <c r="D35" s="276" t="s">
        <v>337</v>
      </c>
      <c r="G35" s="272"/>
      <c r="H35" s="272"/>
      <c r="I35" s="272"/>
      <c r="J35" s="273"/>
      <c r="K35" s="273"/>
    </row>
    <row r="36" spans="4:21" s="131" customFormat="1" ht="81.75" customHeight="1">
      <c r="D36" s="716" t="s">
        <v>95</v>
      </c>
      <c r="E36" s="716"/>
      <c r="F36" s="716"/>
      <c r="G36" s="716"/>
      <c r="H36" s="272"/>
      <c r="I36" s="272"/>
      <c r="L36" s="272"/>
      <c r="M36" s="272"/>
      <c r="N36" s="272"/>
      <c r="O36" s="273"/>
      <c r="P36" s="273"/>
    </row>
    <row r="37" spans="4:21" s="277" customFormat="1" ht="35.1" customHeight="1">
      <c r="D37" s="131"/>
      <c r="E37" s="717" t="s">
        <v>132</v>
      </c>
      <c r="F37" s="717"/>
      <c r="G37" s="718" t="s">
        <v>93</v>
      </c>
      <c r="H37" s="717" t="s">
        <v>133</v>
      </c>
      <c r="I37" s="717"/>
      <c r="J37" s="718" t="s">
        <v>419</v>
      </c>
      <c r="K37" s="717" t="s">
        <v>92</v>
      </c>
      <c r="L37" s="717"/>
      <c r="M37" s="273"/>
      <c r="N37" s="273"/>
      <c r="O37" s="131"/>
      <c r="P37" s="131"/>
      <c r="Q37" s="131"/>
      <c r="R37" s="131"/>
      <c r="S37" s="131"/>
    </row>
    <row r="38" spans="4:21" s="131" customFormat="1" ht="35.1" customHeight="1">
      <c r="E38" s="717"/>
      <c r="F38" s="717"/>
      <c r="G38" s="718"/>
      <c r="H38" s="717"/>
      <c r="I38" s="717"/>
      <c r="J38" s="718"/>
      <c r="K38" s="717"/>
      <c r="L38" s="717"/>
      <c r="M38" s="273"/>
      <c r="N38" s="273"/>
    </row>
    <row r="39" spans="4:21" s="131" customFormat="1" ht="35.1" customHeight="1">
      <c r="E39" s="707">
        <f>J34</f>
        <v>0</v>
      </c>
      <c r="F39" s="708"/>
      <c r="G39" s="719"/>
      <c r="H39" s="707">
        <f>T34</f>
        <v>0</v>
      </c>
      <c r="I39" s="708"/>
      <c r="J39" s="719"/>
      <c r="K39" s="707">
        <f>H39+E39</f>
        <v>0</v>
      </c>
      <c r="L39" s="708"/>
      <c r="M39" s="273"/>
      <c r="N39" s="273"/>
    </row>
    <row r="40" spans="4:21" s="131" customFormat="1" ht="35.1" customHeight="1">
      <c r="E40" s="709"/>
      <c r="F40" s="710"/>
      <c r="G40" s="719"/>
      <c r="H40" s="709"/>
      <c r="I40" s="710"/>
      <c r="J40" s="719"/>
      <c r="K40" s="709"/>
      <c r="L40" s="710"/>
      <c r="M40" s="273"/>
      <c r="N40" s="273"/>
    </row>
    <row r="41" spans="4:21" s="131" customFormat="1">
      <c r="E41" s="272"/>
      <c r="F41" s="272"/>
      <c r="G41" s="272"/>
      <c r="K41" s="272"/>
      <c r="L41" s="272"/>
      <c r="M41" s="272"/>
      <c r="N41" s="273"/>
      <c r="O41" s="273"/>
    </row>
    <row r="42" spans="4:21" s="131" customFormat="1">
      <c r="E42" s="272"/>
      <c r="F42" s="272"/>
      <c r="G42" s="272"/>
      <c r="J42" s="272"/>
      <c r="L42" s="272"/>
      <c r="M42" s="272"/>
      <c r="N42" s="272"/>
      <c r="O42" s="273"/>
      <c r="P42" s="273"/>
    </row>
    <row r="43" spans="4:21" s="131" customFormat="1">
      <c r="E43" s="272"/>
      <c r="F43" s="272"/>
      <c r="G43" s="272"/>
      <c r="L43" s="272"/>
      <c r="M43" s="272"/>
      <c r="N43" s="272"/>
      <c r="O43" s="273"/>
      <c r="P43" s="273"/>
    </row>
    <row r="44" spans="4:21" s="131" customFormat="1">
      <c r="E44" s="272"/>
      <c r="F44" s="272"/>
      <c r="G44" s="272"/>
      <c r="L44" s="272"/>
      <c r="M44" s="272"/>
      <c r="N44" s="272"/>
      <c r="O44" s="273"/>
      <c r="P44" s="273"/>
    </row>
    <row r="45" spans="4:21" s="131" customFormat="1">
      <c r="E45" s="272"/>
      <c r="F45" s="272"/>
      <c r="G45" s="272"/>
      <c r="L45" s="272"/>
      <c r="M45" s="272"/>
      <c r="N45" s="272"/>
      <c r="O45" s="273"/>
      <c r="P45" s="273"/>
    </row>
    <row r="46" spans="4:21" s="131" customFormat="1">
      <c r="E46" s="272"/>
      <c r="F46" s="272"/>
      <c r="G46" s="272"/>
      <c r="L46" s="272"/>
      <c r="M46" s="272"/>
      <c r="N46" s="272"/>
      <c r="O46" s="273"/>
      <c r="P46" s="273"/>
    </row>
    <row r="47" spans="4:21" s="131" customFormat="1">
      <c r="E47" s="272"/>
      <c r="F47" s="272"/>
      <c r="G47" s="272"/>
      <c r="L47" s="272"/>
      <c r="M47" s="272"/>
      <c r="N47" s="272"/>
      <c r="O47" s="273"/>
      <c r="P47" s="273"/>
    </row>
    <row r="48" spans="4:21" s="131" customFormat="1">
      <c r="E48" s="272"/>
      <c r="F48" s="272"/>
      <c r="G48" s="272"/>
      <c r="L48" s="272"/>
      <c r="M48" s="272"/>
      <c r="N48" s="272"/>
      <c r="O48" s="273"/>
      <c r="P48" s="273"/>
    </row>
    <row r="49" spans="4:21" s="131" customFormat="1">
      <c r="E49" s="272"/>
      <c r="F49" s="272"/>
      <c r="G49" s="272"/>
      <c r="L49" s="272"/>
      <c r="M49" s="272"/>
      <c r="N49" s="278"/>
      <c r="O49" s="279"/>
      <c r="P49" s="279"/>
      <c r="Q49" s="280"/>
    </row>
    <row r="50" spans="4:21" s="131" customFormat="1">
      <c r="E50" s="272"/>
      <c r="F50" s="272"/>
      <c r="G50" s="272"/>
      <c r="L50" s="272"/>
      <c r="M50" s="272"/>
      <c r="N50" s="278"/>
      <c r="O50" s="279"/>
      <c r="P50" s="279"/>
      <c r="Q50" s="280"/>
    </row>
    <row r="51" spans="4:21" s="131" customFormat="1">
      <c r="E51" s="272"/>
      <c r="F51" s="272"/>
      <c r="G51" s="272"/>
      <c r="L51" s="272"/>
      <c r="M51" s="272"/>
      <c r="N51" s="278"/>
      <c r="O51" s="279"/>
      <c r="P51" s="279"/>
      <c r="Q51" s="280"/>
      <c r="R51" s="280"/>
      <c r="S51" s="280"/>
      <c r="T51" s="280"/>
      <c r="U51" s="280"/>
    </row>
    <row r="52" spans="4:21" s="131" customFormat="1">
      <c r="E52" s="272"/>
      <c r="F52" s="272"/>
      <c r="G52" s="272"/>
      <c r="L52" s="272"/>
      <c r="M52" s="272"/>
      <c r="N52" s="278"/>
      <c r="O52" s="279"/>
      <c r="P52" s="279"/>
      <c r="Q52" s="280"/>
      <c r="R52" s="280"/>
      <c r="S52" s="280"/>
      <c r="T52" s="280"/>
      <c r="U52" s="280"/>
    </row>
    <row r="53" spans="4:21" s="131" customFormat="1">
      <c r="E53" s="272"/>
      <c r="F53" s="272"/>
      <c r="G53" s="272"/>
      <c r="L53" s="272"/>
      <c r="M53" s="272"/>
      <c r="N53" s="278"/>
      <c r="O53" s="279"/>
      <c r="P53" s="279"/>
      <c r="Q53" s="280"/>
      <c r="R53" s="280"/>
      <c r="S53" s="280"/>
      <c r="T53" s="280"/>
      <c r="U53" s="280"/>
    </row>
    <row r="54" spans="4:21" s="131" customFormat="1">
      <c r="E54" s="272"/>
      <c r="F54" s="272"/>
      <c r="G54" s="272"/>
      <c r="L54" s="272"/>
      <c r="M54" s="272"/>
      <c r="N54" s="278"/>
      <c r="O54" s="279"/>
      <c r="P54" s="279"/>
      <c r="Q54" s="280"/>
      <c r="R54" s="280"/>
      <c r="S54" s="280"/>
      <c r="T54" s="280"/>
      <c r="U54" s="280"/>
    </row>
    <row r="55" spans="4:21" s="131" customFormat="1">
      <c r="E55" s="272"/>
      <c r="F55" s="272"/>
      <c r="G55" s="272"/>
      <c r="L55" s="272"/>
      <c r="M55" s="272"/>
      <c r="N55" s="278"/>
      <c r="O55" s="279"/>
      <c r="P55" s="279"/>
      <c r="Q55" s="280"/>
      <c r="R55" s="280"/>
      <c r="S55" s="280"/>
      <c r="T55" s="280"/>
      <c r="U55" s="280"/>
    </row>
    <row r="56" spans="4:21" s="131" customFormat="1">
      <c r="E56" s="272"/>
      <c r="F56" s="272"/>
      <c r="G56" s="272"/>
      <c r="L56" s="272"/>
      <c r="M56" s="272"/>
      <c r="N56" s="278"/>
      <c r="O56" s="279"/>
      <c r="P56" s="279"/>
      <c r="Q56" s="280"/>
      <c r="R56" s="280"/>
      <c r="S56" s="280"/>
      <c r="T56" s="280"/>
      <c r="U56" s="280"/>
    </row>
    <row r="57" spans="4:21" s="131" customFormat="1">
      <c r="D57" s="280"/>
      <c r="E57" s="278"/>
      <c r="F57" s="278"/>
      <c r="G57" s="272"/>
      <c r="L57" s="272"/>
      <c r="M57" s="272"/>
      <c r="N57" s="278"/>
      <c r="O57" s="279"/>
      <c r="P57" s="279"/>
      <c r="Q57" s="280"/>
      <c r="R57" s="280"/>
      <c r="S57" s="280"/>
      <c r="T57" s="280"/>
      <c r="U57" s="280"/>
    </row>
    <row r="58" spans="4:21" s="131" customFormat="1">
      <c r="D58" s="280"/>
      <c r="E58" s="278"/>
      <c r="F58" s="278"/>
      <c r="G58" s="272"/>
      <c r="K58" s="280"/>
      <c r="L58" s="278"/>
      <c r="M58" s="278"/>
      <c r="N58" s="278"/>
      <c r="O58" s="279"/>
      <c r="P58" s="279"/>
      <c r="Q58" s="280"/>
      <c r="R58" s="280"/>
      <c r="S58" s="280"/>
      <c r="T58" s="280"/>
      <c r="U58" s="280"/>
    </row>
    <row r="59" spans="4:21" s="131" customFormat="1">
      <c r="D59" s="280"/>
      <c r="E59" s="278"/>
      <c r="F59" s="278"/>
      <c r="G59" s="278"/>
      <c r="H59" s="280"/>
      <c r="I59" s="280"/>
      <c r="J59" s="280"/>
      <c r="K59" s="280"/>
      <c r="L59" s="278"/>
      <c r="M59" s="278"/>
      <c r="N59" s="278"/>
      <c r="O59" s="279"/>
      <c r="P59" s="279"/>
      <c r="Q59" s="280"/>
      <c r="R59" s="280"/>
      <c r="S59" s="280"/>
      <c r="T59" s="280"/>
      <c r="U59" s="280"/>
    </row>
  </sheetData>
  <sheetProtection algorithmName="SHA-512" hashValue="DErwI6u5YqHMGAUPgP/4nDAcZQMF6mhUeMY0n1uailS9Ka9C4/FQqQky/A7D57Ah3966FkkOlrs9hX9Q/+3Ngg==" saltValue="bighwRV1VGXRhikMKlkdnw==" spinCount="100000" sheet="1" objects="1" scenarios="1"/>
  <mergeCells count="130">
    <mergeCell ref="E39:F40"/>
    <mergeCell ref="H39:I40"/>
    <mergeCell ref="K39:L40"/>
    <mergeCell ref="D34:I34"/>
    <mergeCell ref="J34:K34"/>
    <mergeCell ref="N34:S34"/>
    <mergeCell ref="T34:U34"/>
    <mergeCell ref="D36:G36"/>
    <mergeCell ref="E37:F38"/>
    <mergeCell ref="G37:G40"/>
    <mergeCell ref="H37:I38"/>
    <mergeCell ref="J37:J40"/>
    <mergeCell ref="K37:L38"/>
    <mergeCell ref="O30:O31"/>
    <mergeCell ref="P30:Q31"/>
    <mergeCell ref="R30:S31"/>
    <mergeCell ref="T30:U31"/>
    <mergeCell ref="E32:E33"/>
    <mergeCell ref="F32:G33"/>
    <mergeCell ref="H32:I33"/>
    <mergeCell ref="J32:K33"/>
    <mergeCell ref="O32:O33"/>
    <mergeCell ref="P32:Q33"/>
    <mergeCell ref="R32:S33"/>
    <mergeCell ref="T32:U3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J24:K25"/>
    <mergeCell ref="O24:O25"/>
    <mergeCell ref="P24:Q25"/>
    <mergeCell ref="R24:S25"/>
    <mergeCell ref="E22:E23"/>
    <mergeCell ref="F22:G23"/>
    <mergeCell ref="H22:I23"/>
    <mergeCell ref="J22:K23"/>
    <mergeCell ref="O22:O23"/>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D10:D15"/>
    <mergeCell ref="E10:E11"/>
    <mergeCell ref="F10:G11"/>
    <mergeCell ref="H10:I11"/>
    <mergeCell ref="J10:K11"/>
    <mergeCell ref="N10:N17"/>
    <mergeCell ref="O10:O11"/>
    <mergeCell ref="P10:Q11"/>
    <mergeCell ref="R10:S11"/>
    <mergeCell ref="R16:S17"/>
    <mergeCell ref="R1:S1"/>
    <mergeCell ref="U1:V2"/>
    <mergeCell ref="S4:V4"/>
    <mergeCell ref="S5:V5"/>
    <mergeCell ref="D8:D9"/>
    <mergeCell ref="E8:E9"/>
    <mergeCell ref="F8:G9"/>
    <mergeCell ref="H8:I9"/>
    <mergeCell ref="J8:K9"/>
    <mergeCell ref="N8:N9"/>
    <mergeCell ref="O8:O9"/>
    <mergeCell ref="P8:Q9"/>
    <mergeCell ref="R8:S9"/>
    <mergeCell ref="T8:U9"/>
  </mergeCells>
  <phoneticPr fontId="3"/>
  <pageMargins left="0.7" right="0.7" top="0.75" bottom="0.75" header="0.3" footer="0.3"/>
  <pageSetup paperSize="9" scale="3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R86"/>
  <sheetViews>
    <sheetView showZeros="0" view="pageBreakPreview" zoomScale="50" zoomScaleNormal="75" zoomScaleSheetLayoutView="50" workbookViewId="0">
      <selection activeCell="B1" sqref="B1"/>
    </sheetView>
  </sheetViews>
  <sheetFormatPr defaultRowHeight="13.5"/>
  <cols>
    <col min="1" max="1" width="4.875" style="391" customWidth="1"/>
    <col min="2" max="2" width="13.875" style="391" customWidth="1"/>
    <col min="3" max="3" width="10.375" style="391" customWidth="1"/>
    <col min="4" max="4" width="26.625" style="391" customWidth="1"/>
    <col min="5" max="5" width="25.625" style="391" customWidth="1"/>
    <col min="6" max="7" width="25.625" style="392" customWidth="1"/>
    <col min="8" max="8" width="33.125" style="392" bestFit="1" customWidth="1"/>
    <col min="9" max="9" width="25.625" style="392" customWidth="1"/>
    <col min="10" max="10" width="34.25" style="391" bestFit="1" customWidth="1"/>
    <col min="11" max="11" width="31.625" style="391" customWidth="1"/>
    <col min="12" max="12" width="2.75" style="391" customWidth="1"/>
    <col min="13" max="13" width="15.625" style="391" customWidth="1"/>
    <col min="14" max="14" width="15.625" style="392" customWidth="1"/>
    <col min="15" max="15" width="23.875" style="392" customWidth="1"/>
    <col min="16" max="16" width="23.75" style="392" customWidth="1"/>
    <col min="17" max="17" width="15.625" style="393" customWidth="1"/>
    <col min="18" max="18" width="16.875" style="391" customWidth="1"/>
    <col min="19" max="19" width="17" style="391" customWidth="1"/>
    <col min="20" max="16384" width="9" style="391"/>
  </cols>
  <sheetData>
    <row r="1" spans="1:18" s="281" customFormat="1" ht="58.5" customHeight="1" thickBot="1">
      <c r="F1" s="282"/>
      <c r="G1" s="282"/>
      <c r="H1" s="282"/>
      <c r="I1" s="283"/>
      <c r="J1" s="282"/>
      <c r="K1" s="284" t="s">
        <v>272</v>
      </c>
      <c r="O1" s="282"/>
      <c r="P1" s="282"/>
      <c r="Q1" s="282"/>
      <c r="R1" s="285"/>
    </row>
    <row r="2" spans="1:18" s="286" customFormat="1" ht="80.25" customHeight="1">
      <c r="B2" s="287" t="s">
        <v>203</v>
      </c>
      <c r="C2" s="288"/>
      <c r="D2" s="289" t="s">
        <v>204</v>
      </c>
      <c r="E2" s="289"/>
      <c r="F2" s="289"/>
      <c r="G2" s="289"/>
      <c r="H2" s="289"/>
      <c r="J2" s="290"/>
      <c r="L2" s="291"/>
      <c r="M2" s="291"/>
      <c r="N2" s="291"/>
      <c r="O2" s="292"/>
    </row>
    <row r="3" spans="1:18" s="281" customFormat="1" ht="39.75" customHeight="1">
      <c r="D3" s="289"/>
      <c r="F3" s="282"/>
      <c r="G3" s="282"/>
      <c r="H3" s="282"/>
      <c r="I3" s="293" t="s">
        <v>66</v>
      </c>
      <c r="J3" s="736"/>
      <c r="K3" s="736"/>
      <c r="L3" s="294"/>
      <c r="M3" s="295"/>
      <c r="N3" s="282"/>
      <c r="O3" s="282"/>
      <c r="P3" s="282"/>
      <c r="Q3" s="285"/>
    </row>
    <row r="4" spans="1:18" s="281" customFormat="1" ht="39.75" customHeight="1">
      <c r="F4" s="282"/>
      <c r="G4" s="282"/>
      <c r="H4" s="282"/>
      <c r="I4" s="293" t="s">
        <v>67</v>
      </c>
      <c r="J4" s="737"/>
      <c r="K4" s="737"/>
      <c r="L4" s="296"/>
      <c r="M4" s="297"/>
      <c r="N4" s="282"/>
      <c r="O4" s="282"/>
      <c r="P4" s="282"/>
      <c r="Q4" s="285"/>
    </row>
    <row r="5" spans="1:18" s="286" customFormat="1" ht="49.5" customHeight="1">
      <c r="C5" s="298" t="s">
        <v>42</v>
      </c>
      <c r="D5" s="298"/>
      <c r="E5" s="298"/>
      <c r="F5" s="298"/>
      <c r="G5" s="298"/>
      <c r="H5" s="299"/>
      <c r="I5" s="299"/>
      <c r="J5" s="299"/>
      <c r="K5" s="299"/>
      <c r="L5" s="290"/>
      <c r="N5" s="291"/>
      <c r="O5" s="291"/>
      <c r="P5" s="291"/>
      <c r="Q5" s="292"/>
    </row>
    <row r="6" spans="1:18" s="286" customFormat="1" ht="42" customHeight="1" thickBot="1">
      <c r="C6" s="298" t="s">
        <v>43</v>
      </c>
      <c r="D6" s="298"/>
      <c r="E6" s="298"/>
      <c r="F6" s="298"/>
      <c r="G6" s="298"/>
      <c r="H6" s="299"/>
      <c r="I6" s="299"/>
      <c r="J6" s="299"/>
      <c r="K6" s="299"/>
      <c r="L6" s="290"/>
      <c r="N6" s="291"/>
      <c r="O6" s="291"/>
      <c r="P6" s="291"/>
      <c r="Q6" s="292"/>
    </row>
    <row r="7" spans="1:18" s="281" customFormat="1" ht="42" customHeight="1">
      <c r="A7" s="300"/>
      <c r="B7" s="300"/>
      <c r="C7" s="720" t="s">
        <v>21</v>
      </c>
      <c r="D7" s="721"/>
      <c r="E7" s="724" t="s">
        <v>44</v>
      </c>
      <c r="F7" s="727" t="s">
        <v>264</v>
      </c>
      <c r="G7" s="728"/>
      <c r="H7" s="728"/>
      <c r="I7" s="728"/>
      <c r="J7" s="729"/>
      <c r="K7" s="730" t="s">
        <v>45</v>
      </c>
      <c r="L7" s="285"/>
    </row>
    <row r="8" spans="1:18" s="281" customFormat="1" ht="42" customHeight="1">
      <c r="C8" s="722"/>
      <c r="D8" s="723"/>
      <c r="E8" s="725"/>
      <c r="F8" s="732" t="s">
        <v>265</v>
      </c>
      <c r="G8" s="734" t="s">
        <v>420</v>
      </c>
      <c r="H8" s="735"/>
      <c r="I8" s="734" t="s">
        <v>47</v>
      </c>
      <c r="J8" s="735"/>
      <c r="K8" s="731"/>
      <c r="N8" s="282"/>
      <c r="O8" s="282"/>
      <c r="P8" s="282"/>
      <c r="Q8" s="285"/>
    </row>
    <row r="9" spans="1:18" s="286" customFormat="1" ht="42" customHeight="1" thickBot="1">
      <c r="C9" s="722"/>
      <c r="D9" s="723"/>
      <c r="E9" s="726"/>
      <c r="F9" s="733"/>
      <c r="G9" s="301" t="s">
        <v>266</v>
      </c>
      <c r="H9" s="302" t="s">
        <v>267</v>
      </c>
      <c r="I9" s="301" t="s">
        <v>268</v>
      </c>
      <c r="J9" s="303" t="s">
        <v>269</v>
      </c>
      <c r="K9" s="304" t="s">
        <v>48</v>
      </c>
      <c r="L9" s="291"/>
      <c r="M9" s="291"/>
      <c r="N9" s="292"/>
    </row>
    <row r="10" spans="1:18" s="286" customFormat="1" ht="42" customHeight="1" thickTop="1">
      <c r="C10" s="738" t="s">
        <v>202</v>
      </c>
      <c r="D10" s="739"/>
      <c r="E10" s="305" t="s">
        <v>270</v>
      </c>
      <c r="F10" s="306"/>
      <c r="G10" s="307"/>
      <c r="H10" s="307"/>
      <c r="I10" s="307"/>
      <c r="J10" s="308"/>
      <c r="K10" s="309">
        <f>SUM(F10:J10)</f>
        <v>0</v>
      </c>
      <c r="L10" s="291"/>
      <c r="M10" s="291"/>
      <c r="N10" s="292"/>
    </row>
    <row r="11" spans="1:18" s="310" customFormat="1" ht="42" customHeight="1">
      <c r="C11" s="740"/>
      <c r="D11" s="741"/>
      <c r="E11" s="311" t="s">
        <v>49</v>
      </c>
      <c r="F11" s="312">
        <f>F10*1000</f>
        <v>0</v>
      </c>
      <c r="G11" s="313">
        <f>500*G10</f>
        <v>0</v>
      </c>
      <c r="H11" s="313">
        <f>250*H10</f>
        <v>0</v>
      </c>
      <c r="I11" s="313">
        <f>250*I10</f>
        <v>0</v>
      </c>
      <c r="J11" s="314">
        <f>130*J10</f>
        <v>0</v>
      </c>
      <c r="K11" s="315">
        <f>SUM(F11:J11)</f>
        <v>0</v>
      </c>
      <c r="L11" s="316"/>
      <c r="M11" s="316"/>
      <c r="N11" s="317"/>
    </row>
    <row r="12" spans="1:18" s="281" customFormat="1" ht="42" customHeight="1">
      <c r="C12" s="742" t="s">
        <v>27</v>
      </c>
      <c r="D12" s="743"/>
      <c r="E12" s="318" t="s">
        <v>270</v>
      </c>
      <c r="F12" s="319">
        <f t="shared" ref="F12:K13" si="0">F10</f>
        <v>0</v>
      </c>
      <c r="G12" s="320">
        <f t="shared" si="0"/>
        <v>0</v>
      </c>
      <c r="H12" s="320">
        <f t="shared" si="0"/>
        <v>0</v>
      </c>
      <c r="I12" s="321">
        <f t="shared" si="0"/>
        <v>0</v>
      </c>
      <c r="J12" s="322">
        <f t="shared" si="0"/>
        <v>0</v>
      </c>
      <c r="K12" s="323">
        <f>K10</f>
        <v>0</v>
      </c>
      <c r="L12" s="282"/>
      <c r="M12" s="282"/>
      <c r="N12" s="285"/>
    </row>
    <row r="13" spans="1:18" s="281" customFormat="1" ht="42" customHeight="1" thickBot="1">
      <c r="C13" s="744"/>
      <c r="D13" s="745"/>
      <c r="E13" s="324" t="s">
        <v>49</v>
      </c>
      <c r="F13" s="325">
        <f t="shared" si="0"/>
        <v>0</v>
      </c>
      <c r="G13" s="326">
        <f t="shared" si="0"/>
        <v>0</v>
      </c>
      <c r="H13" s="326">
        <f t="shared" si="0"/>
        <v>0</v>
      </c>
      <c r="I13" s="327">
        <f t="shared" si="0"/>
        <v>0</v>
      </c>
      <c r="J13" s="328">
        <f t="shared" si="0"/>
        <v>0</v>
      </c>
      <c r="K13" s="329">
        <f t="shared" si="0"/>
        <v>0</v>
      </c>
      <c r="L13" s="282"/>
      <c r="M13" s="282"/>
      <c r="N13" s="285"/>
    </row>
    <row r="14" spans="1:18" s="281" customFormat="1" ht="42" customHeight="1">
      <c r="D14" s="330"/>
      <c r="E14" s="330"/>
      <c r="F14" s="330"/>
      <c r="G14" s="330"/>
      <c r="H14" s="330"/>
      <c r="I14" s="331"/>
      <c r="J14" s="332"/>
      <c r="K14" s="282"/>
      <c r="L14" s="282"/>
      <c r="M14" s="282"/>
      <c r="N14" s="285"/>
    </row>
    <row r="15" spans="1:18" s="281" customFormat="1" ht="42" customHeight="1" thickBot="1">
      <c r="C15" s="298" t="s">
        <v>50</v>
      </c>
      <c r="D15" s="298"/>
      <c r="F15" s="282"/>
      <c r="G15" s="282"/>
      <c r="H15" s="282"/>
      <c r="I15" s="282"/>
      <c r="L15" s="282"/>
      <c r="M15" s="282"/>
      <c r="N15" s="285"/>
    </row>
    <row r="16" spans="1:18" s="281" customFormat="1" ht="42" customHeight="1">
      <c r="C16" s="720" t="s">
        <v>21</v>
      </c>
      <c r="D16" s="721"/>
      <c r="E16" s="746" t="s">
        <v>44</v>
      </c>
      <c r="F16" s="727" t="s">
        <v>264</v>
      </c>
      <c r="G16" s="728"/>
      <c r="H16" s="728"/>
      <c r="I16" s="728"/>
      <c r="J16" s="729"/>
      <c r="K16" s="730" t="s">
        <v>45</v>
      </c>
      <c r="L16" s="282"/>
      <c r="M16" s="282"/>
      <c r="N16" s="285"/>
    </row>
    <row r="17" spans="3:17" s="281" customFormat="1" ht="42" customHeight="1">
      <c r="C17" s="722"/>
      <c r="D17" s="723"/>
      <c r="E17" s="747"/>
      <c r="F17" s="732" t="s">
        <v>265</v>
      </c>
      <c r="G17" s="734" t="s">
        <v>46</v>
      </c>
      <c r="H17" s="735"/>
      <c r="I17" s="734" t="s">
        <v>47</v>
      </c>
      <c r="J17" s="735"/>
      <c r="K17" s="731"/>
      <c r="L17" s="282"/>
      <c r="M17" s="282"/>
      <c r="N17" s="285"/>
    </row>
    <row r="18" spans="3:17" s="281" customFormat="1" ht="42" customHeight="1" thickBot="1">
      <c r="C18" s="722"/>
      <c r="D18" s="723"/>
      <c r="E18" s="748"/>
      <c r="F18" s="733"/>
      <c r="G18" s="301" t="s">
        <v>266</v>
      </c>
      <c r="H18" s="302" t="s">
        <v>267</v>
      </c>
      <c r="I18" s="301" t="s">
        <v>268</v>
      </c>
      <c r="J18" s="303" t="s">
        <v>269</v>
      </c>
      <c r="K18" s="304" t="s">
        <v>48</v>
      </c>
      <c r="L18" s="282"/>
      <c r="M18" s="282"/>
      <c r="N18" s="285"/>
    </row>
    <row r="19" spans="3:17" s="281" customFormat="1" ht="42" customHeight="1" thickTop="1">
      <c r="C19" s="738" t="s">
        <v>51</v>
      </c>
      <c r="D19" s="749"/>
      <c r="E19" s="333" t="s">
        <v>270</v>
      </c>
      <c r="F19" s="306"/>
      <c r="G19" s="307"/>
      <c r="H19" s="307"/>
      <c r="I19" s="307"/>
      <c r="J19" s="308"/>
      <c r="K19" s="334">
        <f t="shared" ref="K19:K24" si="1">SUM(F19:J19)</f>
        <v>0</v>
      </c>
      <c r="L19" s="282"/>
      <c r="M19" s="282"/>
      <c r="N19" s="285"/>
    </row>
    <row r="20" spans="3:17" s="281" customFormat="1" ht="42" customHeight="1">
      <c r="C20" s="742"/>
      <c r="D20" s="750"/>
      <c r="E20" s="335" t="s">
        <v>49</v>
      </c>
      <c r="F20" s="336">
        <f>3000*F19</f>
        <v>0</v>
      </c>
      <c r="G20" s="337">
        <f>1500*G19</f>
        <v>0</v>
      </c>
      <c r="H20" s="337">
        <f>750*H19</f>
        <v>0</v>
      </c>
      <c r="I20" s="337">
        <f>750*I19</f>
        <v>0</v>
      </c>
      <c r="J20" s="338">
        <f>380*J19</f>
        <v>0</v>
      </c>
      <c r="K20" s="339">
        <f t="shared" si="1"/>
        <v>0</v>
      </c>
      <c r="L20" s="282"/>
      <c r="M20" s="282"/>
      <c r="N20" s="285"/>
    </row>
    <row r="21" spans="3:17" s="281" customFormat="1" ht="50.1" customHeight="1">
      <c r="C21" s="751" t="s">
        <v>101</v>
      </c>
      <c r="D21" s="752"/>
      <c r="E21" s="340" t="s">
        <v>270</v>
      </c>
      <c r="F21" s="341"/>
      <c r="G21" s="342"/>
      <c r="H21" s="343"/>
      <c r="I21" s="342"/>
      <c r="J21" s="344"/>
      <c r="K21" s="315">
        <f t="shared" si="1"/>
        <v>0</v>
      </c>
      <c r="L21" s="282"/>
      <c r="M21" s="282"/>
      <c r="N21" s="285"/>
    </row>
    <row r="22" spans="3:17" s="281" customFormat="1" ht="50.1" customHeight="1">
      <c r="C22" s="740"/>
      <c r="D22" s="753"/>
      <c r="E22" s="335" t="s">
        <v>49</v>
      </c>
      <c r="F22" s="345"/>
      <c r="G22" s="346"/>
      <c r="H22" s="347"/>
      <c r="I22" s="348"/>
      <c r="J22" s="349"/>
      <c r="K22" s="339">
        <f t="shared" si="1"/>
        <v>0</v>
      </c>
      <c r="L22" s="282"/>
      <c r="M22" s="282"/>
      <c r="N22" s="285"/>
    </row>
    <row r="23" spans="3:17" s="286" customFormat="1" ht="42" customHeight="1">
      <c r="C23" s="742" t="s">
        <v>102</v>
      </c>
      <c r="D23" s="750"/>
      <c r="E23" s="340" t="s">
        <v>270</v>
      </c>
      <c r="F23" s="350"/>
      <c r="G23" s="351"/>
      <c r="H23" s="342"/>
      <c r="I23" s="351"/>
      <c r="J23" s="344"/>
      <c r="K23" s="352">
        <f t="shared" si="1"/>
        <v>0</v>
      </c>
      <c r="L23" s="291"/>
      <c r="M23" s="291"/>
      <c r="N23" s="292"/>
    </row>
    <row r="24" spans="3:17" s="310" customFormat="1" ht="42" customHeight="1" thickBot="1">
      <c r="C24" s="742"/>
      <c r="D24" s="750"/>
      <c r="E24" s="353" t="s">
        <v>49</v>
      </c>
      <c r="F24" s="354"/>
      <c r="G24" s="355"/>
      <c r="H24" s="355"/>
      <c r="I24" s="355"/>
      <c r="J24" s="356"/>
      <c r="K24" s="357">
        <f t="shared" si="1"/>
        <v>0</v>
      </c>
      <c r="L24" s="316"/>
      <c r="M24" s="316"/>
      <c r="N24" s="317"/>
    </row>
    <row r="25" spans="3:17" s="281" customFormat="1" ht="42" customHeight="1" thickTop="1">
      <c r="C25" s="754" t="s">
        <v>52</v>
      </c>
      <c r="D25" s="755"/>
      <c r="E25" s="755"/>
      <c r="F25" s="755"/>
      <c r="G25" s="755"/>
      <c r="H25" s="755"/>
      <c r="I25" s="755"/>
      <c r="J25" s="755"/>
      <c r="K25" s="358">
        <f>SUM(K19,K21,K23)</f>
        <v>0</v>
      </c>
      <c r="L25" s="282"/>
      <c r="M25" s="282"/>
      <c r="N25" s="285"/>
    </row>
    <row r="26" spans="3:17" s="281" customFormat="1" ht="42" customHeight="1" thickBot="1">
      <c r="C26" s="756"/>
      <c r="D26" s="757"/>
      <c r="E26" s="757"/>
      <c r="F26" s="757"/>
      <c r="G26" s="757"/>
      <c r="H26" s="757"/>
      <c r="I26" s="757"/>
      <c r="J26" s="757"/>
      <c r="K26" s="359">
        <f>SUM(K20,K22,K24)</f>
        <v>0</v>
      </c>
      <c r="L26" s="282"/>
      <c r="M26" s="282"/>
      <c r="N26" s="285"/>
    </row>
    <row r="27" spans="3:17" s="281" customFormat="1" ht="75" customHeight="1">
      <c r="D27" s="360"/>
      <c r="E27" s="360"/>
      <c r="F27" s="360"/>
      <c r="G27" s="360"/>
      <c r="H27" s="360"/>
      <c r="I27" s="360"/>
      <c r="J27" s="360"/>
      <c r="K27" s="361"/>
      <c r="L27" s="282"/>
      <c r="M27" s="282"/>
      <c r="N27" s="285"/>
    </row>
    <row r="28" spans="3:17" s="281" customFormat="1" ht="81.75" customHeight="1" thickBot="1">
      <c r="C28" s="298" t="s">
        <v>53</v>
      </c>
      <c r="D28" s="298"/>
      <c r="E28" s="362"/>
      <c r="F28" s="363"/>
      <c r="G28" s="363"/>
      <c r="H28" s="363"/>
      <c r="I28" s="363"/>
      <c r="J28" s="363"/>
      <c r="K28" s="363"/>
      <c r="N28" s="282"/>
      <c r="O28" s="282"/>
      <c r="P28" s="282"/>
      <c r="Q28" s="285"/>
    </row>
    <row r="29" spans="3:17" s="281" customFormat="1" ht="42" customHeight="1">
      <c r="C29" s="720" t="s">
        <v>21</v>
      </c>
      <c r="D29" s="724"/>
      <c r="E29" s="727" t="s">
        <v>271</v>
      </c>
      <c r="F29" s="728"/>
      <c r="G29" s="728"/>
      <c r="H29" s="728"/>
      <c r="I29" s="729"/>
      <c r="J29" s="758" t="s">
        <v>27</v>
      </c>
      <c r="K29" s="364"/>
      <c r="N29" s="282"/>
      <c r="O29" s="282"/>
      <c r="P29" s="282"/>
      <c r="Q29" s="285"/>
    </row>
    <row r="30" spans="3:17" s="281" customFormat="1" ht="42" customHeight="1">
      <c r="C30" s="722"/>
      <c r="D30" s="725"/>
      <c r="E30" s="732" t="s">
        <v>57</v>
      </c>
      <c r="F30" s="734" t="s">
        <v>46</v>
      </c>
      <c r="G30" s="735"/>
      <c r="H30" s="734" t="s">
        <v>47</v>
      </c>
      <c r="I30" s="735"/>
      <c r="J30" s="759"/>
      <c r="K30" s="364"/>
      <c r="N30" s="282"/>
      <c r="O30" s="282"/>
      <c r="P30" s="282"/>
      <c r="Q30" s="285"/>
    </row>
    <row r="31" spans="3:17" s="281" customFormat="1" ht="42" customHeight="1" thickBot="1">
      <c r="C31" s="722"/>
      <c r="D31" s="725"/>
      <c r="E31" s="733"/>
      <c r="F31" s="365" t="s">
        <v>54</v>
      </c>
      <c r="G31" s="302" t="s">
        <v>55</v>
      </c>
      <c r="H31" s="365" t="s">
        <v>54</v>
      </c>
      <c r="I31" s="302" t="s">
        <v>55</v>
      </c>
      <c r="J31" s="760"/>
      <c r="K31" s="366"/>
      <c r="N31" s="282"/>
      <c r="O31" s="282"/>
      <c r="P31" s="282"/>
      <c r="Q31" s="285"/>
    </row>
    <row r="32" spans="3:17" s="281" customFormat="1" ht="42" customHeight="1" thickTop="1">
      <c r="C32" s="762" t="s">
        <v>273</v>
      </c>
      <c r="D32" s="763"/>
      <c r="E32" s="367"/>
      <c r="F32" s="368"/>
      <c r="G32" s="368"/>
      <c r="H32" s="368"/>
      <c r="I32" s="369"/>
      <c r="J32" s="370">
        <f>SUM(E32:I32)</f>
        <v>0</v>
      </c>
      <c r="K32" s="371"/>
      <c r="N32" s="282"/>
      <c r="O32" s="282"/>
      <c r="P32" s="282"/>
      <c r="Q32" s="285"/>
    </row>
    <row r="33" spans="3:17" s="281" customFormat="1" ht="42" customHeight="1">
      <c r="C33" s="764" t="s">
        <v>63</v>
      </c>
      <c r="D33" s="765"/>
      <c r="E33" s="372"/>
      <c r="F33" s="373"/>
      <c r="G33" s="373"/>
      <c r="H33" s="373"/>
      <c r="I33" s="374"/>
      <c r="J33" s="370">
        <f>SUM(E33:I33)</f>
        <v>0</v>
      </c>
      <c r="K33" s="371"/>
      <c r="N33" s="282"/>
      <c r="O33" s="282"/>
      <c r="P33" s="282"/>
      <c r="Q33" s="285"/>
    </row>
    <row r="34" spans="3:17" s="281" customFormat="1" ht="42" customHeight="1">
      <c r="C34" s="764" t="s">
        <v>64</v>
      </c>
      <c r="D34" s="765"/>
      <c r="E34" s="375"/>
      <c r="F34" s="376"/>
      <c r="G34" s="376"/>
      <c r="H34" s="376"/>
      <c r="I34" s="377"/>
      <c r="J34" s="378">
        <f>SUM(E34:I34)</f>
        <v>0</v>
      </c>
      <c r="K34" s="371"/>
      <c r="N34" s="282"/>
      <c r="O34" s="282"/>
      <c r="P34" s="282"/>
      <c r="Q34" s="285"/>
    </row>
    <row r="35" spans="3:17" s="281" customFormat="1" ht="42" customHeight="1">
      <c r="C35" s="764" t="s">
        <v>62</v>
      </c>
      <c r="D35" s="765"/>
      <c r="E35" s="375"/>
      <c r="F35" s="376"/>
      <c r="G35" s="376"/>
      <c r="H35" s="376"/>
      <c r="I35" s="377"/>
      <c r="J35" s="378">
        <f>SUM(E35:I35)</f>
        <v>0</v>
      </c>
      <c r="K35" s="371"/>
      <c r="N35" s="282"/>
      <c r="O35" s="282"/>
      <c r="P35" s="282"/>
      <c r="Q35" s="285"/>
    </row>
    <row r="36" spans="3:17" s="281" customFormat="1" ht="42" customHeight="1" thickBot="1">
      <c r="C36" s="766" t="s">
        <v>61</v>
      </c>
      <c r="D36" s="767"/>
      <c r="E36" s="379"/>
      <c r="F36" s="380"/>
      <c r="G36" s="380"/>
      <c r="H36" s="380"/>
      <c r="I36" s="381"/>
      <c r="J36" s="382">
        <f>SUM(E36:I36)</f>
        <v>0</v>
      </c>
      <c r="K36" s="371"/>
      <c r="N36" s="282"/>
      <c r="O36" s="282"/>
      <c r="P36" s="282"/>
      <c r="Q36" s="285"/>
    </row>
    <row r="37" spans="3:17" s="281" customFormat="1" ht="42" customHeight="1" thickTop="1" thickBot="1">
      <c r="C37" s="744" t="s">
        <v>27</v>
      </c>
      <c r="D37" s="768"/>
      <c r="E37" s="383">
        <f t="shared" ref="E37:J37" si="2">SUM(E32:E36)</f>
        <v>0</v>
      </c>
      <c r="F37" s="384">
        <f t="shared" si="2"/>
        <v>0</v>
      </c>
      <c r="G37" s="384">
        <f t="shared" si="2"/>
        <v>0</v>
      </c>
      <c r="H37" s="384">
        <f t="shared" si="2"/>
        <v>0</v>
      </c>
      <c r="I37" s="385">
        <f t="shared" si="2"/>
        <v>0</v>
      </c>
      <c r="J37" s="386">
        <f t="shared" si="2"/>
        <v>0</v>
      </c>
      <c r="K37" s="371"/>
      <c r="N37" s="282"/>
      <c r="O37" s="282"/>
      <c r="P37" s="282"/>
      <c r="Q37" s="285"/>
    </row>
    <row r="38" spans="3:17" s="281" customFormat="1" ht="42" customHeight="1">
      <c r="F38" s="282"/>
      <c r="G38" s="282"/>
      <c r="H38" s="282"/>
      <c r="I38" s="282"/>
      <c r="N38" s="282"/>
      <c r="O38" s="282"/>
      <c r="P38" s="282"/>
      <c r="Q38" s="285"/>
    </row>
    <row r="39" spans="3:17" s="281" customFormat="1" ht="42" customHeight="1">
      <c r="C39" s="761" t="s">
        <v>94</v>
      </c>
      <c r="D39" s="761"/>
      <c r="E39" s="282"/>
      <c r="F39" s="282"/>
      <c r="G39" s="282"/>
      <c r="H39" s="282"/>
      <c r="M39" s="282"/>
      <c r="N39" s="282"/>
      <c r="O39" s="282"/>
      <c r="P39" s="285"/>
    </row>
    <row r="40" spans="3:17" s="281" customFormat="1" ht="66.75" customHeight="1" thickBot="1">
      <c r="D40" s="387" t="s">
        <v>274</v>
      </c>
      <c r="E40" s="363"/>
      <c r="F40" s="387" t="s">
        <v>90</v>
      </c>
      <c r="G40" s="363"/>
      <c r="H40" s="363" t="s">
        <v>92</v>
      </c>
      <c r="J40" s="282"/>
      <c r="K40" s="282"/>
      <c r="L40" s="282"/>
      <c r="M40" s="285"/>
    </row>
    <row r="41" spans="3:17" s="281" customFormat="1" ht="60" customHeight="1" thickBot="1">
      <c r="D41" s="388">
        <f>K13</f>
        <v>0</v>
      </c>
      <c r="E41" s="389" t="s">
        <v>91</v>
      </c>
      <c r="F41" s="388">
        <f>K26</f>
        <v>0</v>
      </c>
      <c r="G41" s="389" t="s">
        <v>40</v>
      </c>
      <c r="H41" s="390">
        <f>D41+F41</f>
        <v>0</v>
      </c>
      <c r="J41" s="282"/>
      <c r="K41" s="282"/>
      <c r="L41" s="282"/>
      <c r="M41" s="285"/>
    </row>
    <row r="42" spans="3:17" s="281" customFormat="1">
      <c r="F42" s="282"/>
      <c r="G42" s="282"/>
      <c r="H42" s="282"/>
      <c r="I42" s="282"/>
      <c r="N42" s="282"/>
      <c r="O42" s="282"/>
      <c r="P42" s="282"/>
      <c r="Q42" s="285"/>
    </row>
    <row r="43" spans="3:17" s="281" customFormat="1">
      <c r="F43" s="282"/>
      <c r="G43" s="282"/>
      <c r="H43" s="282"/>
      <c r="I43" s="282"/>
      <c r="N43" s="282"/>
      <c r="O43" s="282"/>
      <c r="P43" s="282"/>
      <c r="Q43" s="285"/>
    </row>
    <row r="44" spans="3:17" s="281" customFormat="1">
      <c r="F44" s="282"/>
      <c r="G44" s="282"/>
      <c r="H44" s="282"/>
      <c r="I44" s="282"/>
      <c r="N44" s="282"/>
      <c r="O44" s="282"/>
      <c r="P44" s="282"/>
      <c r="Q44" s="285"/>
    </row>
    <row r="45" spans="3:17" s="281" customFormat="1">
      <c r="F45" s="282"/>
      <c r="G45" s="282"/>
      <c r="H45" s="282"/>
      <c r="I45" s="282"/>
      <c r="N45" s="282"/>
      <c r="O45" s="282"/>
      <c r="P45" s="282"/>
      <c r="Q45" s="285"/>
    </row>
    <row r="46" spans="3:17" s="281" customFormat="1">
      <c r="F46" s="282"/>
      <c r="G46" s="282"/>
      <c r="H46" s="282"/>
      <c r="I46" s="282"/>
      <c r="N46" s="282"/>
      <c r="O46" s="282"/>
      <c r="P46" s="282"/>
      <c r="Q46" s="285"/>
    </row>
    <row r="47" spans="3:17" s="281" customFormat="1">
      <c r="F47" s="282"/>
      <c r="G47" s="282"/>
      <c r="H47" s="282"/>
      <c r="I47" s="282"/>
      <c r="N47" s="282"/>
      <c r="O47" s="282"/>
      <c r="P47" s="282"/>
      <c r="Q47" s="285"/>
    </row>
    <row r="48" spans="3:17" s="281" customFormat="1">
      <c r="F48" s="282"/>
      <c r="G48" s="282"/>
      <c r="H48" s="282"/>
      <c r="I48" s="282"/>
      <c r="N48" s="282"/>
      <c r="O48" s="282"/>
      <c r="P48" s="282"/>
      <c r="Q48" s="285"/>
    </row>
    <row r="49" spans="6:17" s="281" customFormat="1">
      <c r="F49" s="282"/>
      <c r="G49" s="282"/>
      <c r="H49" s="282"/>
      <c r="I49" s="282"/>
      <c r="N49" s="282"/>
      <c r="O49" s="282"/>
      <c r="P49" s="282"/>
      <c r="Q49" s="285"/>
    </row>
    <row r="50" spans="6:17" s="281" customFormat="1">
      <c r="F50" s="282"/>
      <c r="G50" s="282"/>
      <c r="H50" s="282"/>
      <c r="I50" s="282"/>
      <c r="N50" s="282"/>
      <c r="O50" s="282"/>
      <c r="P50" s="282"/>
      <c r="Q50" s="285"/>
    </row>
    <row r="51" spans="6:17" s="281" customFormat="1">
      <c r="F51" s="282"/>
      <c r="G51" s="282"/>
      <c r="H51" s="282"/>
      <c r="I51" s="282"/>
      <c r="N51" s="282"/>
      <c r="O51" s="282"/>
      <c r="P51" s="282"/>
      <c r="Q51" s="285"/>
    </row>
    <row r="52" spans="6:17" s="281" customFormat="1">
      <c r="F52" s="282"/>
      <c r="G52" s="282"/>
      <c r="H52" s="282"/>
      <c r="I52" s="282"/>
      <c r="N52" s="282"/>
      <c r="O52" s="282"/>
      <c r="P52" s="282"/>
      <c r="Q52" s="285"/>
    </row>
    <row r="53" spans="6:17" s="281" customFormat="1">
      <c r="F53" s="282"/>
      <c r="G53" s="282"/>
      <c r="H53" s="282"/>
      <c r="I53" s="282"/>
      <c r="N53" s="282"/>
      <c r="O53" s="282"/>
      <c r="P53" s="282"/>
      <c r="Q53" s="285"/>
    </row>
    <row r="54" spans="6:17" s="281" customFormat="1">
      <c r="F54" s="282"/>
      <c r="G54" s="282"/>
      <c r="H54" s="282"/>
      <c r="I54" s="282"/>
      <c r="N54" s="282"/>
      <c r="O54" s="282"/>
      <c r="P54" s="282"/>
      <c r="Q54" s="285"/>
    </row>
    <row r="55" spans="6:17" s="281" customFormat="1">
      <c r="F55" s="282"/>
      <c r="G55" s="282"/>
      <c r="H55" s="282"/>
      <c r="I55" s="282"/>
      <c r="N55" s="282"/>
      <c r="O55" s="282"/>
      <c r="P55" s="282"/>
      <c r="Q55" s="285"/>
    </row>
    <row r="56" spans="6:17" s="281" customFormat="1">
      <c r="F56" s="282"/>
      <c r="G56" s="282"/>
      <c r="H56" s="282"/>
      <c r="I56" s="282"/>
      <c r="N56" s="282"/>
      <c r="O56" s="282"/>
      <c r="P56" s="282"/>
      <c r="Q56" s="285"/>
    </row>
    <row r="57" spans="6:17" s="281" customFormat="1">
      <c r="F57" s="282"/>
      <c r="G57" s="282"/>
      <c r="H57" s="282"/>
      <c r="I57" s="282"/>
      <c r="N57" s="282"/>
      <c r="O57" s="282"/>
      <c r="P57" s="282"/>
      <c r="Q57" s="285"/>
    </row>
    <row r="58" spans="6:17" s="281" customFormat="1">
      <c r="F58" s="282"/>
      <c r="G58" s="282"/>
      <c r="H58" s="282"/>
      <c r="I58" s="282"/>
      <c r="N58" s="282"/>
      <c r="O58" s="282"/>
      <c r="P58" s="282"/>
      <c r="Q58" s="285"/>
    </row>
    <row r="59" spans="6:17" s="281" customFormat="1">
      <c r="F59" s="282"/>
      <c r="G59" s="282"/>
      <c r="H59" s="282"/>
      <c r="I59" s="282"/>
      <c r="N59" s="282"/>
      <c r="O59" s="282"/>
      <c r="P59" s="282"/>
      <c r="Q59" s="285"/>
    </row>
    <row r="60" spans="6:17" s="281" customFormat="1">
      <c r="F60" s="282"/>
      <c r="G60" s="282"/>
      <c r="H60" s="282"/>
      <c r="I60" s="282"/>
      <c r="N60" s="282"/>
      <c r="O60" s="282"/>
      <c r="P60" s="282"/>
      <c r="Q60" s="285"/>
    </row>
    <row r="61" spans="6:17" s="281" customFormat="1">
      <c r="F61" s="282"/>
      <c r="G61" s="282"/>
      <c r="H61" s="282"/>
      <c r="I61" s="282"/>
      <c r="N61" s="282"/>
      <c r="O61" s="282"/>
      <c r="P61" s="282"/>
      <c r="Q61" s="285"/>
    </row>
    <row r="62" spans="6:17" s="281" customFormat="1">
      <c r="F62" s="282"/>
      <c r="G62" s="282"/>
      <c r="H62" s="282"/>
      <c r="I62" s="282"/>
      <c r="N62" s="282"/>
      <c r="O62" s="282"/>
      <c r="P62" s="282"/>
      <c r="Q62" s="285"/>
    </row>
    <row r="63" spans="6:17" s="281" customFormat="1">
      <c r="F63" s="282"/>
      <c r="G63" s="282"/>
      <c r="H63" s="282"/>
      <c r="I63" s="282"/>
      <c r="N63" s="282"/>
      <c r="O63" s="282"/>
      <c r="P63" s="282"/>
      <c r="Q63" s="285"/>
    </row>
    <row r="64" spans="6:17" s="281" customFormat="1">
      <c r="F64" s="282"/>
      <c r="G64" s="282"/>
      <c r="H64" s="282"/>
      <c r="I64" s="282"/>
      <c r="N64" s="282"/>
      <c r="O64" s="282"/>
      <c r="P64" s="282"/>
      <c r="Q64" s="285"/>
    </row>
    <row r="65" spans="4:18" s="281" customFormat="1">
      <c r="F65" s="282"/>
      <c r="G65" s="282"/>
      <c r="H65" s="282"/>
      <c r="I65" s="282"/>
      <c r="N65" s="282"/>
      <c r="O65" s="282"/>
      <c r="P65" s="282"/>
      <c r="Q65" s="285"/>
    </row>
    <row r="66" spans="4:18" s="281" customFormat="1">
      <c r="F66" s="282"/>
      <c r="G66" s="282"/>
      <c r="H66" s="282"/>
      <c r="I66" s="282"/>
      <c r="N66" s="282"/>
      <c r="O66" s="282"/>
      <c r="P66" s="282"/>
      <c r="Q66" s="285"/>
    </row>
    <row r="67" spans="4:18" s="281" customFormat="1">
      <c r="F67" s="282"/>
      <c r="G67" s="282"/>
      <c r="H67" s="282"/>
      <c r="I67" s="282"/>
      <c r="N67" s="282"/>
      <c r="O67" s="282"/>
      <c r="P67" s="282"/>
      <c r="Q67" s="285"/>
    </row>
    <row r="68" spans="4:18" s="281" customFormat="1">
      <c r="F68" s="282"/>
      <c r="G68" s="282"/>
      <c r="H68" s="282"/>
      <c r="I68" s="282"/>
      <c r="N68" s="282"/>
      <c r="O68" s="282"/>
      <c r="P68" s="282"/>
      <c r="Q68" s="285"/>
    </row>
    <row r="69" spans="4:18" s="281" customFormat="1">
      <c r="F69" s="282"/>
      <c r="G69" s="282"/>
      <c r="H69" s="282"/>
      <c r="I69" s="282"/>
      <c r="N69" s="282"/>
      <c r="O69" s="282"/>
      <c r="P69" s="282"/>
      <c r="Q69" s="285"/>
    </row>
    <row r="70" spans="4:18" s="281" customFormat="1">
      <c r="F70" s="282"/>
      <c r="G70" s="282"/>
      <c r="H70" s="282"/>
      <c r="I70" s="282"/>
      <c r="N70" s="282"/>
      <c r="O70" s="282"/>
      <c r="P70" s="282"/>
      <c r="Q70" s="285"/>
    </row>
    <row r="71" spans="4:18" s="281" customFormat="1">
      <c r="F71" s="282"/>
      <c r="G71" s="282"/>
      <c r="H71" s="282"/>
      <c r="I71" s="282"/>
      <c r="N71" s="282"/>
      <c r="O71" s="282"/>
      <c r="P71" s="282"/>
      <c r="Q71" s="285"/>
    </row>
    <row r="72" spans="4:18" s="281" customFormat="1">
      <c r="F72" s="282"/>
      <c r="G72" s="282"/>
      <c r="H72" s="282"/>
      <c r="I72" s="282"/>
      <c r="N72" s="282"/>
      <c r="O72" s="282"/>
      <c r="P72" s="282"/>
      <c r="Q72" s="285"/>
    </row>
    <row r="73" spans="4:18" s="281" customFormat="1">
      <c r="F73" s="282"/>
      <c r="G73" s="282"/>
      <c r="H73" s="282"/>
      <c r="I73" s="282"/>
      <c r="N73" s="282"/>
      <c r="O73" s="282"/>
      <c r="P73" s="282"/>
      <c r="Q73" s="285"/>
    </row>
    <row r="74" spans="4:18" s="281" customFormat="1">
      <c r="F74" s="282"/>
      <c r="G74" s="282"/>
      <c r="H74" s="282"/>
      <c r="I74" s="282"/>
      <c r="N74" s="282"/>
      <c r="O74" s="282"/>
      <c r="P74" s="282"/>
      <c r="Q74" s="285"/>
    </row>
    <row r="75" spans="4:18" s="281" customFormat="1">
      <c r="F75" s="282"/>
      <c r="G75" s="282"/>
      <c r="H75" s="282"/>
      <c r="I75" s="282"/>
      <c r="N75" s="282"/>
      <c r="O75" s="282"/>
      <c r="P75" s="282"/>
      <c r="Q75" s="285"/>
    </row>
    <row r="76" spans="4:18" s="281" customFormat="1">
      <c r="F76" s="282"/>
      <c r="G76" s="282"/>
      <c r="H76" s="282"/>
      <c r="I76" s="282"/>
      <c r="N76" s="282"/>
      <c r="O76" s="282"/>
      <c r="P76" s="282"/>
      <c r="Q76" s="285"/>
    </row>
    <row r="77" spans="4:18" s="281" customFormat="1">
      <c r="F77" s="282"/>
      <c r="G77" s="282"/>
      <c r="H77" s="282"/>
      <c r="I77" s="282"/>
      <c r="M77" s="391"/>
      <c r="N77" s="392"/>
      <c r="O77" s="392"/>
      <c r="P77" s="392"/>
      <c r="Q77" s="393"/>
      <c r="R77" s="391"/>
    </row>
    <row r="78" spans="4:18" s="281" customFormat="1">
      <c r="F78" s="282"/>
      <c r="G78" s="282"/>
      <c r="H78" s="282"/>
      <c r="I78" s="282"/>
      <c r="L78" s="391"/>
      <c r="M78" s="391"/>
      <c r="N78" s="392"/>
      <c r="O78" s="392"/>
      <c r="P78" s="392"/>
      <c r="Q78" s="393"/>
      <c r="R78" s="391"/>
    </row>
    <row r="79" spans="4:18">
      <c r="D79" s="281"/>
      <c r="E79" s="281"/>
      <c r="F79" s="282"/>
      <c r="G79" s="282"/>
      <c r="H79" s="282"/>
      <c r="I79" s="282"/>
      <c r="J79" s="281"/>
      <c r="K79" s="281"/>
    </row>
    <row r="80" spans="4:18">
      <c r="D80" s="281"/>
      <c r="E80" s="281"/>
      <c r="F80" s="282"/>
      <c r="G80" s="282"/>
      <c r="H80" s="282"/>
      <c r="I80" s="282"/>
      <c r="J80" s="281"/>
      <c r="K80" s="281"/>
    </row>
    <row r="81" spans="4:11">
      <c r="D81" s="281"/>
      <c r="E81" s="281"/>
      <c r="F81" s="282"/>
      <c r="G81" s="282"/>
      <c r="H81" s="282"/>
      <c r="I81" s="282"/>
      <c r="J81" s="281"/>
      <c r="K81" s="281"/>
    </row>
    <row r="82" spans="4:11">
      <c r="D82" s="281"/>
      <c r="E82" s="281"/>
      <c r="F82" s="282"/>
      <c r="G82" s="282"/>
      <c r="H82" s="282"/>
      <c r="I82" s="282"/>
      <c r="J82" s="281"/>
      <c r="K82" s="281"/>
    </row>
    <row r="83" spans="4:11">
      <c r="D83" s="281"/>
      <c r="E83" s="281"/>
      <c r="F83" s="282"/>
      <c r="G83" s="282"/>
      <c r="H83" s="282"/>
      <c r="I83" s="282"/>
      <c r="J83" s="281"/>
      <c r="K83" s="281"/>
    </row>
    <row r="84" spans="4:11">
      <c r="D84" s="281"/>
      <c r="E84" s="281"/>
      <c r="F84" s="282"/>
      <c r="G84" s="282"/>
      <c r="H84" s="282"/>
      <c r="I84" s="282"/>
      <c r="J84" s="281"/>
      <c r="K84" s="281"/>
    </row>
    <row r="85" spans="4:11">
      <c r="D85" s="281"/>
      <c r="E85" s="281"/>
      <c r="F85" s="282"/>
      <c r="G85" s="282"/>
      <c r="H85" s="282"/>
      <c r="I85" s="282"/>
      <c r="J85" s="281"/>
      <c r="K85" s="281"/>
    </row>
    <row r="86" spans="4:11">
      <c r="D86" s="281"/>
      <c r="E86" s="281"/>
      <c r="F86" s="282"/>
      <c r="G86" s="282"/>
      <c r="H86" s="282"/>
      <c r="I86" s="282"/>
      <c r="J86" s="281"/>
      <c r="K86" s="281"/>
    </row>
  </sheetData>
  <sheetProtection algorithmName="SHA-512" hashValue="q6kRR4PW7QVQcSTICcaJcDhA1UK3P4uFDrpzr4rMKzPKkpAtFe5udafgUTkVQT84Disxo+86BOPK46b+91KS8w==" saltValue="uroL2yO0U37V8TUbiIZpUQ==" spinCount="100000" sheet="1" objects="1" scenarios="1"/>
  <mergeCells count="35">
    <mergeCell ref="C39:D39"/>
    <mergeCell ref="C32:D32"/>
    <mergeCell ref="C33:D33"/>
    <mergeCell ref="C34:D34"/>
    <mergeCell ref="C35:D35"/>
    <mergeCell ref="C36:D36"/>
    <mergeCell ref="C37:D37"/>
    <mergeCell ref="C19:D20"/>
    <mergeCell ref="C21:D22"/>
    <mergeCell ref="C23:D24"/>
    <mergeCell ref="C25:J26"/>
    <mergeCell ref="C29:D31"/>
    <mergeCell ref="E29:I29"/>
    <mergeCell ref="J29:J31"/>
    <mergeCell ref="E30:E31"/>
    <mergeCell ref="F30:G30"/>
    <mergeCell ref="H30:I30"/>
    <mergeCell ref="C10:D11"/>
    <mergeCell ref="C12:D13"/>
    <mergeCell ref="C16:D18"/>
    <mergeCell ref="E16:E18"/>
    <mergeCell ref="F16:J16"/>
    <mergeCell ref="K16:K17"/>
    <mergeCell ref="F17:F18"/>
    <mergeCell ref="G17:H17"/>
    <mergeCell ref="I17:J17"/>
    <mergeCell ref="J3:K3"/>
    <mergeCell ref="J4:K4"/>
    <mergeCell ref="C7:D9"/>
    <mergeCell ref="E7:E9"/>
    <mergeCell ref="F7:J7"/>
    <mergeCell ref="K7:K8"/>
    <mergeCell ref="F8:F9"/>
    <mergeCell ref="G8:H8"/>
    <mergeCell ref="I8:J8"/>
  </mergeCells>
  <phoneticPr fontId="3"/>
  <pageMargins left="0.62992125984251968" right="0.19685039370078741" top="0.39370078740157483" bottom="0.19685039370078741" header="0.51181102362204722" footer="0.51181102362204722"/>
  <pageSetup paperSize="9" scale="37" orientation="portrait" r:id="rId1"/>
  <headerFooter alignWithMargins="0"/>
  <drawing r:id="rId2"/>
  <extLst>
    <ext xmlns:x14="http://schemas.microsoft.com/office/spreadsheetml/2009/9/main" uri="{78C0D931-6437-407d-A8EE-F0AAD7539E65}">
      <x14:conditionalFormattings>
        <x14:conditionalFormatting xmlns:xm="http://schemas.microsoft.com/office/excel/2006/main">
          <x14:cfRule type="expression" priority="1" id="{BCCCF51D-83C9-443F-BCB9-81958CAE2D9E}">
            <xm:f>('別表２-②'!$C$9="２時間延長型")</xm:f>
            <x14:dxf>
              <fill>
                <patternFill>
                  <bgColor rgb="FFFFFF66"/>
                </patternFill>
              </fill>
            </x14:dxf>
          </x14:cfRule>
          <xm:sqref>C21:D22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cols>
    <col min="1" max="1" width="3" style="5" customWidth="1"/>
    <col min="2" max="2" width="31" style="5" customWidth="1"/>
    <col min="3" max="6" width="24.25" style="5" customWidth="1"/>
    <col min="7" max="7" width="2.625" style="5" customWidth="1"/>
    <col min="8" max="16384" width="9" style="5"/>
  </cols>
  <sheetData>
    <row r="1" spans="1:6" ht="31.5" customHeight="1">
      <c r="A1" s="144" t="s">
        <v>336</v>
      </c>
    </row>
    <row r="3" spans="1:6" ht="14.25" thickBot="1">
      <c r="B3" s="148" t="s">
        <v>275</v>
      </c>
    </row>
    <row r="4" spans="1:6" ht="18" customHeight="1">
      <c r="B4" s="772" t="s">
        <v>218</v>
      </c>
      <c r="C4" s="775" t="s">
        <v>219</v>
      </c>
      <c r="D4" s="776"/>
      <c r="E4" s="775" t="s">
        <v>221</v>
      </c>
      <c r="F4" s="776"/>
    </row>
    <row r="5" spans="1:6" ht="18" customHeight="1" thickBot="1">
      <c r="B5" s="773"/>
      <c r="C5" s="777" t="s">
        <v>220</v>
      </c>
      <c r="D5" s="778"/>
      <c r="E5" s="777" t="s">
        <v>222</v>
      </c>
      <c r="F5" s="778"/>
    </row>
    <row r="6" spans="1:6" ht="14.25" thickBot="1">
      <c r="B6" s="774"/>
      <c r="C6" s="149" t="s">
        <v>223</v>
      </c>
      <c r="D6" s="149" t="s">
        <v>276</v>
      </c>
      <c r="E6" s="149" t="s">
        <v>223</v>
      </c>
      <c r="F6" s="149" t="s">
        <v>276</v>
      </c>
    </row>
    <row r="7" spans="1:6" ht="27.75" customHeight="1" thickBot="1">
      <c r="B7" s="769" t="s">
        <v>224</v>
      </c>
      <c r="C7" s="138" t="s">
        <v>225</v>
      </c>
      <c r="D7" s="139" t="s">
        <v>277</v>
      </c>
      <c r="E7" s="138" t="s">
        <v>226</v>
      </c>
      <c r="F7" s="139" t="s">
        <v>227</v>
      </c>
    </row>
    <row r="8" spans="1:6" ht="27.75" customHeight="1" thickBot="1">
      <c r="B8" s="770"/>
      <c r="C8" s="138" t="s">
        <v>228</v>
      </c>
      <c r="D8" s="139" t="s">
        <v>278</v>
      </c>
      <c r="E8" s="138" t="s">
        <v>225</v>
      </c>
      <c r="F8" s="139" t="s">
        <v>279</v>
      </c>
    </row>
    <row r="9" spans="1:6" ht="27.75" customHeight="1" thickBot="1">
      <c r="B9" s="770"/>
      <c r="C9" s="138" t="s">
        <v>229</v>
      </c>
      <c r="D9" s="139" t="s">
        <v>280</v>
      </c>
      <c r="E9" s="138" t="s">
        <v>230</v>
      </c>
      <c r="F9" s="139" t="s">
        <v>281</v>
      </c>
    </row>
    <row r="10" spans="1:6" ht="27.75" customHeight="1" thickBot="1">
      <c r="B10" s="770"/>
      <c r="C10" s="140"/>
      <c r="D10" s="141"/>
      <c r="E10" s="138" t="s">
        <v>231</v>
      </c>
      <c r="F10" s="139" t="s">
        <v>282</v>
      </c>
    </row>
    <row r="11" spans="1:6" ht="27.75" customHeight="1" thickBot="1">
      <c r="B11" s="771"/>
      <c r="C11" s="140"/>
      <c r="D11" s="141"/>
      <c r="E11" s="138" t="s">
        <v>232</v>
      </c>
      <c r="F11" s="139" t="s">
        <v>283</v>
      </c>
    </row>
    <row r="12" spans="1:6" ht="27.75" customHeight="1" thickBot="1">
      <c r="B12" s="769" t="s">
        <v>233</v>
      </c>
      <c r="C12" s="138" t="s">
        <v>225</v>
      </c>
      <c r="D12" s="139" t="s">
        <v>277</v>
      </c>
      <c r="E12" s="138" t="s">
        <v>226</v>
      </c>
      <c r="F12" s="139" t="s">
        <v>227</v>
      </c>
    </row>
    <row r="13" spans="1:6" ht="27.75" customHeight="1" thickBot="1">
      <c r="B13" s="770"/>
      <c r="C13" s="138" t="s">
        <v>228</v>
      </c>
      <c r="D13" s="139" t="s">
        <v>278</v>
      </c>
      <c r="E13" s="138" t="s">
        <v>225</v>
      </c>
      <c r="F13" s="139" t="s">
        <v>279</v>
      </c>
    </row>
    <row r="14" spans="1:6" ht="27.75" customHeight="1" thickBot="1">
      <c r="B14" s="770"/>
      <c r="C14" s="138" t="s">
        <v>229</v>
      </c>
      <c r="D14" s="139" t="s">
        <v>280</v>
      </c>
      <c r="E14" s="138" t="s">
        <v>230</v>
      </c>
      <c r="F14" s="139" t="s">
        <v>281</v>
      </c>
    </row>
    <row r="15" spans="1:6" ht="27.75" customHeight="1" thickBot="1">
      <c r="B15" s="770"/>
      <c r="C15" s="140"/>
      <c r="D15" s="141"/>
      <c r="E15" s="138" t="s">
        <v>231</v>
      </c>
      <c r="F15" s="139" t="s">
        <v>282</v>
      </c>
    </row>
    <row r="16" spans="1:6" ht="27.75" customHeight="1" thickBot="1">
      <c r="B16" s="771"/>
      <c r="C16" s="140"/>
      <c r="D16" s="141"/>
      <c r="E16" s="138" t="s">
        <v>232</v>
      </c>
      <c r="F16" s="139" t="s">
        <v>283</v>
      </c>
    </row>
    <row r="17" spans="2:6" ht="27.75" customHeight="1" thickBot="1">
      <c r="B17" s="769" t="s">
        <v>335</v>
      </c>
      <c r="C17" s="138" t="s">
        <v>225</v>
      </c>
      <c r="D17" s="139" t="s">
        <v>284</v>
      </c>
      <c r="E17" s="138" t="s">
        <v>226</v>
      </c>
      <c r="F17" s="139" t="s">
        <v>235</v>
      </c>
    </row>
    <row r="18" spans="2:6" ht="27.75" customHeight="1" thickBot="1">
      <c r="B18" s="770"/>
      <c r="C18" s="138" t="s">
        <v>228</v>
      </c>
      <c r="D18" s="139" t="s">
        <v>285</v>
      </c>
      <c r="E18" s="138" t="s">
        <v>225</v>
      </c>
      <c r="F18" s="139" t="s">
        <v>286</v>
      </c>
    </row>
    <row r="19" spans="2:6" ht="27.75" customHeight="1" thickBot="1">
      <c r="B19" s="770"/>
      <c r="C19" s="138" t="s">
        <v>229</v>
      </c>
      <c r="D19" s="139" t="s">
        <v>287</v>
      </c>
      <c r="E19" s="138" t="s">
        <v>230</v>
      </c>
      <c r="F19" s="139" t="s">
        <v>288</v>
      </c>
    </row>
    <row r="20" spans="2:6" ht="27.75" customHeight="1" thickBot="1">
      <c r="B20" s="770"/>
      <c r="C20" s="140"/>
      <c r="D20" s="141"/>
      <c r="E20" s="138" t="s">
        <v>231</v>
      </c>
      <c r="F20" s="139" t="s">
        <v>289</v>
      </c>
    </row>
    <row r="21" spans="2:6" ht="27.75" customHeight="1" thickBot="1">
      <c r="B21" s="771"/>
      <c r="C21" s="140"/>
      <c r="D21" s="141"/>
      <c r="E21" s="138" t="s">
        <v>232</v>
      </c>
      <c r="F21" s="139" t="s">
        <v>290</v>
      </c>
    </row>
    <row r="22" spans="2:6" ht="27.75" customHeight="1" thickBot="1">
      <c r="B22" s="769" t="s">
        <v>334</v>
      </c>
      <c r="C22" s="138" t="s">
        <v>225</v>
      </c>
      <c r="D22" s="139" t="s">
        <v>291</v>
      </c>
      <c r="E22" s="138" t="s">
        <v>226</v>
      </c>
      <c r="F22" s="139" t="s">
        <v>235</v>
      </c>
    </row>
    <row r="23" spans="2:6" ht="27.75" customHeight="1" thickBot="1">
      <c r="B23" s="770"/>
      <c r="C23" s="138" t="s">
        <v>228</v>
      </c>
      <c r="D23" s="139" t="s">
        <v>292</v>
      </c>
      <c r="E23" s="138" t="s">
        <v>225</v>
      </c>
      <c r="F23" s="139" t="s">
        <v>293</v>
      </c>
    </row>
    <row r="24" spans="2:6" ht="27.75" customHeight="1" thickBot="1">
      <c r="B24" s="770"/>
      <c r="C24" s="138" t="s">
        <v>229</v>
      </c>
      <c r="D24" s="139" t="s">
        <v>294</v>
      </c>
      <c r="E24" s="138" t="s">
        <v>230</v>
      </c>
      <c r="F24" s="139" t="s">
        <v>295</v>
      </c>
    </row>
    <row r="25" spans="2:6" ht="27.75" customHeight="1" thickBot="1">
      <c r="B25" s="770"/>
      <c r="C25" s="140"/>
      <c r="D25" s="141"/>
      <c r="E25" s="138" t="s">
        <v>231</v>
      </c>
      <c r="F25" s="139" t="s">
        <v>296</v>
      </c>
    </row>
    <row r="26" spans="2:6" ht="27.75" customHeight="1" thickBot="1">
      <c r="B26" s="771"/>
      <c r="C26" s="140"/>
      <c r="D26" s="141"/>
      <c r="E26" s="138" t="s">
        <v>232</v>
      </c>
      <c r="F26" s="139" t="s">
        <v>297</v>
      </c>
    </row>
    <row r="27" spans="2:6" ht="27.75" customHeight="1" thickBot="1">
      <c r="B27" s="769" t="s">
        <v>333</v>
      </c>
      <c r="C27" s="138" t="s">
        <v>225</v>
      </c>
      <c r="D27" s="139" t="s">
        <v>291</v>
      </c>
      <c r="E27" s="138" t="s">
        <v>226</v>
      </c>
      <c r="F27" s="139" t="s">
        <v>235</v>
      </c>
    </row>
    <row r="28" spans="2:6" ht="27.75" customHeight="1" thickBot="1">
      <c r="B28" s="770"/>
      <c r="C28" s="138" t="s">
        <v>228</v>
      </c>
      <c r="D28" s="139" t="s">
        <v>292</v>
      </c>
      <c r="E28" s="138" t="s">
        <v>225</v>
      </c>
      <c r="F28" s="139" t="s">
        <v>293</v>
      </c>
    </row>
    <row r="29" spans="2:6" ht="27.75" customHeight="1" thickBot="1">
      <c r="B29" s="770"/>
      <c r="C29" s="138" t="s">
        <v>229</v>
      </c>
      <c r="D29" s="139" t="s">
        <v>294</v>
      </c>
      <c r="E29" s="138" t="s">
        <v>230</v>
      </c>
      <c r="F29" s="139" t="s">
        <v>295</v>
      </c>
    </row>
    <row r="30" spans="2:6" ht="27.75" customHeight="1" thickBot="1">
      <c r="B30" s="770"/>
      <c r="C30" s="140"/>
      <c r="D30" s="141"/>
      <c r="E30" s="138" t="s">
        <v>231</v>
      </c>
      <c r="F30" s="139" t="s">
        <v>296</v>
      </c>
    </row>
    <row r="31" spans="2:6" ht="27.75" customHeight="1" thickBot="1">
      <c r="B31" s="771"/>
      <c r="C31" s="140"/>
      <c r="D31" s="141"/>
      <c r="E31" s="138" t="s">
        <v>232</v>
      </c>
      <c r="F31" s="139" t="s">
        <v>297</v>
      </c>
    </row>
    <row r="32" spans="2:6" ht="27.75" customHeight="1" thickBot="1">
      <c r="B32" s="769" t="s">
        <v>332</v>
      </c>
      <c r="C32" s="138" t="s">
        <v>225</v>
      </c>
      <c r="D32" s="139" t="s">
        <v>298</v>
      </c>
      <c r="E32" s="138" t="s">
        <v>226</v>
      </c>
      <c r="F32" s="139" t="s">
        <v>236</v>
      </c>
    </row>
    <row r="33" spans="2:6" ht="27.75" customHeight="1" thickBot="1">
      <c r="B33" s="770"/>
      <c r="C33" s="138" t="s">
        <v>228</v>
      </c>
      <c r="D33" s="139" t="s">
        <v>299</v>
      </c>
      <c r="E33" s="138" t="s">
        <v>225</v>
      </c>
      <c r="F33" s="139" t="s">
        <v>300</v>
      </c>
    </row>
    <row r="34" spans="2:6" ht="27.75" customHeight="1" thickBot="1">
      <c r="B34" s="770"/>
      <c r="C34" s="138" t="s">
        <v>229</v>
      </c>
      <c r="D34" s="139" t="s">
        <v>301</v>
      </c>
      <c r="E34" s="138" t="s">
        <v>230</v>
      </c>
      <c r="F34" s="139" t="s">
        <v>302</v>
      </c>
    </row>
    <row r="35" spans="2:6" ht="27.75" customHeight="1" thickBot="1">
      <c r="B35" s="770"/>
      <c r="C35" s="140"/>
      <c r="D35" s="141"/>
      <c r="E35" s="138" t="s">
        <v>231</v>
      </c>
      <c r="F35" s="139" t="s">
        <v>303</v>
      </c>
    </row>
    <row r="36" spans="2:6" ht="27.75" customHeight="1" thickBot="1">
      <c r="B36" s="771"/>
      <c r="C36" s="140"/>
      <c r="D36" s="141"/>
      <c r="E36" s="138" t="s">
        <v>232</v>
      </c>
      <c r="F36" s="139" t="s">
        <v>304</v>
      </c>
    </row>
    <row r="37" spans="2:6" ht="27.75" customHeight="1" thickBot="1">
      <c r="B37" s="769" t="s">
        <v>331</v>
      </c>
      <c r="C37" s="138" t="s">
        <v>225</v>
      </c>
      <c r="D37" s="139" t="s">
        <v>298</v>
      </c>
      <c r="E37" s="138" t="s">
        <v>226</v>
      </c>
      <c r="F37" s="139" t="s">
        <v>237</v>
      </c>
    </row>
    <row r="38" spans="2:6" ht="27.75" customHeight="1" thickBot="1">
      <c r="B38" s="770"/>
      <c r="C38" s="138" t="s">
        <v>228</v>
      </c>
      <c r="D38" s="139" t="s">
        <v>299</v>
      </c>
      <c r="E38" s="138" t="s">
        <v>225</v>
      </c>
      <c r="F38" s="139" t="s">
        <v>305</v>
      </c>
    </row>
    <row r="39" spans="2:6" ht="27.75" customHeight="1" thickBot="1">
      <c r="B39" s="770"/>
      <c r="C39" s="138" t="s">
        <v>229</v>
      </c>
      <c r="D39" s="139" t="s">
        <v>301</v>
      </c>
      <c r="E39" s="138" t="s">
        <v>230</v>
      </c>
      <c r="F39" s="139" t="s">
        <v>306</v>
      </c>
    </row>
    <row r="40" spans="2:6" ht="27.75" customHeight="1" thickBot="1">
      <c r="B40" s="770"/>
      <c r="C40" s="140"/>
      <c r="D40" s="141"/>
      <c r="E40" s="138" t="s">
        <v>231</v>
      </c>
      <c r="F40" s="139" t="s">
        <v>307</v>
      </c>
    </row>
    <row r="41" spans="2:6" ht="27.75" customHeight="1" thickBot="1">
      <c r="B41" s="771"/>
      <c r="C41" s="140"/>
      <c r="D41" s="141"/>
      <c r="E41" s="138" t="s">
        <v>232</v>
      </c>
      <c r="F41" s="139" t="s">
        <v>308</v>
      </c>
    </row>
    <row r="42" spans="2:6" ht="27.75" customHeight="1" thickBot="1">
      <c r="B42" s="769" t="s">
        <v>234</v>
      </c>
      <c r="C42" s="138" t="s">
        <v>225</v>
      </c>
      <c r="D42" s="139" t="s">
        <v>309</v>
      </c>
      <c r="E42" s="138" t="s">
        <v>226</v>
      </c>
      <c r="F42" s="139" t="s">
        <v>227</v>
      </c>
    </row>
    <row r="43" spans="2:6" ht="27.75" customHeight="1" thickBot="1">
      <c r="B43" s="770"/>
      <c r="C43" s="138" t="s">
        <v>228</v>
      </c>
      <c r="D43" s="139" t="s">
        <v>310</v>
      </c>
      <c r="E43" s="138" t="s">
        <v>225</v>
      </c>
      <c r="F43" s="139" t="s">
        <v>279</v>
      </c>
    </row>
    <row r="44" spans="2:6" ht="27.75" customHeight="1" thickBot="1">
      <c r="B44" s="770"/>
      <c r="C44" s="138" t="s">
        <v>229</v>
      </c>
      <c r="D44" s="139" t="s">
        <v>311</v>
      </c>
      <c r="E44" s="138" t="s">
        <v>230</v>
      </c>
      <c r="F44" s="139" t="s">
        <v>281</v>
      </c>
    </row>
    <row r="45" spans="2:6" ht="27.75" customHeight="1" thickBot="1">
      <c r="B45" s="770"/>
      <c r="C45" s="140"/>
      <c r="D45" s="141"/>
      <c r="E45" s="138" t="s">
        <v>231</v>
      </c>
      <c r="F45" s="139" t="s">
        <v>312</v>
      </c>
    </row>
    <row r="46" spans="2:6" ht="27.75" customHeight="1" thickBot="1">
      <c r="B46" s="771"/>
      <c r="C46" s="140"/>
      <c r="D46" s="141"/>
      <c r="E46" s="138" t="s">
        <v>232</v>
      </c>
      <c r="F46" s="139" t="s">
        <v>313</v>
      </c>
    </row>
    <row r="47" spans="2:6" ht="68.25" customHeight="1">
      <c r="B47" s="779" t="s">
        <v>330</v>
      </c>
      <c r="C47" s="779"/>
      <c r="D47" s="779"/>
      <c r="E47" s="779"/>
      <c r="F47" s="779"/>
    </row>
    <row r="48" spans="2:6">
      <c r="B48" s="148"/>
    </row>
    <row r="49" spans="2:6" ht="14.25" thickBot="1">
      <c r="B49" s="142" t="s">
        <v>314</v>
      </c>
    </row>
    <row r="50" spans="2:6" ht="27.75" customHeight="1" thickBot="1">
      <c r="B50" s="143" t="s">
        <v>315</v>
      </c>
      <c r="C50" s="780" t="s">
        <v>316</v>
      </c>
      <c r="D50" s="781"/>
      <c r="E50" s="781"/>
      <c r="F50" s="782"/>
    </row>
    <row r="51" spans="2:6" ht="27.75" customHeight="1">
      <c r="B51" s="783" t="s">
        <v>221</v>
      </c>
      <c r="C51" s="780" t="s">
        <v>317</v>
      </c>
      <c r="D51" s="781"/>
      <c r="E51" s="781"/>
      <c r="F51" s="782"/>
    </row>
    <row r="52" spans="2:6" ht="27.75" customHeight="1">
      <c r="B52" s="784"/>
      <c r="C52" s="786" t="s">
        <v>318</v>
      </c>
      <c r="D52" s="787"/>
      <c r="E52" s="787"/>
      <c r="F52" s="788"/>
    </row>
    <row r="53" spans="2:6" ht="27.75" customHeight="1">
      <c r="B53" s="784"/>
      <c r="C53" s="786" t="s">
        <v>319</v>
      </c>
      <c r="D53" s="787"/>
      <c r="E53" s="787"/>
      <c r="F53" s="788"/>
    </row>
    <row r="54" spans="2:6" ht="27.75" customHeight="1">
      <c r="B54" s="784"/>
      <c r="C54" s="786" t="s">
        <v>320</v>
      </c>
      <c r="D54" s="787"/>
      <c r="E54" s="787"/>
      <c r="F54" s="788"/>
    </row>
    <row r="55" spans="2:6" ht="27.75" customHeight="1">
      <c r="B55" s="784"/>
      <c r="C55" s="786" t="s">
        <v>321</v>
      </c>
      <c r="D55" s="787"/>
      <c r="E55" s="787"/>
      <c r="F55" s="788"/>
    </row>
    <row r="56" spans="2:6" ht="90" customHeight="1">
      <c r="B56" s="784"/>
      <c r="C56" s="789" t="s">
        <v>322</v>
      </c>
      <c r="D56" s="790"/>
      <c r="E56" s="790"/>
      <c r="F56" s="791"/>
    </row>
    <row r="57" spans="2:6" ht="27.75" customHeight="1">
      <c r="B57" s="784"/>
      <c r="C57" s="789" t="s">
        <v>323</v>
      </c>
      <c r="D57" s="790"/>
      <c r="E57" s="790"/>
      <c r="F57" s="791"/>
    </row>
    <row r="58" spans="2:6" ht="27.75" customHeight="1" thickBot="1">
      <c r="B58" s="785"/>
      <c r="C58" s="793" t="s">
        <v>324</v>
      </c>
      <c r="D58" s="794"/>
      <c r="E58" s="794"/>
      <c r="F58" s="795"/>
    </row>
    <row r="59" spans="2:6" ht="27.75" customHeight="1">
      <c r="B59" s="783" t="s">
        <v>219</v>
      </c>
      <c r="C59" s="789" t="s">
        <v>318</v>
      </c>
      <c r="D59" s="790"/>
      <c r="E59" s="790"/>
      <c r="F59" s="791"/>
    </row>
    <row r="60" spans="2:6" ht="27.75" customHeight="1">
      <c r="B60" s="784"/>
      <c r="C60" s="789" t="s">
        <v>325</v>
      </c>
      <c r="D60" s="790"/>
      <c r="E60" s="790"/>
      <c r="F60" s="791"/>
    </row>
    <row r="61" spans="2:6" ht="27.75" customHeight="1">
      <c r="B61" s="784"/>
      <c r="C61" s="789" t="s">
        <v>326</v>
      </c>
      <c r="D61" s="790"/>
      <c r="E61" s="790"/>
      <c r="F61" s="791"/>
    </row>
    <row r="62" spans="2:6" ht="27.75" customHeight="1">
      <c r="B62" s="784"/>
      <c r="C62" s="789" t="s">
        <v>320</v>
      </c>
      <c r="D62" s="790"/>
      <c r="E62" s="790"/>
      <c r="F62" s="791"/>
    </row>
    <row r="63" spans="2:6" ht="54" customHeight="1">
      <c r="B63" s="784"/>
      <c r="C63" s="789" t="s">
        <v>321</v>
      </c>
      <c r="D63" s="790"/>
      <c r="E63" s="790"/>
      <c r="F63" s="791"/>
    </row>
    <row r="64" spans="2:6" ht="54" customHeight="1">
      <c r="B64" s="784"/>
      <c r="C64" s="789" t="s">
        <v>327</v>
      </c>
      <c r="D64" s="790"/>
      <c r="E64" s="790"/>
      <c r="F64" s="791"/>
    </row>
    <row r="65" spans="2:6" ht="54" customHeight="1" thickBot="1">
      <c r="B65" s="785"/>
      <c r="C65" s="793" t="s">
        <v>328</v>
      </c>
      <c r="D65" s="794"/>
      <c r="E65" s="794"/>
      <c r="F65" s="795"/>
    </row>
    <row r="66" spans="2:6" ht="66.75" customHeight="1">
      <c r="B66" s="792" t="s">
        <v>329</v>
      </c>
      <c r="C66" s="792"/>
      <c r="D66" s="792"/>
      <c r="E66" s="792"/>
      <c r="F66" s="792"/>
    </row>
  </sheetData>
  <sheetProtection algorithmName="SHA-512" hashValue="38P7lsXrwksXxzzz0bxpd6JfPZgz7m9k6fi2eAqfr2WtZz34RDkAAXPaRhsGTDMycFkcMZIyr3lev8gDn2LGOA==" saltValue="RSEOqJZZw4U5prdZGUhwvA==" spinCount="100000"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一番最初に入力</vt:lpstr>
      <vt:lpstr>様式第４号</vt:lpstr>
      <vt:lpstr>収支予算書</vt:lpstr>
      <vt:lpstr>別表１</vt:lpstr>
      <vt:lpstr>別表２-①</vt:lpstr>
      <vt:lpstr>別表２-②</vt:lpstr>
      <vt:lpstr>別紙1【延長保育料減免分】（震災減免以外)</vt:lpstr>
      <vt:lpstr>別紙2【震災減免分】 </vt:lpstr>
      <vt:lpstr>補助金基準額表 </vt:lpstr>
      <vt:lpstr>債権者情報</vt:lpstr>
      <vt:lpstr>債権者情報!Print_Area</vt:lpstr>
      <vt:lpstr>収支予算書!Print_Area</vt:lpstr>
      <vt:lpstr>'別紙1【延長保育料減免分】（震災減免以外)'!Print_Area</vt:lpstr>
      <vt:lpstr>'別紙2【震災減免分】 '!Print_Area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2020-03-02T09:43:41Z</cp:lastPrinted>
  <dcterms:created xsi:type="dcterms:W3CDTF">2006-02-13T04:55:03Z</dcterms:created>
  <dcterms:modified xsi:type="dcterms:W3CDTF">2020-04-14T10:00:58Z</dcterms:modified>
</cp:coreProperties>
</file>