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1209持込】JV\04_《未》公告原稿作成（総合評価説明書・評価値申告書）【当室→契約課】\02_公告原稿【評価値申告書】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<sst xmlns="http://schemas.openxmlformats.org/spreadsheetml/2006/main" count="781" uniqueCount="454">
  <si>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</si>
  <si>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</si>
  <si>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</si>
  <si>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</si>
  <si>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</si>
  <si>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</si>
  <si>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</si>
  <si>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</si>
  <si>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</si>
  <si>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</si>
  <si>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</si>
  <si>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</si>
  <si>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</si>
  <si>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</si>
  <si>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</si>
  <si>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</si>
  <si>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</si>
  <si>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</si>
  <si>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</si>
  <si>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</si>
  <si>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</si>
  <si>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</si>
  <si>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</si>
  <si>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</si>
  <si>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</si>
  <si>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</si>
  <si>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</si>
  <si>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</si>
  <si>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</si>
  <si>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</si>
  <si>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</si>
  <si>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</si>
  <si>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</si>
  <si>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</si>
  <si>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</si>
  <si>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</si>
  <si>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</si>
  <si>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</si>
  <si>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</si>
  <si>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</si>
  <si>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</si>
  <si>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</si>
  <si>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</si>
  <si>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</si>
  <si>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</si>
  <si>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</si>
  <si>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</si>
  <si>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</si>
  <si>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</si>
  <si>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</si>
  <si>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</si>
  <si>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</si>
  <si>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</si>
  <si>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</si>
  <si>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</si>
  <si>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</si>
  <si>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</si>
  <si>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</si>
  <si>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</si>
  <si>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</si>
  <si>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</si>
  <si>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</si>
  <si>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</si>
  <si>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</si>
  <si>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</si>
  <si>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</si>
  <si>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</si>
  <si>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</si>
  <si>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</si>
  <si>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</si>
  <si>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</si>
  <si>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</si>
  <si>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</si>
  <si>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</si>
  <si>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</si>
  <si>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</si>
  <si>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</si>
  <si>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</si>
  <si>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</si>
  <si>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</si>
  <si>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</si>
  <si>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</si>
  <si>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</si>
  <si>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</si>
  <si>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</si>
  <si>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</si>
  <si>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</si>
  <si>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</si>
  <si>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</si>
  <si>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</si>
  <si>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</si>
  <si>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</si>
  <si>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</si>
  <si>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</si>
  <si>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</si>
  <si>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</si>
  <si>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</si>
  <si>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</si>
  <si>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</si>
  <si>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</si>
  <si>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</si>
  <si>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</si>
  <si>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</si>
  <si>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</si>
  <si>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</si>
  <si>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</si>
  <si>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</si>
  <si>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</si>
  <si>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</si>
  <si>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</si>
  <si>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</si>
  <si>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</si>
  <si>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</si>
  <si>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</si>
  <si>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</si>
  <si>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</si>
  <si>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</si>
  <si>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</si>
  <si>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</si>
  <si>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</si>
  <si>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</si>
  <si>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</si>
  <si>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</si>
  <si>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</si>
  <si>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</si>
  <si>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</si>
  <si>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</si>
  <si>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</si>
  <si>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</si>
  <si>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</si>
  <si>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</si>
  <si>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</si>
  <si>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</si>
  <si>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</si>
  <si>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</si>
  <si>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</si>
  <si>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</si>
  <si>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</si>
  <si>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</si>
  <si>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</si>
  <si>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</si>
  <si>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</si>
  <si>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</si>
  <si>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</si>
  <si>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</si>
  <si>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</si>
  <si>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</si>
  <si>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</si>
  <si>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</si>
  <si>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</si>
  <si>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</si>
  <si>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</si>
  <si>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</si>
  <si>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</si>
  <si>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</si>
  <si>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</si>
  <si>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</si>
  <si>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</si>
  <si>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</si>
  <si>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</si>
  <si>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</si>
  <si>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</si>
  <si>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</si>
  <si>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</si>
  <si>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</si>
  <si>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</si>
  <si>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</si>
  <si>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</si>
  <si>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</si>
  <si>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</si>
  <si>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</si>
  <si>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</si>
  <si>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</si>
  <si>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</si>
  <si>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</si>
  <si>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</si>
  <si>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</si>
  <si>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</si>
  <si>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</si>
  <si>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</si>
  <si>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</si>
  <si>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</si>
  <si>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</si>
  <si>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</si>
  <si>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</si>
  <si>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</si>
  <si>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</si>
  <si>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</si>
  <si>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</si>
  <si>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</si>
  <si>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</si>
  <si>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</si>
  <si>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</si>
  <si>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</si>
  <si>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</si>
  <si>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</si>
  <si>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</si>
  <si>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</si>
  <si>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</si>
  <si>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</si>
  <si>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</si>
  <si>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</si>
  <si>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</si>
  <si>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</si>
  <si>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</si>
  <si>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</si>
  <si>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</si>
  <si>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</si>
  <si>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</si>
  <si>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</si>
  <si>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</si>
  <si>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</si>
  <si>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</si>
  <si>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</si>
  <si>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</si>
  <si>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</si>
  <si>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</si>
  <si>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</si>
  <si>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</si>
  <si>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</si>
  <si>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</si>
  <si>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</si>
  <si>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</si>
  <si>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</si>
  <si>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</si>
  <si>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</si>
  <si>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</si>
  <si>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</si>
  <si>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</si>
  <si>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</si>
  <si>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</si>
  <si>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</si>
  <si>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</si>
  <si>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</si>
  <si>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</si>
  <si>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</si>
  <si>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</si>
  <si>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</si>
  <si>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</si>
  <si>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</si>
  <si>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</si>
  <si>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</si>
  <si>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</si>
  <si>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</si>
  <si>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</si>
  <si>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</si>
  <si>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</si>
  <si>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</si>
  <si>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</si>
  <si>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</si>
  <si>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</si>
  <si>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</si>
  <si>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</si>
  <si>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</si>
  <si>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</si>
  <si>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</si>
  <si>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</si>
  <si>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</si>
  <si>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</si>
  <si>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</si>
  <si>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</si>
  <si>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</si>
  <si>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</si>
  <si>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</si>
  <si>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</si>
  <si>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</si>
  <si>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</si>
  <si>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</si>
  <si>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</si>
  <si>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</si>
  <si>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</si>
  <si>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</si>
  <si>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</si>
  <si>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</si>
  <si>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</si>
  <si>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</si>
  <si>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</si>
  <si>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</si>
  <si>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</si>
  <si>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</si>
  <si>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</si>
  <si>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</si>
  <si>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</si>
  <si>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</si>
  <si>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</si>
  <si>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</si>
  <si>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</si>
  <si>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</si>
  <si>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</si>
  <si>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</si>
  <si>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</si>
  <si>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</si>
  <si>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</si>
  <si>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</si>
  <si>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</si>
  <si>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</si>
  <si>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</si>
  <si>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</si>
  <si>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</si>
  <si>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</si>
  <si>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</si>
  <si>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</si>
  <si>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</si>
  <si>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</si>
  <si>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</si>
  <si>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</si>
  <si>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</si>
  <si>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</si>
  <si>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</si>
  <si>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</si>
  <si>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</si>
  <si>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</si>
  <si>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</si>
  <si>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</si>
  <si>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</si>
  <si>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</si>
  <si>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</si>
  <si>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</si>
  <si>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</si>
  <si>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</si>
  <si>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</si>
  <si>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</si>
  <si>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</si>
  <si>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</si>
  <si>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</si>
  <si>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</si>
  <si>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</si>
  <si>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</si>
  <si>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</si>
  <si>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</si>
  <si>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</si>
  <si>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</si>
  <si>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</si>
  <si>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</si>
  <si>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</si>
  <si>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</si>
  <si>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</si>
  <si>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</si>
  <si>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</si>
  <si>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</si>
  <si>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</si>
  <si>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</si>
  <si>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</si>
  <si>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</si>
  <si>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</si>
  <si>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</si>
  <si>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</si>
  <si>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</si>
  <si>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</si>
  <si>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</si>
  <si>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</si>
  <si>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</si>
  <si>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</si>
  <si>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</si>
  <si>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</si>
  <si>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</si>
  <si>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</si>
  <si>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</si>
  <si>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</si>
  <si>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</si>
  <si>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</si>
  <si>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</si>
  <si>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</si>
  <si>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</si>
  <si>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</si>
  <si>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</si>
  <si>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</si>
  <si>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</si>
  <si>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</si>
  <si>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</si>
  <si>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</si>
  <si>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</si>
  <si>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</si>
  <si>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</si>
  <si>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</si>
  <si>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</si>
  <si>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</si>
  <si>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</si>
  <si>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</si>
  <si>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</si>
  <si>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</si>
  <si>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</si>
  <si>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</si>
  <si>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</si>
  <si>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</si>
  <si>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</si>
  <si>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</si>
  <si>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</si>
  <si>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</si>
  <si>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</si>
  <si>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</si>
  <si>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</si>
  <si>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</si>
  <si>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</si>
  <si>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</si>
  <si>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</si>
  <si>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</si>
  <si>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</si>
  <si>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</si>
  <si>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</si>
  <si>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</si>
  <si>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</si>
  <si>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</si>
  <si>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</si>
  <si>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</si>
  <si>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</si>
  <si>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</si>
  <si>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</si>
  <si>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</si>
  <si>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</si>
  <si>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</si>
  <si>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</si>
  <si>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</si>
  <si>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</si>
  <si>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</si>
  <si>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</si>
  <si>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</si>
  <si>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</si>
  <si>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</si>
  <si>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</si>
  <si>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</si>
  <si>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</si>
  <si>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</si>
  <si>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</si>
  <si>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</si>
  <si>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</si>
  <si>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</si>
  <si>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</si>
  <si>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</si>
  <si>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</si>
  <si>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</si>
  <si>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</si>
  <si>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</si>
  <si>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</si>
  <si>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</si>
  <si>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</si>
  <si>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</si>
  <si>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</si>
  <si>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</si>
  <si>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</si>
  <si>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</si>
  <si>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</si>
  <si>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</si>
  <si>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</si>
  <si>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</si>
  <si>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</si>
  <si>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</si>
  <si>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</si>
  <si>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</si>
  <si>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</si>
  <si>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</si>
  <si>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</si>
  <si>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</si>
  <si>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仙台市衛生研究所移転改築工事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</si>
</sst>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2" xfId="11" applyFont="1" applyBorder="1" applyAlignment="1" applyProtection="1">
      <alignment horizontal="center" vertical="center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3" borderId="1" xfId="11" applyFont="1" applyFill="1" applyBorder="1" applyAlignment="1" applyProtection="1">
      <alignment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77">
        <v>220510591</v>
      </c>
      <c r="I2" s="378"/>
      <c r="J2" s="378"/>
      <c r="K2" s="378"/>
      <c r="L2" s="378"/>
      <c r="M2" s="379"/>
      <c r="N2" s="78"/>
    </row>
    <row r="3" spans="1:30" s="2" customFormat="1" ht="15.75" customHeight="1">
      <c r="A3" s="380" t="s">
        <v>251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81" t="s">
        <v>272</v>
      </c>
      <c r="D5" s="382"/>
      <c r="E5" s="383"/>
      <c r="F5" s="384" t="s">
        <v>242</v>
      </c>
      <c r="G5" s="385"/>
      <c r="H5" s="385"/>
      <c r="I5" s="385"/>
      <c r="J5" s="385"/>
      <c r="K5" s="385"/>
      <c r="L5" s="385"/>
      <c r="M5" s="385"/>
      <c r="N5" s="386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87" t="s">
        <v>453</v>
      </c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9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90" t="s">
        <v>4</v>
      </c>
      <c r="C9" s="391"/>
      <c r="D9" s="84" t="s">
        <v>247</v>
      </c>
      <c r="E9" s="85" t="s">
        <v>5</v>
      </c>
      <c r="F9" s="392" t="s">
        <v>6</v>
      </c>
      <c r="G9" s="393"/>
      <c r="H9" s="394"/>
      <c r="I9" s="86" t="s">
        <v>7</v>
      </c>
      <c r="J9" s="84" t="s">
        <v>8</v>
      </c>
      <c r="K9" s="84" t="s">
        <v>9</v>
      </c>
      <c r="L9" s="395" t="s">
        <v>10</v>
      </c>
      <c r="M9" s="396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23" t="s">
        <v>134</v>
      </c>
      <c r="B10" s="412" t="s">
        <v>420</v>
      </c>
      <c r="C10" s="413"/>
      <c r="D10" s="328">
        <v>10</v>
      </c>
      <c r="E10" s="418">
        <v>6</v>
      </c>
      <c r="F10" s="105" t="s">
        <v>234</v>
      </c>
      <c r="G10" s="421"/>
      <c r="H10" s="422"/>
      <c r="I10" s="423">
        <f>IF(F12="",0,ROUND(MAX(MIN(6,((ROUND(F12-69,1))/15*6)),0),3))</f>
        <v>0</v>
      </c>
      <c r="J10" s="397">
        <v>1</v>
      </c>
      <c r="K10" s="400">
        <f>IF(I10="","",I10*J10)</f>
        <v>0</v>
      </c>
      <c r="L10" s="403" t="str">
        <f>IF(G10="","",$D$10*K10/$E$18)</f>
        <v/>
      </c>
      <c r="M10" s="404"/>
      <c r="N10" s="310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24"/>
      <c r="B11" s="414"/>
      <c r="C11" s="415"/>
      <c r="D11" s="329"/>
      <c r="E11" s="419"/>
      <c r="F11" s="106" t="s">
        <v>235</v>
      </c>
      <c r="G11" s="370"/>
      <c r="H11" s="371"/>
      <c r="I11" s="424"/>
      <c r="J11" s="398"/>
      <c r="K11" s="401"/>
      <c r="L11" s="405"/>
      <c r="M11" s="406"/>
      <c r="N11" s="311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24"/>
      <c r="B12" s="416"/>
      <c r="C12" s="417"/>
      <c r="D12" s="329"/>
      <c r="E12" s="420"/>
      <c r="F12" s="409" t="str">
        <f>IF(OR(G10=0,G10="",G11=""),"",ROUND(AVERAGE(G10:H11),1))</f>
        <v/>
      </c>
      <c r="G12" s="410"/>
      <c r="H12" s="411"/>
      <c r="I12" s="425"/>
      <c r="J12" s="399"/>
      <c r="K12" s="402"/>
      <c r="L12" s="407"/>
      <c r="M12" s="408"/>
      <c r="N12" s="311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24"/>
      <c r="B13" s="374" t="s">
        <v>93</v>
      </c>
      <c r="C13" s="375"/>
      <c r="D13" s="329"/>
      <c r="E13" s="144">
        <v>1</v>
      </c>
      <c r="F13" s="339"/>
      <c r="G13" s="340"/>
      <c r="H13" s="34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19" t="str">
        <f>IF(F13="","",$D$10*K13/$E$18)</f>
        <v/>
      </c>
      <c r="M13" s="319"/>
      <c r="N13" s="311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24"/>
      <c r="B14" s="374" t="s">
        <v>94</v>
      </c>
      <c r="C14" s="375"/>
      <c r="D14" s="329"/>
      <c r="E14" s="144">
        <v>2</v>
      </c>
      <c r="F14" s="339"/>
      <c r="G14" s="340"/>
      <c r="H14" s="341"/>
      <c r="I14" s="87">
        <f>IF(F14="表彰あり",1,0)</f>
        <v>0</v>
      </c>
      <c r="J14" s="88">
        <v>2</v>
      </c>
      <c r="K14" s="88">
        <f t="shared" si="0"/>
        <v>0</v>
      </c>
      <c r="L14" s="319" t="str">
        <f>IF(F14="","",$D$10*K14/$E$18)</f>
        <v/>
      </c>
      <c r="M14" s="319"/>
      <c r="N14" s="311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24"/>
      <c r="B15" s="374" t="s">
        <v>241</v>
      </c>
      <c r="C15" s="375"/>
      <c r="D15" s="329"/>
      <c r="E15" s="144">
        <v>0</v>
      </c>
      <c r="F15" s="339"/>
      <c r="G15" s="340"/>
      <c r="H15" s="34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6" t="str">
        <f>IF(F15="","",$D$10*K15/$E$18)</f>
        <v/>
      </c>
      <c r="M15" s="376"/>
      <c r="N15" s="311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24"/>
      <c r="B16" s="374" t="s">
        <v>19</v>
      </c>
      <c r="C16" s="375"/>
      <c r="D16" s="329"/>
      <c r="E16" s="144">
        <v>0.5</v>
      </c>
      <c r="F16" s="339"/>
      <c r="G16" s="340"/>
      <c r="H16" s="341"/>
      <c r="I16" s="132">
        <f>IF(F16="取得あり",0.5,0)</f>
        <v>0</v>
      </c>
      <c r="J16" s="88">
        <v>1</v>
      </c>
      <c r="K16" s="89">
        <f t="shared" si="0"/>
        <v>0</v>
      </c>
      <c r="L16" s="319" t="str">
        <f>IF(F16="","",$D$10*K16/$E$18)</f>
        <v/>
      </c>
      <c r="M16" s="319"/>
      <c r="N16" s="311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24"/>
      <c r="B17" s="374" t="s">
        <v>83</v>
      </c>
      <c r="C17" s="375"/>
      <c r="D17" s="330"/>
      <c r="E17" s="144">
        <v>0.5</v>
      </c>
      <c r="F17" s="316"/>
      <c r="G17" s="317"/>
      <c r="H17" s="318"/>
      <c r="I17" s="132">
        <f>IF(F17="加入あり",0.5,0)</f>
        <v>0</v>
      </c>
      <c r="J17" s="88">
        <v>1</v>
      </c>
      <c r="K17" s="89">
        <f t="shared" si="0"/>
        <v>0</v>
      </c>
      <c r="L17" s="319" t="str">
        <f>IF(F17="","",$D$10*K17/$E$18)</f>
        <v/>
      </c>
      <c r="M17" s="319"/>
      <c r="N17" s="312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25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23" t="s">
        <v>135</v>
      </c>
      <c r="B19" s="342" t="s">
        <v>136</v>
      </c>
      <c r="C19" s="343"/>
      <c r="D19" s="328">
        <v>5</v>
      </c>
      <c r="E19" s="144">
        <v>2</v>
      </c>
      <c r="F19" s="331"/>
      <c r="G19" s="332"/>
      <c r="H19" s="333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34" t="str">
        <f>IF(F19="","",$D$19*K19/$E$24)</f>
        <v/>
      </c>
      <c r="M19" s="335"/>
      <c r="N19" s="310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24"/>
      <c r="B20" s="336" t="s">
        <v>220</v>
      </c>
      <c r="C20" s="362"/>
      <c r="D20" s="329"/>
      <c r="E20" s="95">
        <v>4</v>
      </c>
      <c r="F20" s="369"/>
      <c r="G20" s="370"/>
      <c r="H20" s="371"/>
      <c r="I20" s="136">
        <f>ROUND(MAX(MIN(2,((F20-69)/15*2)),0),3)</f>
        <v>0</v>
      </c>
      <c r="J20" s="137">
        <v>2</v>
      </c>
      <c r="K20" s="138">
        <f>IF(I20="","",I20*J20)</f>
        <v>0</v>
      </c>
      <c r="L20" s="372" t="str">
        <f>IF(F20="","",$D$19*K20/$E$24)</f>
        <v/>
      </c>
      <c r="M20" s="373"/>
      <c r="N20" s="311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24"/>
      <c r="B21" s="342" t="s">
        <v>137</v>
      </c>
      <c r="C21" s="343"/>
      <c r="D21" s="329"/>
      <c r="E21" s="144">
        <v>2</v>
      </c>
      <c r="F21" s="339"/>
      <c r="G21" s="340"/>
      <c r="H21" s="341"/>
      <c r="I21" s="87">
        <f>IF(F21="2件",2,IF(F21="1件",1,0))</f>
        <v>0</v>
      </c>
      <c r="J21" s="88">
        <v>1</v>
      </c>
      <c r="K21" s="88">
        <f t="shared" si="1"/>
        <v>0</v>
      </c>
      <c r="L21" s="334" t="str">
        <f>IF(F21="","",$D$19*K21/$E$24)</f>
        <v/>
      </c>
      <c r="M21" s="335"/>
      <c r="N21" s="311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24"/>
      <c r="B22" s="342" t="s">
        <v>138</v>
      </c>
      <c r="C22" s="343"/>
      <c r="D22" s="329"/>
      <c r="E22" s="144">
        <v>1</v>
      </c>
      <c r="F22" s="339"/>
      <c r="G22" s="340"/>
      <c r="H22" s="341"/>
      <c r="I22" s="87">
        <f>IF(F22="表彰あり",1,0)</f>
        <v>0</v>
      </c>
      <c r="J22" s="88">
        <v>1</v>
      </c>
      <c r="K22" s="88">
        <f t="shared" si="1"/>
        <v>0</v>
      </c>
      <c r="L22" s="334" t="str">
        <f>IF(F22="","",$D$19*K22/$E$24)</f>
        <v/>
      </c>
      <c r="M22" s="335"/>
      <c r="N22" s="311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24"/>
      <c r="B23" s="342" t="s">
        <v>239</v>
      </c>
      <c r="C23" s="343"/>
      <c r="D23" s="329"/>
      <c r="E23" s="144">
        <v>1</v>
      </c>
      <c r="F23" s="316"/>
      <c r="G23" s="317"/>
      <c r="H23" s="318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34" t="str">
        <f>IF(F23="","",$D$19*K23/$E$24)</f>
        <v/>
      </c>
      <c r="M23" s="335"/>
      <c r="N23" s="311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25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23" t="s">
        <v>279</v>
      </c>
      <c r="B25" s="342" t="s">
        <v>280</v>
      </c>
      <c r="C25" s="343"/>
      <c r="D25" s="328">
        <v>6</v>
      </c>
      <c r="E25" s="95">
        <v>1</v>
      </c>
      <c r="F25" s="331"/>
      <c r="G25" s="332"/>
      <c r="H25" s="333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19" t="str">
        <f>IF(F25="","",D25*K25/$E$36)</f>
        <v/>
      </c>
      <c r="M25" s="319"/>
      <c r="N25" s="310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24"/>
      <c r="B26" s="336" t="s">
        <v>281</v>
      </c>
      <c r="C26" s="97" t="s">
        <v>168</v>
      </c>
      <c r="D26" s="329"/>
      <c r="E26" s="95">
        <v>3</v>
      </c>
      <c r="F26" s="339"/>
      <c r="G26" s="340"/>
      <c r="H26" s="34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19" t="str">
        <f>IF(F26="","",D25*K26/$E$36)</f>
        <v/>
      </c>
      <c r="M26" s="319"/>
      <c r="N26" s="311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24"/>
      <c r="B27" s="337"/>
      <c r="C27" s="97" t="s">
        <v>167</v>
      </c>
      <c r="D27" s="329"/>
      <c r="E27" s="95">
        <v>1</v>
      </c>
      <c r="F27" s="339"/>
      <c r="G27" s="340"/>
      <c r="H27" s="341"/>
      <c r="I27" s="96">
        <f>IF(F27="対応実績あり",1,0)</f>
        <v>0</v>
      </c>
      <c r="J27" s="137">
        <v>1</v>
      </c>
      <c r="K27" s="137">
        <f>IF(I27="","",I27*J27)</f>
        <v>0</v>
      </c>
      <c r="L27" s="319" t="str">
        <f>IF(F27="","",D25*K27/$E$36)</f>
        <v/>
      </c>
      <c r="M27" s="319"/>
      <c r="N27" s="311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24"/>
      <c r="B28" s="338"/>
      <c r="C28" s="97" t="s">
        <v>283</v>
      </c>
      <c r="D28" s="329"/>
      <c r="E28" s="95">
        <v>1</v>
      </c>
      <c r="F28" s="339"/>
      <c r="G28" s="340"/>
      <c r="H28" s="34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19" t="str">
        <f>IF(F28="","",D25*K28/$E$36)</f>
        <v/>
      </c>
      <c r="M28" s="319"/>
      <c r="N28" s="311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24"/>
      <c r="B29" s="342" t="s">
        <v>284</v>
      </c>
      <c r="C29" s="343"/>
      <c r="D29" s="329"/>
      <c r="E29" s="95"/>
      <c r="F29" s="339"/>
      <c r="G29" s="340"/>
      <c r="H29" s="341"/>
      <c r="I29" s="133"/>
      <c r="J29" s="137"/>
      <c r="K29" s="135"/>
      <c r="L29" s="319" t="str">
        <f t="shared" ref="L29:L30" si="3">IF(F29="","",D26*K29/$E$36)</f>
        <v/>
      </c>
      <c r="M29" s="319"/>
      <c r="N29" s="311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24"/>
      <c r="B30" s="342" t="s">
        <v>285</v>
      </c>
      <c r="C30" s="343"/>
      <c r="D30" s="329"/>
      <c r="E30" s="95"/>
      <c r="F30" s="359"/>
      <c r="G30" s="360"/>
      <c r="H30" s="361"/>
      <c r="I30" s="133"/>
      <c r="J30" s="137"/>
      <c r="K30" s="137"/>
      <c r="L30" s="319" t="str">
        <f t="shared" si="3"/>
        <v/>
      </c>
      <c r="M30" s="319"/>
      <c r="N30" s="311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24"/>
      <c r="B31" s="336" t="s">
        <v>286</v>
      </c>
      <c r="C31" s="362"/>
      <c r="D31" s="329"/>
      <c r="E31" s="283">
        <v>2</v>
      </c>
      <c r="F31" s="344"/>
      <c r="G31" s="345"/>
      <c r="H31" s="346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19" t="str">
        <f>IF(F31="","",D25*K31/$E$36)</f>
        <v/>
      </c>
      <c r="M31" s="319"/>
      <c r="N31" s="311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24"/>
      <c r="B32" s="342" t="s">
        <v>287</v>
      </c>
      <c r="C32" s="343"/>
      <c r="D32" s="329"/>
      <c r="E32" s="95"/>
      <c r="F32" s="339"/>
      <c r="G32" s="340"/>
      <c r="H32" s="341"/>
      <c r="I32" s="133"/>
      <c r="J32" s="137"/>
      <c r="K32" s="135"/>
      <c r="L32" s="319"/>
      <c r="M32" s="319"/>
      <c r="N32" s="311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24"/>
      <c r="B33" s="342" t="s">
        <v>421</v>
      </c>
      <c r="C33" s="343"/>
      <c r="D33" s="329"/>
      <c r="E33" s="95">
        <v>1</v>
      </c>
      <c r="F33" s="339"/>
      <c r="G33" s="340"/>
      <c r="H33" s="34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19" t="str">
        <f>IF(F33="","",D25*K33/$E$36)</f>
        <v/>
      </c>
      <c r="M33" s="319"/>
      <c r="N33" s="311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24"/>
      <c r="B34" s="342" t="s">
        <v>289</v>
      </c>
      <c r="C34" s="343"/>
      <c r="D34" s="329"/>
      <c r="E34" s="144">
        <v>2</v>
      </c>
      <c r="F34" s="363"/>
      <c r="G34" s="364"/>
      <c r="H34" s="365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19" t="str">
        <f>IF(F34="","",D25*K34/$E$36)</f>
        <v/>
      </c>
      <c r="M34" s="319"/>
      <c r="N34" s="311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24"/>
      <c r="B35" s="342" t="s">
        <v>290</v>
      </c>
      <c r="C35" s="343"/>
      <c r="D35" s="330"/>
      <c r="E35" s="144">
        <v>1</v>
      </c>
      <c r="F35" s="366"/>
      <c r="G35" s="367"/>
      <c r="H35" s="368"/>
      <c r="I35" s="87">
        <f>IF(F35="取得あり",1,0)</f>
        <v>0</v>
      </c>
      <c r="J35" s="88">
        <v>1</v>
      </c>
      <c r="K35" s="88">
        <f t="shared" si="4"/>
        <v>0</v>
      </c>
      <c r="L35" s="319" t="str">
        <f>IF(F35="","",D25*K35/$E$36)</f>
        <v/>
      </c>
      <c r="M35" s="319"/>
      <c r="N35" s="312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25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23" t="s">
        <v>291</v>
      </c>
      <c r="B37" s="326" t="s">
        <v>292</v>
      </c>
      <c r="C37" s="327"/>
      <c r="D37" s="328">
        <v>3</v>
      </c>
      <c r="E37" s="144">
        <v>1</v>
      </c>
      <c r="F37" s="331"/>
      <c r="G37" s="332"/>
      <c r="H37" s="333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34" t="str">
        <f>IF(F37="","",D37*K37/$E$41)</f>
        <v/>
      </c>
      <c r="M37" s="335"/>
      <c r="N37" s="310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24"/>
      <c r="B38" s="342" t="s">
        <v>293</v>
      </c>
      <c r="C38" s="343"/>
      <c r="D38" s="329"/>
      <c r="E38" s="95">
        <v>2</v>
      </c>
      <c r="F38" s="353"/>
      <c r="G38" s="354"/>
      <c r="H38" s="355"/>
      <c r="I38" s="87">
        <f>IF(F38="登録あり",1,0)</f>
        <v>0</v>
      </c>
      <c r="J38" s="88">
        <v>2</v>
      </c>
      <c r="K38" s="88">
        <f>IF(I38="","",I38*J38)</f>
        <v>0</v>
      </c>
      <c r="L38" s="319" t="str">
        <f>IF(F38="","",D37*K38/$E$41)</f>
        <v/>
      </c>
      <c r="M38" s="319"/>
      <c r="N38" s="311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24"/>
      <c r="B39" s="342" t="s">
        <v>295</v>
      </c>
      <c r="C39" s="343"/>
      <c r="D39" s="329"/>
      <c r="E39" s="95">
        <v>2</v>
      </c>
      <c r="F39" s="356"/>
      <c r="G39" s="357"/>
      <c r="H39" s="358"/>
      <c r="I39" s="87">
        <f>IF(F39="顕彰あり",1,0)</f>
        <v>0</v>
      </c>
      <c r="J39" s="88">
        <v>2</v>
      </c>
      <c r="K39" s="88">
        <f>IF(I39="","",I39*J39)</f>
        <v>0</v>
      </c>
      <c r="L39" s="319" t="str">
        <f>IF(F39="","",D37*K39/$E$41)</f>
        <v/>
      </c>
      <c r="M39" s="319"/>
      <c r="N39" s="311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24"/>
      <c r="B40" s="342" t="s">
        <v>296</v>
      </c>
      <c r="C40" s="343"/>
      <c r="D40" s="330"/>
      <c r="E40" s="144">
        <v>1</v>
      </c>
      <c r="F40" s="316"/>
      <c r="G40" s="317"/>
      <c r="H40" s="318"/>
      <c r="I40" s="87">
        <f>IF(F40="配置あり",1,0)</f>
        <v>0</v>
      </c>
      <c r="J40" s="88">
        <v>1</v>
      </c>
      <c r="K40" s="88">
        <f>IF(I40="","",I40*J40)</f>
        <v>0</v>
      </c>
      <c r="L40" s="319" t="str">
        <f>IF(F40="","",D37*K40/$E$41)</f>
        <v/>
      </c>
      <c r="M40" s="319"/>
      <c r="N40" s="312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25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320"/>
      <c r="F44" s="321"/>
      <c r="G44" s="321"/>
      <c r="H44" s="322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348" t="s">
        <v>14</v>
      </c>
      <c r="B46" s="114" t="s">
        <v>139</v>
      </c>
      <c r="C46" s="349" t="s">
        <v>15</v>
      </c>
      <c r="D46" s="350" t="s">
        <v>16</v>
      </c>
      <c r="E46" s="350"/>
      <c r="F46" s="115"/>
      <c r="G46" s="131" t="str">
        <f>IF(E44="","",N42)</f>
        <v/>
      </c>
      <c r="H46" s="116"/>
      <c r="I46" s="94"/>
      <c r="J46" s="351" t="s">
        <v>15</v>
      </c>
      <c r="K46" s="352" t="str">
        <f>IF(D47="","",ROUNDDOWN((100+G46)/(D47/1000000),5))</f>
        <v/>
      </c>
      <c r="L46" s="352"/>
      <c r="M46" s="352"/>
      <c r="N46" s="352"/>
      <c r="O46" s="313"/>
      <c r="Q46" s="61"/>
    </row>
    <row r="47" spans="1:30" s="58" customFormat="1" ht="11.25" customHeight="1">
      <c r="A47" s="348"/>
      <c r="B47" s="119" t="s">
        <v>140</v>
      </c>
      <c r="C47" s="349"/>
      <c r="D47" s="314" t="str">
        <f>IF(E44="","",E44)</f>
        <v/>
      </c>
      <c r="E47" s="314"/>
      <c r="F47" s="314"/>
      <c r="G47" s="314"/>
      <c r="H47" s="315" t="s">
        <v>125</v>
      </c>
      <c r="I47" s="315"/>
      <c r="J47" s="351"/>
      <c r="K47" s="352"/>
      <c r="L47" s="352"/>
      <c r="M47" s="352"/>
      <c r="N47" s="352"/>
      <c r="O47" s="3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347" t="s">
        <v>22</v>
      </c>
      <c r="B48" s="347"/>
      <c r="C48" s="347"/>
      <c r="D48" s="347"/>
      <c r="E48" s="347"/>
      <c r="F48" s="347"/>
      <c r="G48" s="347"/>
      <c r="H48" s="347"/>
      <c r="I48" s="347"/>
      <c r="J48" s="347"/>
      <c r="K48" s="347"/>
      <c r="L48" s="347"/>
      <c r="M48" s="347"/>
      <c r="N48" s="347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7" t="s">
        <v>0</v>
      </c>
      <c r="I3" s="458"/>
      <c r="J3" s="458"/>
      <c r="K3" s="454">
        <f>'様式-共1-Ⅰ（建築）'!H2</f>
        <v>220510591</v>
      </c>
      <c r="L3" s="455"/>
      <c r="M3" s="455"/>
      <c r="N3" s="455"/>
      <c r="O3" s="455"/>
      <c r="P3" s="456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68" t="s">
        <v>145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468"/>
      <c r="P5" s="468"/>
      <c r="Q5" s="468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48" t="s">
        <v>334</v>
      </c>
      <c r="B6" s="449"/>
      <c r="C6" s="450"/>
      <c r="D6" s="192"/>
      <c r="E6" s="192" t="s">
        <v>246</v>
      </c>
      <c r="F6" s="192" t="s">
        <v>227</v>
      </c>
      <c r="G6" s="500" t="s">
        <v>228</v>
      </c>
      <c r="H6" s="501"/>
      <c r="I6" s="501"/>
      <c r="J6" s="501"/>
      <c r="K6" s="501"/>
      <c r="L6" s="501"/>
      <c r="M6" s="501"/>
      <c r="N6" s="501"/>
      <c r="O6" s="501"/>
      <c r="P6" s="501"/>
      <c r="Q6" s="502"/>
      <c r="R6" s="5"/>
      <c r="S6" s="5"/>
      <c r="U6" s="37" t="s">
        <v>232</v>
      </c>
      <c r="Z6" s="37"/>
      <c r="AA6" s="37"/>
    </row>
    <row r="7" spans="1:27" ht="36" customHeight="1" thickBot="1">
      <c r="A7" s="451"/>
      <c r="B7" s="452"/>
      <c r="C7" s="453"/>
      <c r="D7" s="193" t="s">
        <v>234</v>
      </c>
      <c r="E7" s="194" t="s">
        <v>229</v>
      </c>
      <c r="F7" s="195" t="s">
        <v>226</v>
      </c>
      <c r="G7" s="503"/>
      <c r="H7" s="504"/>
      <c r="I7" s="504"/>
      <c r="J7" s="504"/>
      <c r="K7" s="504"/>
      <c r="L7" s="504"/>
      <c r="M7" s="504"/>
      <c r="N7" s="504"/>
      <c r="O7" s="504"/>
      <c r="P7" s="504"/>
      <c r="Q7" s="505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51"/>
      <c r="B8" s="452"/>
      <c r="C8" s="453"/>
      <c r="D8" s="193" t="s">
        <v>235</v>
      </c>
      <c r="E8" s="194" t="s">
        <v>229</v>
      </c>
      <c r="F8" s="195" t="s">
        <v>226</v>
      </c>
      <c r="G8" s="506"/>
      <c r="H8" s="507"/>
      <c r="I8" s="507"/>
      <c r="J8" s="507"/>
      <c r="K8" s="507"/>
      <c r="L8" s="507"/>
      <c r="M8" s="507"/>
      <c r="N8" s="507"/>
      <c r="O8" s="507"/>
      <c r="P8" s="507"/>
      <c r="Q8" s="508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475" t="s">
        <v>335</v>
      </c>
      <c r="B9" s="427" t="s">
        <v>23</v>
      </c>
      <c r="C9" s="478"/>
      <c r="D9" s="459" t="s">
        <v>24</v>
      </c>
      <c r="E9" s="460"/>
      <c r="F9" s="428" t="s">
        <v>91</v>
      </c>
      <c r="G9" s="429"/>
      <c r="H9" s="430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476"/>
      <c r="B10" s="426" t="s">
        <v>25</v>
      </c>
      <c r="C10" s="426"/>
      <c r="D10" s="463" t="s">
        <v>236</v>
      </c>
      <c r="E10" s="464"/>
      <c r="F10" s="464"/>
      <c r="G10" s="465"/>
      <c r="H10" s="466"/>
      <c r="I10" s="466"/>
      <c r="J10" s="467"/>
      <c r="K10" s="201" t="s">
        <v>186</v>
      </c>
      <c r="L10" s="469"/>
      <c r="M10" s="470"/>
      <c r="N10" s="470"/>
      <c r="O10" s="470"/>
      <c r="P10" s="470"/>
      <c r="Q10" s="471"/>
      <c r="R10" s="5"/>
      <c r="S10" s="6"/>
      <c r="Y10" s="37" t="s">
        <v>188</v>
      </c>
    </row>
    <row r="11" spans="1:27" ht="22.5" customHeight="1" thickBot="1">
      <c r="A11" s="476"/>
      <c r="B11" s="472" t="s">
        <v>61</v>
      </c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  <c r="P11" s="473"/>
      <c r="Q11" s="474"/>
      <c r="R11" s="5"/>
      <c r="S11" s="6"/>
    </row>
    <row r="12" spans="1:27" ht="22.5" customHeight="1" thickBot="1">
      <c r="A12" s="476"/>
      <c r="B12" s="426" t="s">
        <v>189</v>
      </c>
      <c r="C12" s="427"/>
      <c r="D12" s="469"/>
      <c r="E12" s="470"/>
      <c r="F12" s="470"/>
      <c r="G12" s="470"/>
      <c r="H12" s="470"/>
      <c r="I12" s="471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476"/>
      <c r="B13" s="426" t="s">
        <v>127</v>
      </c>
      <c r="C13" s="427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0"/>
      <c r="P13" s="470"/>
      <c r="Q13" s="471"/>
      <c r="R13" s="5"/>
      <c r="S13" s="6"/>
    </row>
    <row r="14" spans="1:27" ht="32.25" customHeight="1" thickBot="1">
      <c r="A14" s="476"/>
      <c r="B14" s="431" t="s">
        <v>237</v>
      </c>
      <c r="C14" s="432"/>
      <c r="D14" s="433">
        <v>0</v>
      </c>
      <c r="E14" s="434"/>
      <c r="F14" s="434"/>
      <c r="G14" s="435"/>
      <c r="H14" s="436"/>
      <c r="I14" s="437"/>
      <c r="J14" s="437"/>
      <c r="K14" s="437"/>
      <c r="L14" s="437"/>
      <c r="M14" s="437"/>
      <c r="N14" s="437"/>
      <c r="O14" s="437"/>
      <c r="P14" s="437"/>
      <c r="Q14" s="438"/>
      <c r="R14" s="5"/>
      <c r="S14" s="6"/>
    </row>
    <row r="15" spans="1:27" ht="22.5" customHeight="1" thickBot="1">
      <c r="A15" s="476"/>
      <c r="B15" s="426" t="s">
        <v>147</v>
      </c>
      <c r="C15" s="427"/>
      <c r="D15" s="439"/>
      <c r="E15" s="440"/>
      <c r="F15" s="440"/>
      <c r="G15" s="440"/>
      <c r="H15" s="440"/>
      <c r="I15" s="440"/>
      <c r="J15" s="440"/>
      <c r="K15" s="440"/>
      <c r="L15" s="440"/>
      <c r="M15" s="440"/>
      <c r="N15" s="440"/>
      <c r="O15" s="440"/>
      <c r="P15" s="440"/>
      <c r="Q15" s="441"/>
      <c r="R15" s="5"/>
      <c r="S15" s="6"/>
    </row>
    <row r="16" spans="1:27" ht="60" customHeight="1" thickBot="1">
      <c r="A16" s="476"/>
      <c r="B16" s="426" t="s">
        <v>27</v>
      </c>
      <c r="C16" s="427"/>
      <c r="D16" s="442"/>
      <c r="E16" s="443"/>
      <c r="F16" s="443"/>
      <c r="G16" s="443"/>
      <c r="H16" s="443"/>
      <c r="I16" s="443"/>
      <c r="J16" s="443"/>
      <c r="K16" s="443"/>
      <c r="L16" s="443"/>
      <c r="M16" s="443"/>
      <c r="N16" s="443"/>
      <c r="O16" s="443"/>
      <c r="P16" s="443"/>
      <c r="Q16" s="444"/>
      <c r="R16" s="5"/>
      <c r="S16" s="6"/>
    </row>
    <row r="17" spans="1:25" ht="23.25" customHeight="1" thickBot="1">
      <c r="A17" s="476"/>
      <c r="B17" s="426" t="s">
        <v>128</v>
      </c>
      <c r="C17" s="427"/>
      <c r="D17" s="445"/>
      <c r="E17" s="446"/>
      <c r="F17" s="446"/>
      <c r="G17" s="446"/>
      <c r="H17" s="205" t="s">
        <v>190</v>
      </c>
      <c r="I17" s="446"/>
      <c r="J17" s="446"/>
      <c r="K17" s="446"/>
      <c r="L17" s="446"/>
      <c r="M17" s="446"/>
      <c r="N17" s="446"/>
      <c r="O17" s="446"/>
      <c r="P17" s="446"/>
      <c r="Q17" s="447"/>
      <c r="R17" s="5"/>
      <c r="S17" s="6"/>
    </row>
    <row r="18" spans="1:25" ht="23.25" customHeight="1" thickBot="1">
      <c r="A18" s="477"/>
      <c r="B18" s="426" t="s">
        <v>176</v>
      </c>
      <c r="C18" s="427"/>
      <c r="D18" s="461" t="s">
        <v>98</v>
      </c>
      <c r="E18" s="462"/>
      <c r="F18" s="525" t="s">
        <v>28</v>
      </c>
      <c r="G18" s="526"/>
      <c r="H18" s="526"/>
      <c r="I18" s="526"/>
      <c r="J18" s="526"/>
      <c r="K18" s="526"/>
      <c r="L18" s="526"/>
      <c r="M18" s="526"/>
      <c r="N18" s="527"/>
      <c r="O18" s="528"/>
      <c r="P18" s="529"/>
      <c r="Q18" s="530"/>
      <c r="R18" s="5"/>
      <c r="S18" s="6"/>
    </row>
    <row r="19" spans="1:25" ht="27" customHeight="1" thickBot="1">
      <c r="A19" s="479" t="s">
        <v>336</v>
      </c>
      <c r="B19" s="480"/>
      <c r="C19" s="481"/>
      <c r="D19" s="498" t="s">
        <v>29</v>
      </c>
      <c r="E19" s="499"/>
      <c r="F19" s="485" t="s">
        <v>191</v>
      </c>
      <c r="G19" s="486"/>
      <c r="H19" s="487"/>
      <c r="I19" s="488" t="s">
        <v>30</v>
      </c>
      <c r="J19" s="489"/>
      <c r="K19" s="490"/>
      <c r="L19" s="491"/>
      <c r="M19" s="492"/>
      <c r="N19" s="492"/>
      <c r="O19" s="492"/>
      <c r="P19" s="492"/>
      <c r="Q19" s="493"/>
      <c r="R19" s="5"/>
      <c r="S19" s="6"/>
    </row>
    <row r="20" spans="1:25" ht="39" customHeight="1" thickBot="1">
      <c r="A20" s="482"/>
      <c r="B20" s="483"/>
      <c r="C20" s="484"/>
      <c r="D20" s="432" t="s">
        <v>148</v>
      </c>
      <c r="E20" s="497"/>
      <c r="F20" s="494"/>
      <c r="G20" s="495"/>
      <c r="H20" s="495"/>
      <c r="I20" s="495"/>
      <c r="J20" s="495"/>
      <c r="K20" s="495"/>
      <c r="L20" s="495"/>
      <c r="M20" s="495"/>
      <c r="N20" s="495"/>
      <c r="O20" s="495"/>
      <c r="P20" s="495"/>
      <c r="Q20" s="496"/>
      <c r="R20" s="5"/>
      <c r="S20" s="6"/>
    </row>
    <row r="21" spans="1:25" ht="39" customHeight="1" thickBot="1">
      <c r="A21" s="479" t="s">
        <v>337</v>
      </c>
      <c r="B21" s="480"/>
      <c r="C21" s="481"/>
      <c r="D21" s="513" t="s">
        <v>146</v>
      </c>
      <c r="E21" s="514"/>
      <c r="F21" s="515"/>
      <c r="G21" s="515"/>
      <c r="H21" s="515"/>
      <c r="I21" s="514"/>
      <c r="J21" s="514"/>
      <c r="K21" s="514"/>
      <c r="L21" s="516"/>
      <c r="M21" s="461" t="s">
        <v>99</v>
      </c>
      <c r="N21" s="512"/>
      <c r="O21" s="512"/>
      <c r="P21" s="512"/>
      <c r="Q21" s="462"/>
      <c r="R21" s="5"/>
      <c r="S21" s="6"/>
    </row>
    <row r="22" spans="1:25" ht="39" customHeight="1" thickBot="1">
      <c r="A22" s="509" t="s">
        <v>338</v>
      </c>
      <c r="B22" s="510"/>
      <c r="C22" s="511"/>
      <c r="D22" s="523" t="s">
        <v>31</v>
      </c>
      <c r="E22" s="524"/>
      <c r="F22" s="461" t="s">
        <v>91</v>
      </c>
      <c r="G22" s="512"/>
      <c r="H22" s="462"/>
      <c r="I22" s="517" t="s">
        <v>32</v>
      </c>
      <c r="J22" s="518"/>
      <c r="K22" s="518"/>
      <c r="L22" s="518"/>
      <c r="M22" s="519"/>
      <c r="N22" s="520"/>
      <c r="O22" s="521"/>
      <c r="P22" s="521"/>
      <c r="Q22" s="522"/>
      <c r="R22" s="5"/>
      <c r="S22" s="6"/>
    </row>
    <row r="23" spans="1:25" ht="39" customHeight="1" thickBot="1">
      <c r="A23" s="509" t="s">
        <v>339</v>
      </c>
      <c r="B23" s="510"/>
      <c r="C23" s="511"/>
      <c r="D23" s="523" t="s">
        <v>84</v>
      </c>
      <c r="E23" s="524"/>
      <c r="F23" s="461" t="s">
        <v>191</v>
      </c>
      <c r="G23" s="512"/>
      <c r="H23" s="462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  <mergeCell ref="A19:C20"/>
    <mergeCell ref="F19:H19"/>
    <mergeCell ref="I19:K19"/>
    <mergeCell ref="L19:Q19"/>
    <mergeCell ref="F20:Q20"/>
    <mergeCell ref="D20:E20"/>
    <mergeCell ref="D19:E19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54">
        <f>'様式-共1-Ⅰ（建築）'!H2</f>
        <v>220510591</v>
      </c>
      <c r="H2" s="455"/>
      <c r="I2" s="455"/>
      <c r="J2" s="455"/>
      <c r="K2" s="455"/>
      <c r="L2" s="456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610" t="s">
        <v>47</v>
      </c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20"/>
      <c r="O4" s="20"/>
      <c r="Q4" s="22" t="s">
        <v>174</v>
      </c>
    </row>
    <row r="5" spans="1:25" ht="18" customHeight="1" thickBot="1">
      <c r="A5" s="36"/>
      <c r="B5" s="48"/>
      <c r="C5" s="629" t="s">
        <v>101</v>
      </c>
      <c r="D5" s="630"/>
      <c r="E5" s="630"/>
      <c r="F5" s="630"/>
      <c r="G5" s="630"/>
      <c r="H5" s="630"/>
      <c r="I5" s="630"/>
      <c r="J5" s="630"/>
      <c r="K5" s="631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31" t="s">
        <v>102</v>
      </c>
      <c r="B7" s="532"/>
      <c r="C7" s="533"/>
      <c r="D7" s="215" t="s">
        <v>48</v>
      </c>
      <c r="E7" s="537"/>
      <c r="F7" s="538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534"/>
      <c r="B8" s="535"/>
      <c r="C8" s="536"/>
      <c r="D8" s="219" t="s">
        <v>49</v>
      </c>
      <c r="E8" s="539" t="s">
        <v>100</v>
      </c>
      <c r="F8" s="540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31" t="s">
        <v>103</v>
      </c>
      <c r="B9" s="532"/>
      <c r="C9" s="533"/>
      <c r="D9" s="215" t="s">
        <v>48</v>
      </c>
      <c r="E9" s="541"/>
      <c r="F9" s="542"/>
      <c r="G9" s="632" t="s">
        <v>245</v>
      </c>
      <c r="H9" s="633"/>
      <c r="I9" s="633"/>
      <c r="J9" s="633"/>
      <c r="K9" s="634"/>
      <c r="L9" s="635" t="s">
        <v>225</v>
      </c>
      <c r="M9" s="636"/>
      <c r="N9" s="20"/>
      <c r="O9" s="6"/>
    </row>
    <row r="10" spans="1:25" ht="27" customHeight="1">
      <c r="A10" s="534"/>
      <c r="B10" s="535"/>
      <c r="C10" s="536"/>
      <c r="D10" s="224" t="s">
        <v>49</v>
      </c>
      <c r="E10" s="543" t="s">
        <v>74</v>
      </c>
      <c r="F10" s="544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617" t="s">
        <v>340</v>
      </c>
      <c r="B12" s="618"/>
      <c r="C12" s="231" t="s">
        <v>50</v>
      </c>
      <c r="D12" s="232" t="s">
        <v>24</v>
      </c>
      <c r="E12" s="539" t="s">
        <v>91</v>
      </c>
      <c r="F12" s="540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619"/>
      <c r="B13" s="620"/>
      <c r="C13" s="233" t="s">
        <v>51</v>
      </c>
      <c r="D13" s="596" t="s">
        <v>26</v>
      </c>
      <c r="E13" s="535"/>
      <c r="F13" s="597"/>
      <c r="G13" s="598"/>
      <c r="H13" s="234" t="s">
        <v>186</v>
      </c>
      <c r="I13" s="623"/>
      <c r="J13" s="624"/>
      <c r="K13" s="624"/>
      <c r="L13" s="624"/>
      <c r="M13" s="625"/>
      <c r="N13" s="20"/>
      <c r="O13" s="20"/>
    </row>
    <row r="14" spans="1:25" ht="18" customHeight="1" thickBot="1">
      <c r="A14" s="619"/>
      <c r="B14" s="620"/>
      <c r="C14" s="611" t="s">
        <v>71</v>
      </c>
      <c r="D14" s="612"/>
      <c r="E14" s="612"/>
      <c r="F14" s="612"/>
      <c r="G14" s="612"/>
      <c r="H14" s="612"/>
      <c r="I14" s="612"/>
      <c r="J14" s="612"/>
      <c r="K14" s="612"/>
      <c r="L14" s="612"/>
      <c r="M14" s="613"/>
      <c r="N14" s="20"/>
      <c r="O14" s="20"/>
    </row>
    <row r="15" spans="1:25" ht="18" customHeight="1" thickBot="1">
      <c r="A15" s="619"/>
      <c r="B15" s="620"/>
      <c r="C15" s="235" t="s">
        <v>189</v>
      </c>
      <c r="D15" s="614"/>
      <c r="E15" s="615"/>
      <c r="F15" s="616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619"/>
      <c r="B16" s="620"/>
      <c r="C16" s="239" t="s">
        <v>192</v>
      </c>
      <c r="D16" s="614"/>
      <c r="E16" s="615"/>
      <c r="F16" s="615"/>
      <c r="G16" s="615"/>
      <c r="H16" s="615"/>
      <c r="I16" s="615"/>
      <c r="J16" s="615"/>
      <c r="K16" s="615"/>
      <c r="L16" s="615"/>
      <c r="M16" s="616"/>
      <c r="N16" s="20"/>
      <c r="O16" s="20"/>
    </row>
    <row r="17" spans="1:17" ht="27" customHeight="1" thickBot="1">
      <c r="A17" s="619"/>
      <c r="B17" s="620"/>
      <c r="C17" s="239" t="s">
        <v>238</v>
      </c>
      <c r="D17" s="599">
        <v>0</v>
      </c>
      <c r="E17" s="600"/>
      <c r="F17" s="240"/>
      <c r="G17" s="601"/>
      <c r="H17" s="601"/>
      <c r="I17" s="601"/>
      <c r="J17" s="601"/>
      <c r="K17" s="601"/>
      <c r="L17" s="601"/>
      <c r="M17" s="602"/>
      <c r="N17" s="20"/>
      <c r="O17" s="20"/>
    </row>
    <row r="18" spans="1:17" ht="18" customHeight="1" thickBot="1">
      <c r="A18" s="619"/>
      <c r="B18" s="620"/>
      <c r="C18" s="235" t="s">
        <v>164</v>
      </c>
      <c r="D18" s="604"/>
      <c r="E18" s="605"/>
      <c r="F18" s="605"/>
      <c r="G18" s="605"/>
      <c r="H18" s="605"/>
      <c r="I18" s="605"/>
      <c r="J18" s="605"/>
      <c r="K18" s="605"/>
      <c r="L18" s="605"/>
      <c r="M18" s="606"/>
      <c r="N18" s="20"/>
      <c r="O18" s="20"/>
    </row>
    <row r="19" spans="1:17" ht="46.5" customHeight="1" thickBot="1">
      <c r="A19" s="619"/>
      <c r="B19" s="620"/>
      <c r="C19" s="235" t="s">
        <v>193</v>
      </c>
      <c r="D19" s="626"/>
      <c r="E19" s="627"/>
      <c r="F19" s="627"/>
      <c r="G19" s="627"/>
      <c r="H19" s="627"/>
      <c r="I19" s="627"/>
      <c r="J19" s="627"/>
      <c r="K19" s="627"/>
      <c r="L19" s="627"/>
      <c r="M19" s="628"/>
      <c r="N19" s="20"/>
      <c r="O19" s="20"/>
    </row>
    <row r="20" spans="1:17" ht="18" customHeight="1" thickBot="1">
      <c r="A20" s="619"/>
      <c r="B20" s="620"/>
      <c r="C20" s="235" t="s">
        <v>165</v>
      </c>
      <c r="D20" s="574"/>
      <c r="E20" s="572"/>
      <c r="F20" s="241" t="s">
        <v>190</v>
      </c>
      <c r="G20" s="572"/>
      <c r="H20" s="572"/>
      <c r="I20" s="572"/>
      <c r="J20" s="572"/>
      <c r="K20" s="572"/>
      <c r="L20" s="572"/>
      <c r="M20" s="573"/>
      <c r="N20" s="20"/>
      <c r="O20" s="20"/>
    </row>
    <row r="21" spans="1:17" ht="18" customHeight="1" thickBot="1">
      <c r="A21" s="619"/>
      <c r="B21" s="620"/>
      <c r="C21" s="235" t="s">
        <v>88</v>
      </c>
      <c r="D21" s="554"/>
      <c r="E21" s="555"/>
      <c r="F21" s="555"/>
      <c r="G21" s="555"/>
      <c r="H21" s="555"/>
      <c r="I21" s="555"/>
      <c r="J21" s="555"/>
      <c r="K21" s="555"/>
      <c r="L21" s="555"/>
      <c r="M21" s="556"/>
      <c r="N21" s="51"/>
      <c r="O21" s="51"/>
      <c r="P21" s="20"/>
      <c r="Q21" s="20"/>
    </row>
    <row r="22" spans="1:17" ht="18" customHeight="1" thickBot="1">
      <c r="A22" s="619"/>
      <c r="B22" s="620"/>
      <c r="C22" s="235" t="s">
        <v>166</v>
      </c>
      <c r="D22" s="574"/>
      <c r="E22" s="572"/>
      <c r="F22" s="241" t="s">
        <v>190</v>
      </c>
      <c r="G22" s="572"/>
      <c r="H22" s="572"/>
      <c r="I22" s="572"/>
      <c r="J22" s="572"/>
      <c r="K22" s="572"/>
      <c r="L22" s="572"/>
      <c r="M22" s="573"/>
      <c r="N22" s="24"/>
      <c r="O22" s="24"/>
      <c r="P22" s="20"/>
      <c r="Q22" s="20"/>
    </row>
    <row r="23" spans="1:17" ht="18" customHeight="1" thickBot="1">
      <c r="A23" s="619"/>
      <c r="B23" s="620"/>
      <c r="C23" s="235" t="s">
        <v>53</v>
      </c>
      <c r="D23" s="539" t="s">
        <v>100</v>
      </c>
      <c r="E23" s="540"/>
      <c r="F23" s="603" t="s">
        <v>194</v>
      </c>
      <c r="G23" s="603"/>
      <c r="H23" s="603"/>
      <c r="I23" s="603"/>
      <c r="J23" s="603"/>
      <c r="K23" s="603"/>
      <c r="L23" s="603"/>
      <c r="M23" s="242"/>
      <c r="N23" s="24"/>
      <c r="O23" s="24"/>
      <c r="P23" s="20"/>
      <c r="Q23" s="20"/>
    </row>
    <row r="24" spans="1:17" ht="18" customHeight="1" thickBot="1">
      <c r="A24" s="621"/>
      <c r="B24" s="622"/>
      <c r="C24" s="243" t="s">
        <v>54</v>
      </c>
      <c r="D24" s="244" t="s">
        <v>55</v>
      </c>
      <c r="E24" s="560"/>
      <c r="F24" s="561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545" t="s">
        <v>341</v>
      </c>
      <c r="B25" s="546"/>
      <c r="C25" s="547"/>
      <c r="D25" s="249" t="s">
        <v>56</v>
      </c>
      <c r="E25" s="250" t="s">
        <v>91</v>
      </c>
      <c r="F25" s="607" t="s">
        <v>196</v>
      </c>
      <c r="G25" s="608"/>
      <c r="H25" s="608"/>
      <c r="I25" s="539" t="s">
        <v>100</v>
      </c>
      <c r="J25" s="609"/>
      <c r="K25" s="609"/>
      <c r="L25" s="609"/>
      <c r="M25" s="540"/>
      <c r="N25" s="44"/>
      <c r="O25" s="6"/>
    </row>
    <row r="26" spans="1:17" ht="18" customHeight="1" thickBot="1">
      <c r="A26" s="548"/>
      <c r="B26" s="549"/>
      <c r="C26" s="55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548"/>
      <c r="B27" s="549"/>
      <c r="C27" s="550"/>
      <c r="D27" s="256" t="s">
        <v>126</v>
      </c>
      <c r="E27" s="257" t="s">
        <v>90</v>
      </c>
      <c r="F27" s="557"/>
      <c r="G27" s="558"/>
      <c r="H27" s="558"/>
      <c r="I27" s="558"/>
      <c r="J27" s="558"/>
      <c r="K27" s="558"/>
      <c r="L27" s="558"/>
      <c r="M27" s="559"/>
      <c r="N27" s="43"/>
      <c r="O27" s="25"/>
      <c r="P27" s="25"/>
      <c r="Q27" s="125" t="s">
        <v>210</v>
      </c>
    </row>
    <row r="28" spans="1:17" s="26" customFormat="1" ht="18" customHeight="1" thickBot="1">
      <c r="A28" s="548"/>
      <c r="B28" s="549"/>
      <c r="C28" s="550"/>
      <c r="D28" s="235" t="s">
        <v>88</v>
      </c>
      <c r="E28" s="554"/>
      <c r="F28" s="555"/>
      <c r="G28" s="555"/>
      <c r="H28" s="555"/>
      <c r="I28" s="555"/>
      <c r="J28" s="555"/>
      <c r="K28" s="555"/>
      <c r="L28" s="555"/>
      <c r="M28" s="556"/>
      <c r="N28" s="46"/>
      <c r="O28" s="46"/>
      <c r="Q28" s="125" t="s">
        <v>243</v>
      </c>
    </row>
    <row r="29" spans="1:17" s="26" customFormat="1" ht="18" customHeight="1" thickBot="1">
      <c r="A29" s="551"/>
      <c r="B29" s="552"/>
      <c r="C29" s="553"/>
      <c r="D29" s="258" t="s">
        <v>52</v>
      </c>
      <c r="E29" s="574"/>
      <c r="F29" s="572"/>
      <c r="G29" s="259" t="s">
        <v>277</v>
      </c>
      <c r="H29" s="572"/>
      <c r="I29" s="572"/>
      <c r="J29" s="572"/>
      <c r="K29" s="572"/>
      <c r="L29" s="572"/>
      <c r="M29" s="573"/>
      <c r="N29" s="46"/>
      <c r="O29" s="46"/>
      <c r="Q29" s="125" t="s">
        <v>437</v>
      </c>
    </row>
    <row r="30" spans="1:17" ht="18" customHeight="1" thickBot="1">
      <c r="A30" s="545" t="s">
        <v>342</v>
      </c>
      <c r="B30" s="546"/>
      <c r="C30" s="547"/>
      <c r="D30" s="260" t="s">
        <v>29</v>
      </c>
      <c r="E30" s="250" t="s">
        <v>105</v>
      </c>
      <c r="F30" s="562"/>
      <c r="G30" s="563"/>
      <c r="H30" s="261"/>
      <c r="I30" s="261"/>
      <c r="J30" s="261"/>
      <c r="K30" s="564" t="s">
        <v>30</v>
      </c>
      <c r="L30" s="565"/>
      <c r="M30" s="566"/>
      <c r="N30" s="44"/>
      <c r="O30" s="6"/>
      <c r="Q30" s="125" t="s">
        <v>299</v>
      </c>
    </row>
    <row r="31" spans="1:17" ht="33" customHeight="1" thickBot="1">
      <c r="A31" s="548"/>
      <c r="B31" s="549"/>
      <c r="C31" s="550"/>
      <c r="D31" s="262" t="s">
        <v>150</v>
      </c>
      <c r="E31" s="570"/>
      <c r="F31" s="571"/>
      <c r="G31" s="571"/>
      <c r="H31" s="571"/>
      <c r="I31" s="571"/>
      <c r="J31" s="571"/>
      <c r="K31" s="567"/>
      <c r="L31" s="568"/>
      <c r="M31" s="569"/>
      <c r="N31" s="20"/>
      <c r="O31" s="20"/>
      <c r="Q31" s="125" t="s">
        <v>450</v>
      </c>
    </row>
    <row r="32" spans="1:17" ht="33" customHeight="1" thickBot="1">
      <c r="A32" s="551"/>
      <c r="B32" s="552"/>
      <c r="C32" s="553"/>
      <c r="D32" s="262" t="s">
        <v>151</v>
      </c>
      <c r="E32" s="570"/>
      <c r="F32" s="571"/>
      <c r="G32" s="571"/>
      <c r="H32" s="571"/>
      <c r="I32" s="571"/>
      <c r="J32" s="580"/>
      <c r="K32" s="567"/>
      <c r="L32" s="568"/>
      <c r="M32" s="569"/>
      <c r="N32" s="20"/>
      <c r="O32" s="20"/>
      <c r="Q32" s="125"/>
    </row>
    <row r="33" spans="1:17" ht="18" customHeight="1" thickBot="1">
      <c r="A33" s="545" t="s">
        <v>343</v>
      </c>
      <c r="B33" s="546"/>
      <c r="C33" s="546"/>
      <c r="D33" s="260" t="s">
        <v>29</v>
      </c>
      <c r="E33" s="263" t="s">
        <v>91</v>
      </c>
      <c r="F33" s="575"/>
      <c r="G33" s="576"/>
      <c r="H33" s="576"/>
      <c r="I33" s="576"/>
      <c r="J33" s="577"/>
      <c r="K33" s="582" t="s">
        <v>30</v>
      </c>
      <c r="L33" s="583"/>
      <c r="M33" s="584"/>
      <c r="N33" s="20"/>
      <c r="O33" s="6"/>
      <c r="Q33" s="125" t="s">
        <v>433</v>
      </c>
    </row>
    <row r="34" spans="1:17" ht="24" customHeight="1" thickBot="1">
      <c r="A34" s="548"/>
      <c r="B34" s="549"/>
      <c r="C34" s="549"/>
      <c r="D34" s="262" t="s">
        <v>152</v>
      </c>
      <c r="E34" s="570"/>
      <c r="F34" s="571"/>
      <c r="G34" s="571"/>
      <c r="H34" s="571"/>
      <c r="I34" s="571"/>
      <c r="J34" s="571"/>
      <c r="K34" s="567"/>
      <c r="L34" s="568"/>
      <c r="M34" s="569"/>
      <c r="N34" s="20"/>
      <c r="O34" s="20"/>
      <c r="Q34" s="125" t="s">
        <v>430</v>
      </c>
    </row>
    <row r="35" spans="1:17" s="26" customFormat="1" ht="18" customHeight="1" thickBot="1">
      <c r="A35" s="548"/>
      <c r="B35" s="549"/>
      <c r="C35" s="549"/>
      <c r="D35" s="258" t="s">
        <v>72</v>
      </c>
      <c r="E35" s="578" t="s">
        <v>222</v>
      </c>
      <c r="F35" s="579"/>
      <c r="G35" s="579"/>
      <c r="H35" s="579"/>
      <c r="I35" s="579"/>
      <c r="J35" s="579"/>
      <c r="K35" s="579"/>
      <c r="L35" s="579"/>
      <c r="M35" s="538"/>
      <c r="N35" s="46"/>
      <c r="O35" s="46"/>
      <c r="Q35" s="290" t="s">
        <v>436</v>
      </c>
    </row>
    <row r="36" spans="1:17" s="26" customFormat="1" ht="18" customHeight="1" thickBot="1">
      <c r="A36" s="548"/>
      <c r="B36" s="549"/>
      <c r="C36" s="549"/>
      <c r="D36" s="235" t="s">
        <v>88</v>
      </c>
      <c r="E36" s="554"/>
      <c r="F36" s="555"/>
      <c r="G36" s="555"/>
      <c r="H36" s="555"/>
      <c r="I36" s="555"/>
      <c r="J36" s="555"/>
      <c r="K36" s="555"/>
      <c r="L36" s="555"/>
      <c r="M36" s="556"/>
      <c r="N36" s="46"/>
      <c r="O36" s="46"/>
      <c r="Q36" s="290" t="s">
        <v>431</v>
      </c>
    </row>
    <row r="37" spans="1:17" s="26" customFormat="1" ht="18" customHeight="1" thickBot="1">
      <c r="A37" s="548"/>
      <c r="B37" s="549"/>
      <c r="C37" s="549"/>
      <c r="D37" s="258" t="s">
        <v>52</v>
      </c>
      <c r="E37" s="578" t="s">
        <v>222</v>
      </c>
      <c r="F37" s="579"/>
      <c r="G37" s="579"/>
      <c r="H37" s="579"/>
      <c r="I37" s="579"/>
      <c r="J37" s="579"/>
      <c r="K37" s="579"/>
      <c r="L37" s="579"/>
      <c r="M37" s="538"/>
      <c r="N37" s="46"/>
      <c r="O37" s="46"/>
      <c r="Q37" s="290" t="s">
        <v>432</v>
      </c>
    </row>
    <row r="38" spans="1:17" s="26" customFormat="1" ht="24" customHeight="1" thickBot="1">
      <c r="A38" s="551"/>
      <c r="B38" s="552"/>
      <c r="C38" s="552"/>
      <c r="D38" s="264" t="s">
        <v>53</v>
      </c>
      <c r="E38" s="539" t="s">
        <v>100</v>
      </c>
      <c r="F38" s="540"/>
      <c r="G38" s="588" t="s">
        <v>73</v>
      </c>
      <c r="H38" s="589"/>
      <c r="I38" s="589"/>
      <c r="J38" s="589"/>
      <c r="K38" s="589"/>
      <c r="L38" s="589"/>
      <c r="M38" s="590"/>
      <c r="N38" s="46"/>
      <c r="O38" s="46"/>
      <c r="Q38" s="290" t="s">
        <v>434</v>
      </c>
    </row>
    <row r="39" spans="1:17" ht="24" customHeight="1" thickBot="1">
      <c r="A39" s="531" t="s">
        <v>344</v>
      </c>
      <c r="B39" s="532"/>
      <c r="C39" s="533"/>
      <c r="D39" s="214" t="s">
        <v>153</v>
      </c>
      <c r="E39" s="591" t="s">
        <v>105</v>
      </c>
      <c r="F39" s="592"/>
      <c r="G39" s="593"/>
      <c r="H39" s="594"/>
      <c r="I39" s="594"/>
      <c r="J39" s="594"/>
      <c r="K39" s="594"/>
      <c r="L39" s="594"/>
      <c r="M39" s="595"/>
      <c r="N39" s="20"/>
      <c r="O39" s="6"/>
      <c r="Q39" s="125" t="s">
        <v>435</v>
      </c>
    </row>
    <row r="40" spans="1:17" s="50" customFormat="1" ht="21" customHeight="1" thickBot="1">
      <c r="A40" s="534"/>
      <c r="B40" s="535"/>
      <c r="C40" s="536"/>
      <c r="D40" s="265" t="s">
        <v>57</v>
      </c>
      <c r="E40" s="585" t="s">
        <v>106</v>
      </c>
      <c r="F40" s="586"/>
      <c r="G40" s="586"/>
      <c r="H40" s="586"/>
      <c r="I40" s="586"/>
      <c r="J40" s="586"/>
      <c r="K40" s="586"/>
      <c r="L40" s="586"/>
      <c r="M40" s="587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81" t="s">
        <v>154</v>
      </c>
      <c r="C44" s="581"/>
      <c r="D44" s="581"/>
      <c r="E44" s="581"/>
      <c r="F44" s="581"/>
      <c r="G44" s="581"/>
      <c r="H44" s="581"/>
      <c r="I44" s="581"/>
      <c r="J44" s="581"/>
      <c r="K44" s="581"/>
      <c r="L44" s="581"/>
      <c r="M44" s="581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82" t="s">
        <v>0</v>
      </c>
      <c r="I2" s="839"/>
      <c r="J2" s="377">
        <f>'様式-共1-Ⅰ（建築）'!H2</f>
        <v>220510591</v>
      </c>
      <c r="K2" s="378"/>
      <c r="L2" s="378"/>
      <c r="M2" s="378"/>
      <c r="N2" s="378"/>
      <c r="O2" s="378"/>
      <c r="P2" s="379"/>
      <c r="Q2" s="157"/>
      <c r="R2" s="151"/>
      <c r="S2" s="151"/>
    </row>
    <row r="3" spans="1:21" ht="15.75" customHeight="1" thickBot="1">
      <c r="A3" s="840" t="s">
        <v>87</v>
      </c>
      <c r="B3" s="840"/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840"/>
      <c r="R3" s="151"/>
      <c r="S3" s="151"/>
    </row>
    <row r="4" spans="1:21" ht="17.100000000000001" customHeight="1" thickBot="1">
      <c r="A4" s="676" t="s">
        <v>298</v>
      </c>
      <c r="B4" s="677"/>
      <c r="C4" s="841"/>
      <c r="D4" s="848" t="s">
        <v>37</v>
      </c>
      <c r="E4" s="849"/>
      <c r="F4" s="701" t="s">
        <v>105</v>
      </c>
      <c r="G4" s="721"/>
      <c r="H4" s="722"/>
      <c r="I4" s="850"/>
      <c r="J4" s="851"/>
      <c r="K4" s="851"/>
      <c r="L4" s="851"/>
      <c r="M4" s="851"/>
      <c r="N4" s="851"/>
      <c r="O4" s="851"/>
      <c r="P4" s="851"/>
      <c r="Q4" s="852"/>
      <c r="R4" s="151"/>
      <c r="S4" s="152"/>
    </row>
    <row r="5" spans="1:21" ht="11.25" customHeight="1" thickBot="1">
      <c r="A5" s="679"/>
      <c r="B5" s="680"/>
      <c r="C5" s="842"/>
      <c r="D5" s="853" t="s">
        <v>38</v>
      </c>
      <c r="E5" s="854"/>
      <c r="F5" s="855" t="s">
        <v>107</v>
      </c>
      <c r="G5" s="754"/>
      <c r="H5" s="757"/>
      <c r="I5" s="758"/>
      <c r="J5" s="758"/>
      <c r="K5" s="758"/>
      <c r="L5" s="758"/>
      <c r="M5" s="758"/>
      <c r="N5" s="758"/>
      <c r="O5" s="758"/>
      <c r="P5" s="758"/>
      <c r="Q5" s="759"/>
      <c r="R5" s="151"/>
      <c r="S5" s="151"/>
      <c r="U5" s="155" t="s">
        <v>244</v>
      </c>
    </row>
    <row r="6" spans="1:21" ht="11.25" customHeight="1" thickBot="1">
      <c r="A6" s="679"/>
      <c r="B6" s="680"/>
      <c r="C6" s="842"/>
      <c r="D6" s="856"/>
      <c r="E6" s="857"/>
      <c r="F6" s="755"/>
      <c r="G6" s="756"/>
      <c r="H6" s="760"/>
      <c r="I6" s="758"/>
      <c r="J6" s="758"/>
      <c r="K6" s="758"/>
      <c r="L6" s="758"/>
      <c r="M6" s="758"/>
      <c r="N6" s="758"/>
      <c r="O6" s="758"/>
      <c r="P6" s="758"/>
      <c r="Q6" s="759"/>
      <c r="R6" s="151"/>
      <c r="S6" s="151"/>
      <c r="U6" s="155" t="s">
        <v>299</v>
      </c>
    </row>
    <row r="7" spans="1:21" ht="11.25" customHeight="1" thickBot="1">
      <c r="A7" s="843"/>
      <c r="B7" s="844"/>
      <c r="C7" s="842"/>
      <c r="D7" s="853" t="s">
        <v>39</v>
      </c>
      <c r="E7" s="854"/>
      <c r="F7" s="855" t="s">
        <v>107</v>
      </c>
      <c r="G7" s="754"/>
      <c r="H7" s="757"/>
      <c r="I7" s="758"/>
      <c r="J7" s="758"/>
      <c r="K7" s="758"/>
      <c r="L7" s="758"/>
      <c r="M7" s="758"/>
      <c r="N7" s="758"/>
      <c r="O7" s="758"/>
      <c r="P7" s="758"/>
      <c r="Q7" s="759"/>
      <c r="R7" s="151"/>
      <c r="S7" s="151"/>
      <c r="U7" s="155" t="s">
        <v>450</v>
      </c>
    </row>
    <row r="8" spans="1:21" ht="11.25" customHeight="1" thickBot="1">
      <c r="A8" s="845"/>
      <c r="B8" s="846"/>
      <c r="C8" s="847"/>
      <c r="D8" s="858"/>
      <c r="E8" s="859"/>
      <c r="F8" s="755"/>
      <c r="G8" s="756"/>
      <c r="H8" s="760"/>
      <c r="I8" s="758"/>
      <c r="J8" s="758"/>
      <c r="K8" s="758"/>
      <c r="L8" s="758"/>
      <c r="M8" s="758"/>
      <c r="N8" s="758"/>
      <c r="O8" s="758"/>
      <c r="P8" s="758"/>
      <c r="Q8" s="759"/>
      <c r="R8" s="151"/>
      <c r="S8" s="151"/>
    </row>
    <row r="9" spans="1:21" ht="24.95" customHeight="1" thickBot="1">
      <c r="A9" s="693" t="s">
        <v>300</v>
      </c>
      <c r="B9" s="860"/>
      <c r="C9" s="861"/>
      <c r="D9" s="794" t="s">
        <v>168</v>
      </c>
      <c r="E9" s="285" t="s">
        <v>211</v>
      </c>
      <c r="F9" s="865" t="s">
        <v>105</v>
      </c>
      <c r="G9" s="866"/>
      <c r="H9" s="866"/>
      <c r="I9" s="866"/>
      <c r="J9" s="867"/>
      <c r="K9" s="868" t="s">
        <v>212</v>
      </c>
      <c r="L9" s="869"/>
      <c r="M9" s="869"/>
      <c r="N9" s="869"/>
      <c r="O9" s="869"/>
      <c r="P9" s="869"/>
      <c r="Q9" s="870"/>
      <c r="R9" s="151"/>
      <c r="S9" s="152"/>
      <c r="U9" s="158" t="s">
        <v>198</v>
      </c>
    </row>
    <row r="10" spans="1:21" ht="17.100000000000001" customHeight="1" thickBot="1">
      <c r="A10" s="862"/>
      <c r="B10" s="863"/>
      <c r="C10" s="864"/>
      <c r="D10" s="795"/>
      <c r="E10" s="284" t="s">
        <v>199</v>
      </c>
      <c r="F10" s="818"/>
      <c r="G10" s="819"/>
      <c r="H10" s="819"/>
      <c r="I10" s="819"/>
      <c r="J10" s="819"/>
      <c r="K10" s="819"/>
      <c r="L10" s="819"/>
      <c r="M10" s="819"/>
      <c r="N10" s="819"/>
      <c r="O10" s="819"/>
      <c r="P10" s="819"/>
      <c r="Q10" s="820"/>
      <c r="R10" s="151"/>
      <c r="S10" s="151"/>
      <c r="U10" s="155" t="s">
        <v>200</v>
      </c>
    </row>
    <row r="11" spans="1:21" ht="17.100000000000001" customHeight="1" thickBot="1">
      <c r="A11" s="862"/>
      <c r="B11" s="863"/>
      <c r="C11" s="864"/>
      <c r="D11" s="795"/>
      <c r="E11" s="159" t="s">
        <v>201</v>
      </c>
      <c r="F11" s="797" t="s">
        <v>108</v>
      </c>
      <c r="G11" s="801"/>
      <c r="H11" s="801"/>
      <c r="I11" s="801"/>
      <c r="J11" s="801"/>
      <c r="K11" s="801"/>
      <c r="L11" s="801"/>
      <c r="M11" s="801"/>
      <c r="N11" s="801"/>
      <c r="O11" s="801"/>
      <c r="P11" s="801"/>
      <c r="Q11" s="802"/>
      <c r="R11" s="151"/>
      <c r="S11" s="151"/>
      <c r="U11" s="155" t="s">
        <v>202</v>
      </c>
    </row>
    <row r="12" spans="1:21" ht="17.100000000000001" customHeight="1" thickBot="1">
      <c r="A12" s="862"/>
      <c r="B12" s="863"/>
      <c r="C12" s="864"/>
      <c r="D12" s="795"/>
      <c r="E12" s="284" t="s">
        <v>203</v>
      </c>
      <c r="F12" s="818"/>
      <c r="G12" s="819"/>
      <c r="H12" s="819"/>
      <c r="I12" s="819"/>
      <c r="J12" s="819"/>
      <c r="K12" s="819"/>
      <c r="L12" s="819"/>
      <c r="M12" s="819"/>
      <c r="N12" s="819"/>
      <c r="O12" s="819"/>
      <c r="P12" s="819"/>
      <c r="Q12" s="820"/>
      <c r="R12" s="151"/>
      <c r="S12" s="151"/>
      <c r="U12" s="155" t="s">
        <v>204</v>
      </c>
    </row>
    <row r="13" spans="1:21" ht="17.100000000000001" customHeight="1" thickBot="1">
      <c r="A13" s="862"/>
      <c r="B13" s="863"/>
      <c r="C13" s="864"/>
      <c r="D13" s="795"/>
      <c r="E13" s="159" t="s">
        <v>205</v>
      </c>
      <c r="F13" s="797" t="s">
        <v>108</v>
      </c>
      <c r="G13" s="801"/>
      <c r="H13" s="801"/>
      <c r="I13" s="801"/>
      <c r="J13" s="801"/>
      <c r="K13" s="801"/>
      <c r="L13" s="801"/>
      <c r="M13" s="801"/>
      <c r="N13" s="801"/>
      <c r="O13" s="801"/>
      <c r="P13" s="801"/>
      <c r="Q13" s="802"/>
      <c r="R13" s="151"/>
      <c r="S13" s="151"/>
      <c r="U13" s="155" t="s">
        <v>206</v>
      </c>
    </row>
    <row r="14" spans="1:21" ht="17.100000000000001" customHeight="1" thickBot="1">
      <c r="A14" s="862"/>
      <c r="B14" s="863"/>
      <c r="C14" s="864"/>
      <c r="D14" s="795"/>
      <c r="E14" s="160" t="s">
        <v>207</v>
      </c>
      <c r="F14" s="818"/>
      <c r="G14" s="819"/>
      <c r="H14" s="819"/>
      <c r="I14" s="819"/>
      <c r="J14" s="819"/>
      <c r="K14" s="819"/>
      <c r="L14" s="819"/>
      <c r="M14" s="819"/>
      <c r="N14" s="819"/>
      <c r="O14" s="819"/>
      <c r="P14" s="819"/>
      <c r="Q14" s="820"/>
      <c r="R14" s="151"/>
      <c r="S14" s="151"/>
      <c r="U14" s="161" t="s">
        <v>213</v>
      </c>
    </row>
    <row r="15" spans="1:21" ht="17.100000000000001" customHeight="1" thickBot="1">
      <c r="A15" s="862"/>
      <c r="B15" s="863"/>
      <c r="C15" s="864"/>
      <c r="D15" s="795"/>
      <c r="E15" s="162" t="s">
        <v>208</v>
      </c>
      <c r="F15" s="818"/>
      <c r="G15" s="819"/>
      <c r="H15" s="819"/>
      <c r="I15" s="819"/>
      <c r="J15" s="819"/>
      <c r="K15" s="819"/>
      <c r="L15" s="819"/>
      <c r="M15" s="819"/>
      <c r="N15" s="819"/>
      <c r="O15" s="819"/>
      <c r="P15" s="819"/>
      <c r="Q15" s="820"/>
      <c r="R15" s="151"/>
      <c r="S15" s="151"/>
      <c r="U15" s="161" t="s">
        <v>214</v>
      </c>
    </row>
    <row r="16" spans="1:21" ht="17.100000000000001" customHeight="1" thickBot="1">
      <c r="A16" s="862"/>
      <c r="B16" s="863"/>
      <c r="C16" s="864"/>
      <c r="D16" s="794" t="s">
        <v>197</v>
      </c>
      <c r="E16" s="163" t="s">
        <v>301</v>
      </c>
      <c r="F16" s="701" t="s">
        <v>91</v>
      </c>
      <c r="G16" s="721"/>
      <c r="H16" s="722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862"/>
      <c r="B17" s="863"/>
      <c r="C17" s="864"/>
      <c r="D17" s="795"/>
      <c r="E17" s="165" t="s">
        <v>423</v>
      </c>
      <c r="F17" s="797" t="s">
        <v>424</v>
      </c>
      <c r="G17" s="798"/>
      <c r="H17" s="799" t="s">
        <v>302</v>
      </c>
      <c r="I17" s="822"/>
      <c r="J17" s="822"/>
      <c r="K17" s="822"/>
      <c r="L17" s="797" t="s">
        <v>108</v>
      </c>
      <c r="M17" s="801"/>
      <c r="N17" s="801"/>
      <c r="O17" s="801"/>
      <c r="P17" s="801"/>
      <c r="Q17" s="802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862"/>
      <c r="B18" s="863"/>
      <c r="C18" s="864"/>
      <c r="D18" s="821"/>
      <c r="E18" s="289"/>
      <c r="F18" s="823" t="s">
        <v>303</v>
      </c>
      <c r="G18" s="824"/>
      <c r="H18" s="825"/>
      <c r="I18" s="826"/>
      <c r="J18" s="826"/>
      <c r="K18" s="826"/>
      <c r="L18" s="826"/>
      <c r="M18" s="826"/>
      <c r="N18" s="826"/>
      <c r="O18" s="826"/>
      <c r="P18" s="826"/>
      <c r="Q18" s="636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862"/>
      <c r="B19" s="863"/>
      <c r="C19" s="864"/>
      <c r="D19" s="794" t="s">
        <v>283</v>
      </c>
      <c r="E19" s="163" t="s">
        <v>305</v>
      </c>
      <c r="F19" s="701" t="s">
        <v>91</v>
      </c>
      <c r="G19" s="721"/>
      <c r="H19" s="796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862"/>
      <c r="B20" s="863"/>
      <c r="C20" s="864"/>
      <c r="D20" s="795"/>
      <c r="E20" s="165" t="s">
        <v>306</v>
      </c>
      <c r="F20" s="797" t="s">
        <v>107</v>
      </c>
      <c r="G20" s="798"/>
      <c r="H20" s="799" t="s">
        <v>302</v>
      </c>
      <c r="I20" s="800"/>
      <c r="J20" s="800"/>
      <c r="K20" s="800"/>
      <c r="L20" s="797" t="s">
        <v>108</v>
      </c>
      <c r="M20" s="801"/>
      <c r="N20" s="801"/>
      <c r="O20" s="801"/>
      <c r="P20" s="801"/>
      <c r="Q20" s="802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803" t="s">
        <v>308</v>
      </c>
      <c r="B21" s="804"/>
      <c r="C21" s="805"/>
      <c r="D21" s="814" t="s">
        <v>78</v>
      </c>
      <c r="E21" s="815"/>
      <c r="F21" s="734" t="s">
        <v>105</v>
      </c>
      <c r="G21" s="735"/>
      <c r="H21" s="735"/>
      <c r="I21" s="735"/>
      <c r="J21" s="735"/>
      <c r="K21" s="735"/>
      <c r="L21" s="735"/>
      <c r="M21" s="735"/>
      <c r="N21" s="735"/>
      <c r="O21" s="735"/>
      <c r="P21" s="735"/>
      <c r="Q21" s="736"/>
      <c r="R21" s="151"/>
      <c r="S21" s="152"/>
      <c r="X21" s="155" t="s">
        <v>429</v>
      </c>
    </row>
    <row r="22" spans="1:33" ht="17.100000000000001" customHeight="1" thickBot="1">
      <c r="A22" s="806"/>
      <c r="B22" s="807"/>
      <c r="C22" s="808"/>
      <c r="D22" s="816" t="s">
        <v>118</v>
      </c>
      <c r="E22" s="817"/>
      <c r="F22" s="785"/>
      <c r="G22" s="790"/>
      <c r="H22" s="790"/>
      <c r="I22" s="790"/>
      <c r="J22" s="790"/>
      <c r="K22" s="790"/>
      <c r="L22" s="790"/>
      <c r="M22" s="790"/>
      <c r="N22" s="790"/>
      <c r="O22" s="790"/>
      <c r="P22" s="790"/>
      <c r="Q22" s="791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806"/>
      <c r="B23" s="807"/>
      <c r="C23" s="808"/>
      <c r="D23" s="816" t="s">
        <v>79</v>
      </c>
      <c r="E23" s="817"/>
      <c r="F23" s="785"/>
      <c r="G23" s="790"/>
      <c r="H23" s="790"/>
      <c r="I23" s="790"/>
      <c r="J23" s="790"/>
      <c r="K23" s="790"/>
      <c r="L23" s="790"/>
      <c r="M23" s="790"/>
      <c r="N23" s="790"/>
      <c r="O23" s="790"/>
      <c r="P23" s="790"/>
      <c r="Q23" s="791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809"/>
      <c r="B24" s="810"/>
      <c r="C24" s="808"/>
      <c r="D24" s="816" t="s">
        <v>119</v>
      </c>
      <c r="E24" s="817"/>
      <c r="F24" s="785"/>
      <c r="G24" s="790"/>
      <c r="H24" s="790"/>
      <c r="I24" s="790"/>
      <c r="J24" s="790"/>
      <c r="K24" s="790"/>
      <c r="L24" s="790"/>
      <c r="M24" s="790"/>
      <c r="N24" s="790"/>
      <c r="O24" s="790"/>
      <c r="P24" s="790"/>
      <c r="Q24" s="791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811"/>
      <c r="B25" s="812"/>
      <c r="C25" s="813"/>
      <c r="D25" s="816" t="s">
        <v>80</v>
      </c>
      <c r="E25" s="817"/>
      <c r="F25" s="785"/>
      <c r="G25" s="790"/>
      <c r="H25" s="790"/>
      <c r="I25" s="790"/>
      <c r="J25" s="790"/>
      <c r="K25" s="790"/>
      <c r="L25" s="790"/>
      <c r="M25" s="790"/>
      <c r="N25" s="790"/>
      <c r="O25" s="790"/>
      <c r="P25" s="790"/>
      <c r="Q25" s="791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65" t="s">
        <v>309</v>
      </c>
      <c r="B26" s="766"/>
      <c r="C26" s="767"/>
      <c r="D26" s="732" t="s">
        <v>40</v>
      </c>
      <c r="E26" s="733"/>
      <c r="F26" s="734" t="s">
        <v>105</v>
      </c>
      <c r="G26" s="735"/>
      <c r="H26" s="735"/>
      <c r="I26" s="735"/>
      <c r="J26" s="735"/>
      <c r="K26" s="735"/>
      <c r="L26" s="735"/>
      <c r="M26" s="735"/>
      <c r="N26" s="735"/>
      <c r="O26" s="735"/>
      <c r="P26" s="735"/>
      <c r="Q26" s="736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68"/>
      <c r="B27" s="769"/>
      <c r="C27" s="770"/>
      <c r="D27" s="774"/>
      <c r="E27" s="775"/>
      <c r="F27" s="776" t="s">
        <v>90</v>
      </c>
      <c r="G27" s="777"/>
      <c r="H27" s="778"/>
      <c r="I27" s="747" t="s">
        <v>116</v>
      </c>
      <c r="J27" s="779"/>
      <c r="K27" s="748"/>
      <c r="L27" s="780"/>
      <c r="M27" s="781"/>
      <c r="N27" s="781"/>
      <c r="O27" s="781"/>
      <c r="P27" s="781"/>
      <c r="Q27" s="782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68"/>
      <c r="B28" s="769"/>
      <c r="C28" s="770"/>
      <c r="D28" s="783" t="s">
        <v>156</v>
      </c>
      <c r="E28" s="784"/>
      <c r="F28" s="785"/>
      <c r="G28" s="786"/>
      <c r="H28" s="786"/>
      <c r="I28" s="786"/>
      <c r="J28" s="786"/>
      <c r="K28" s="786"/>
      <c r="L28" s="786"/>
      <c r="M28" s="786"/>
      <c r="N28" s="786"/>
      <c r="O28" s="786"/>
      <c r="P28" s="786"/>
      <c r="Q28" s="787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68"/>
      <c r="B29" s="769"/>
      <c r="C29" s="770"/>
      <c r="D29" s="788" t="s">
        <v>85</v>
      </c>
      <c r="E29" s="789"/>
      <c r="F29" s="785"/>
      <c r="G29" s="786"/>
      <c r="H29" s="786"/>
      <c r="I29" s="786"/>
      <c r="J29" s="786"/>
      <c r="K29" s="786"/>
      <c r="L29" s="786"/>
      <c r="M29" s="786"/>
      <c r="N29" s="786"/>
      <c r="O29" s="786"/>
      <c r="P29" s="786"/>
      <c r="Q29" s="787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68"/>
      <c r="B30" s="769"/>
      <c r="C30" s="770"/>
      <c r="D30" s="774"/>
      <c r="E30" s="775"/>
      <c r="F30" s="776" t="s">
        <v>90</v>
      </c>
      <c r="G30" s="777"/>
      <c r="H30" s="778"/>
      <c r="I30" s="747" t="s">
        <v>117</v>
      </c>
      <c r="J30" s="779"/>
      <c r="K30" s="748"/>
      <c r="L30" s="780"/>
      <c r="M30" s="781"/>
      <c r="N30" s="781"/>
      <c r="O30" s="781"/>
      <c r="P30" s="781"/>
      <c r="Q30" s="782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68"/>
      <c r="B31" s="769"/>
      <c r="C31" s="770"/>
      <c r="D31" s="783" t="s">
        <v>157</v>
      </c>
      <c r="E31" s="784"/>
      <c r="F31" s="785"/>
      <c r="G31" s="790"/>
      <c r="H31" s="790"/>
      <c r="I31" s="790"/>
      <c r="J31" s="790"/>
      <c r="K31" s="790"/>
      <c r="L31" s="790"/>
      <c r="M31" s="790"/>
      <c r="N31" s="790"/>
      <c r="O31" s="790"/>
      <c r="P31" s="790"/>
      <c r="Q31" s="791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71"/>
      <c r="B32" s="772"/>
      <c r="C32" s="773"/>
      <c r="D32" s="792" t="s">
        <v>86</v>
      </c>
      <c r="E32" s="793"/>
      <c r="F32" s="785"/>
      <c r="G32" s="790"/>
      <c r="H32" s="790"/>
      <c r="I32" s="790"/>
      <c r="J32" s="790"/>
      <c r="K32" s="790"/>
      <c r="L32" s="790"/>
      <c r="M32" s="790"/>
      <c r="N32" s="790"/>
      <c r="O32" s="790"/>
      <c r="P32" s="790"/>
      <c r="Q32" s="791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827" t="s">
        <v>310</v>
      </c>
      <c r="B33" s="828"/>
      <c r="C33" s="829"/>
      <c r="D33" s="640" t="s">
        <v>62</v>
      </c>
      <c r="E33" s="641"/>
      <c r="F33" s="649" t="s">
        <v>215</v>
      </c>
      <c r="G33" s="650"/>
      <c r="H33" s="650"/>
      <c r="I33" s="650"/>
      <c r="J33" s="650"/>
      <c r="K33" s="650"/>
      <c r="L33" s="650"/>
      <c r="M33" s="650"/>
      <c r="N33" s="650"/>
      <c r="O33" s="650"/>
      <c r="P33" s="650"/>
      <c r="Q33" s="651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830"/>
      <c r="B34" s="831"/>
      <c r="C34" s="832"/>
      <c r="D34" s="751" t="s">
        <v>63</v>
      </c>
      <c r="E34" s="752"/>
      <c r="F34" s="753" t="s">
        <v>419</v>
      </c>
      <c r="G34" s="754"/>
      <c r="H34" s="757"/>
      <c r="I34" s="758"/>
      <c r="J34" s="758"/>
      <c r="K34" s="758"/>
      <c r="L34" s="758"/>
      <c r="M34" s="758"/>
      <c r="N34" s="758"/>
      <c r="O34" s="758"/>
      <c r="P34" s="758"/>
      <c r="Q34" s="75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830"/>
      <c r="B35" s="831"/>
      <c r="C35" s="832"/>
      <c r="D35" s="761"/>
      <c r="E35" s="762"/>
      <c r="F35" s="755"/>
      <c r="G35" s="756"/>
      <c r="H35" s="760"/>
      <c r="I35" s="758"/>
      <c r="J35" s="758"/>
      <c r="K35" s="758"/>
      <c r="L35" s="758"/>
      <c r="M35" s="758"/>
      <c r="N35" s="758"/>
      <c r="O35" s="758"/>
      <c r="P35" s="758"/>
      <c r="Q35" s="75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830"/>
      <c r="B36" s="831"/>
      <c r="C36" s="832"/>
      <c r="D36" s="751" t="s">
        <v>64</v>
      </c>
      <c r="E36" s="752"/>
      <c r="F36" s="753" t="s">
        <v>419</v>
      </c>
      <c r="G36" s="754"/>
      <c r="H36" s="757"/>
      <c r="I36" s="758"/>
      <c r="J36" s="758"/>
      <c r="K36" s="758"/>
      <c r="L36" s="758"/>
      <c r="M36" s="758"/>
      <c r="N36" s="758"/>
      <c r="O36" s="758"/>
      <c r="P36" s="758"/>
      <c r="Q36" s="75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830"/>
      <c r="B37" s="831"/>
      <c r="C37" s="832"/>
      <c r="D37" s="763"/>
      <c r="E37" s="764"/>
      <c r="F37" s="755"/>
      <c r="G37" s="756"/>
      <c r="H37" s="760"/>
      <c r="I37" s="758"/>
      <c r="J37" s="758"/>
      <c r="K37" s="758"/>
      <c r="L37" s="758"/>
      <c r="M37" s="758"/>
      <c r="N37" s="758"/>
      <c r="O37" s="758"/>
      <c r="P37" s="758"/>
      <c r="Q37" s="75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833"/>
      <c r="B38" s="834"/>
      <c r="C38" s="835"/>
      <c r="D38" s="836" t="s">
        <v>381</v>
      </c>
      <c r="E38" s="837"/>
      <c r="F38" s="837"/>
      <c r="G38" s="837"/>
      <c r="H38" s="837"/>
      <c r="I38" s="837"/>
      <c r="J38" s="837"/>
      <c r="K38" s="837"/>
      <c r="L38" s="837"/>
      <c r="M38" s="837"/>
      <c r="N38" s="837"/>
      <c r="O38" s="837"/>
      <c r="P38" s="837"/>
      <c r="Q38" s="838"/>
      <c r="R38" s="151"/>
      <c r="S38" s="151"/>
      <c r="U38" s="161"/>
    </row>
    <row r="39" spans="1:33" s="12" customFormat="1" ht="17.100000000000001" customHeight="1" thickBot="1">
      <c r="A39" s="726" t="s">
        <v>311</v>
      </c>
      <c r="B39" s="727"/>
      <c r="C39" s="728"/>
      <c r="D39" s="732" t="s">
        <v>62</v>
      </c>
      <c r="E39" s="733"/>
      <c r="F39" s="734" t="s">
        <v>215</v>
      </c>
      <c r="G39" s="735"/>
      <c r="H39" s="735"/>
      <c r="I39" s="735"/>
      <c r="J39" s="735"/>
      <c r="K39" s="735"/>
      <c r="L39" s="735"/>
      <c r="M39" s="735"/>
      <c r="N39" s="735"/>
      <c r="O39" s="735"/>
      <c r="P39" s="735"/>
      <c r="Q39" s="736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26"/>
      <c r="B40" s="727"/>
      <c r="C40" s="728"/>
      <c r="D40" s="737" t="s">
        <v>63</v>
      </c>
      <c r="E40" s="738"/>
      <c r="F40" s="739" t="s">
        <v>227</v>
      </c>
      <c r="G40" s="740"/>
      <c r="H40" s="741"/>
      <c r="I40" s="742"/>
      <c r="J40" s="742"/>
      <c r="K40" s="742"/>
      <c r="L40" s="742"/>
      <c r="M40" s="742"/>
      <c r="N40" s="742"/>
      <c r="O40" s="742"/>
      <c r="P40" s="742"/>
      <c r="Q40" s="743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26"/>
      <c r="B41" s="727"/>
      <c r="C41" s="728"/>
      <c r="D41" s="745"/>
      <c r="E41" s="746"/>
      <c r="F41" s="747"/>
      <c r="G41" s="748"/>
      <c r="H41" s="744"/>
      <c r="I41" s="742"/>
      <c r="J41" s="742"/>
      <c r="K41" s="742"/>
      <c r="L41" s="742"/>
      <c r="M41" s="742"/>
      <c r="N41" s="742"/>
      <c r="O41" s="742"/>
      <c r="P41" s="742"/>
      <c r="Q41" s="743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26"/>
      <c r="B42" s="727"/>
      <c r="C42" s="728"/>
      <c r="D42" s="737" t="s">
        <v>64</v>
      </c>
      <c r="E42" s="738"/>
      <c r="F42" s="739" t="s">
        <v>227</v>
      </c>
      <c r="G42" s="740"/>
      <c r="H42" s="741"/>
      <c r="I42" s="742"/>
      <c r="J42" s="742"/>
      <c r="K42" s="742"/>
      <c r="L42" s="742"/>
      <c r="M42" s="742"/>
      <c r="N42" s="742"/>
      <c r="O42" s="742"/>
      <c r="P42" s="742"/>
      <c r="Q42" s="743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29"/>
      <c r="B43" s="730"/>
      <c r="C43" s="731"/>
      <c r="D43" s="749"/>
      <c r="E43" s="750"/>
      <c r="F43" s="747"/>
      <c r="G43" s="748"/>
      <c r="H43" s="744"/>
      <c r="I43" s="742"/>
      <c r="J43" s="742"/>
      <c r="K43" s="742"/>
      <c r="L43" s="742"/>
      <c r="M43" s="742"/>
      <c r="N43" s="742"/>
      <c r="O43" s="742"/>
      <c r="P43" s="742"/>
      <c r="Q43" s="743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648" t="s">
        <v>422</v>
      </c>
      <c r="B44" s="648"/>
      <c r="C44" s="648"/>
      <c r="D44" s="640" t="s">
        <v>312</v>
      </c>
      <c r="E44" s="641"/>
      <c r="F44" s="649" t="s">
        <v>91</v>
      </c>
      <c r="G44" s="650"/>
      <c r="H44" s="651"/>
      <c r="I44" s="715"/>
      <c r="J44" s="654"/>
      <c r="K44" s="654"/>
      <c r="L44" s="654"/>
      <c r="M44" s="654"/>
      <c r="N44" s="654"/>
      <c r="O44" s="654"/>
      <c r="P44" s="654"/>
      <c r="Q44" s="655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656" t="s">
        <v>314</v>
      </c>
      <c r="B45" s="657"/>
      <c r="C45" s="658"/>
      <c r="D45" s="719" t="s">
        <v>163</v>
      </c>
      <c r="E45" s="720"/>
      <c r="F45" s="701" t="s">
        <v>122</v>
      </c>
      <c r="G45" s="721"/>
      <c r="H45" s="721"/>
      <c r="I45" s="721"/>
      <c r="J45" s="722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716"/>
      <c r="B46" s="717"/>
      <c r="C46" s="718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723"/>
      <c r="O46" s="555"/>
      <c r="P46" s="556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659"/>
      <c r="B47" s="660"/>
      <c r="C47" s="661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724"/>
      <c r="O47" s="725"/>
      <c r="P47" s="725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76" t="s">
        <v>315</v>
      </c>
      <c r="B48" s="677"/>
      <c r="C48" s="678"/>
      <c r="D48" s="682" t="s">
        <v>124</v>
      </c>
      <c r="E48" s="683"/>
      <c r="F48" s="649" t="s">
        <v>91</v>
      </c>
      <c r="G48" s="650"/>
      <c r="H48" s="684" t="s">
        <v>32</v>
      </c>
      <c r="I48" s="685"/>
      <c r="J48" s="685"/>
      <c r="K48" s="685"/>
      <c r="L48" s="685"/>
      <c r="M48" s="686"/>
      <c r="N48" s="687"/>
      <c r="O48" s="688"/>
      <c r="P48" s="688"/>
      <c r="Q48" s="689"/>
      <c r="R48" s="151"/>
      <c r="S48" s="152"/>
      <c r="U48" s="35" t="s">
        <v>323</v>
      </c>
    </row>
    <row r="49" spans="1:33" ht="17.100000000000001" customHeight="1" thickBot="1">
      <c r="A49" s="679"/>
      <c r="B49" s="680"/>
      <c r="C49" s="681"/>
      <c r="D49" s="690" t="s">
        <v>123</v>
      </c>
      <c r="E49" s="691"/>
      <c r="F49" s="691"/>
      <c r="G49" s="692"/>
      <c r="H49" s="649" t="s">
        <v>223</v>
      </c>
      <c r="I49" s="650"/>
      <c r="J49" s="650"/>
      <c r="K49" s="650"/>
      <c r="L49" s="650"/>
      <c r="M49" s="650"/>
      <c r="N49" s="650"/>
      <c r="O49" s="650"/>
      <c r="P49" s="650"/>
      <c r="Q49" s="651"/>
      <c r="R49" s="151"/>
      <c r="S49" s="152"/>
      <c r="U49" s="167" t="s">
        <v>322</v>
      </c>
    </row>
    <row r="50" spans="1:33" ht="17.100000000000001" customHeight="1" thickBot="1">
      <c r="A50" s="693" t="s">
        <v>316</v>
      </c>
      <c r="B50" s="694"/>
      <c r="C50" s="695"/>
      <c r="D50" s="699" t="s">
        <v>77</v>
      </c>
      <c r="E50" s="700"/>
      <c r="F50" s="701" t="s">
        <v>99</v>
      </c>
      <c r="G50" s="702"/>
      <c r="H50" s="703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696"/>
      <c r="B51" s="697"/>
      <c r="C51" s="698"/>
      <c r="D51" s="704" t="s">
        <v>89</v>
      </c>
      <c r="E51" s="705"/>
      <c r="F51" s="706"/>
      <c r="G51" s="707"/>
      <c r="H51" s="708"/>
      <c r="I51" s="709" t="s">
        <v>60</v>
      </c>
      <c r="J51" s="710"/>
      <c r="K51" s="711"/>
      <c r="L51" s="712"/>
      <c r="M51" s="713"/>
      <c r="N51" s="713"/>
      <c r="O51" s="713"/>
      <c r="P51" s="713"/>
      <c r="Q51" s="714"/>
      <c r="R51" s="151"/>
      <c r="S51" s="151"/>
      <c r="U51" s="155" t="s">
        <v>320</v>
      </c>
    </row>
    <row r="52" spans="1:33" s="12" customFormat="1" ht="24" customHeight="1" thickBot="1">
      <c r="A52" s="648" t="s">
        <v>439</v>
      </c>
      <c r="B52" s="648"/>
      <c r="C52" s="648"/>
      <c r="D52" s="640" t="s">
        <v>312</v>
      </c>
      <c r="E52" s="641"/>
      <c r="F52" s="649" t="s">
        <v>91</v>
      </c>
      <c r="G52" s="650"/>
      <c r="H52" s="651"/>
      <c r="I52" s="652"/>
      <c r="J52" s="653"/>
      <c r="K52" s="653"/>
      <c r="L52" s="654"/>
      <c r="M52" s="654"/>
      <c r="N52" s="654"/>
      <c r="O52" s="654"/>
      <c r="P52" s="654"/>
      <c r="Q52" s="655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656" t="s">
        <v>317</v>
      </c>
      <c r="B53" s="657"/>
      <c r="C53" s="658"/>
      <c r="D53" s="640" t="s">
        <v>35</v>
      </c>
      <c r="E53" s="641"/>
      <c r="F53" s="662" t="s">
        <v>91</v>
      </c>
      <c r="G53" s="663"/>
      <c r="H53" s="664"/>
      <c r="I53" s="665" t="s">
        <v>36</v>
      </c>
      <c r="J53" s="666"/>
      <c r="K53" s="667"/>
      <c r="L53" s="668"/>
      <c r="M53" s="669"/>
      <c r="N53" s="669"/>
      <c r="O53" s="669"/>
      <c r="P53" s="669"/>
      <c r="Q53" s="670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659"/>
      <c r="B54" s="660"/>
      <c r="C54" s="661"/>
      <c r="D54" s="671" t="s">
        <v>155</v>
      </c>
      <c r="E54" s="672"/>
      <c r="F54" s="673"/>
      <c r="G54" s="674"/>
      <c r="H54" s="674"/>
      <c r="I54" s="674"/>
      <c r="J54" s="674"/>
      <c r="K54" s="674"/>
      <c r="L54" s="674"/>
      <c r="M54" s="674"/>
      <c r="N54" s="674"/>
      <c r="O54" s="674"/>
      <c r="P54" s="674"/>
      <c r="Q54" s="675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637" t="s">
        <v>296</v>
      </c>
      <c r="B55" s="638"/>
      <c r="C55" s="639"/>
      <c r="D55" s="640" t="s">
        <v>77</v>
      </c>
      <c r="E55" s="641"/>
      <c r="F55" s="642" t="s">
        <v>91</v>
      </c>
      <c r="G55" s="643"/>
      <c r="H55" s="644"/>
      <c r="I55" s="645" t="s">
        <v>318</v>
      </c>
      <c r="J55" s="646"/>
      <c r="K55" s="646"/>
      <c r="L55" s="646"/>
      <c r="M55" s="646"/>
      <c r="N55" s="646"/>
      <c r="O55" s="646"/>
      <c r="P55" s="646"/>
      <c r="Q55" s="647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913" t="s">
        <v>0</v>
      </c>
      <c r="I2" s="914"/>
      <c r="J2" s="915">
        <f>'様式-共1-Ⅰ（建築）'!H2</f>
        <v>220510591</v>
      </c>
      <c r="K2" s="916"/>
      <c r="L2" s="916"/>
      <c r="M2" s="917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918" t="s">
        <v>76</v>
      </c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124"/>
      <c r="P4" s="124"/>
    </row>
    <row r="5" spans="1:25" s="128" customFormat="1" ht="18" customHeight="1" thickBot="1">
      <c r="A5" s="127" t="s">
        <v>1</v>
      </c>
      <c r="B5" s="919" t="str">
        <f>'様式-共1-Ⅰ（建築）'!B7</f>
        <v>仙台市衛生研究所移転改築工事</v>
      </c>
      <c r="C5" s="920"/>
      <c r="D5" s="920"/>
      <c r="E5" s="920"/>
      <c r="F5" s="920"/>
      <c r="G5" s="920"/>
      <c r="H5" s="920"/>
      <c r="I5" s="920"/>
      <c r="J5" s="920"/>
      <c r="K5" s="920"/>
      <c r="L5" s="920"/>
      <c r="M5" s="920"/>
      <c r="N5" s="921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75">
        <v>1</v>
      </c>
      <c r="B8" s="871" t="s">
        <v>438</v>
      </c>
      <c r="C8" s="872"/>
      <c r="D8" s="872"/>
      <c r="E8" s="872"/>
      <c r="F8" s="872"/>
      <c r="G8" s="872"/>
      <c r="H8" s="873"/>
      <c r="I8" s="874" t="s">
        <v>59</v>
      </c>
      <c r="J8" s="875"/>
      <c r="K8" s="876"/>
      <c r="L8" s="877"/>
      <c r="M8" s="877"/>
      <c r="N8" s="878"/>
    </row>
    <row r="9" spans="1:25" ht="21.75" customHeight="1" thickBot="1">
      <c r="A9" s="875"/>
      <c r="B9" s="882" t="s">
        <v>451</v>
      </c>
      <c r="C9" s="883"/>
      <c r="D9" s="883"/>
      <c r="E9" s="883"/>
      <c r="F9" s="883"/>
      <c r="G9" s="883"/>
      <c r="H9" s="884"/>
      <c r="I9" s="874"/>
      <c r="J9" s="875"/>
      <c r="K9" s="879"/>
      <c r="L9" s="880"/>
      <c r="M9" s="880"/>
      <c r="N9" s="881"/>
    </row>
    <row r="10" spans="1:25" ht="18" customHeight="1" thickBot="1">
      <c r="A10" s="886"/>
      <c r="B10" s="858" t="s">
        <v>65</v>
      </c>
      <c r="C10" s="885"/>
      <c r="D10" s="898"/>
      <c r="E10" s="899"/>
      <c r="F10" s="899"/>
      <c r="G10" s="899"/>
      <c r="H10" s="904"/>
      <c r="I10" s="908" t="s">
        <v>60</v>
      </c>
      <c r="J10" s="909"/>
      <c r="K10" s="905"/>
      <c r="L10" s="906"/>
      <c r="M10" s="906"/>
      <c r="N10" s="907"/>
    </row>
    <row r="11" spans="1:25" ht="18" customHeight="1" thickBot="1">
      <c r="A11" s="886"/>
      <c r="B11" s="875" t="s">
        <v>160</v>
      </c>
      <c r="C11" s="891"/>
      <c r="D11" s="898"/>
      <c r="E11" s="899"/>
      <c r="F11" s="899"/>
      <c r="G11" s="899"/>
      <c r="H11" s="904"/>
      <c r="I11" s="908" t="s">
        <v>82</v>
      </c>
      <c r="J11" s="909"/>
      <c r="K11" s="910"/>
      <c r="L11" s="911"/>
      <c r="M11" s="911"/>
      <c r="N11" s="912"/>
    </row>
    <row r="12" spans="1:25" ht="18" customHeight="1" thickBot="1">
      <c r="A12" s="886"/>
      <c r="B12" s="875" t="s">
        <v>66</v>
      </c>
      <c r="C12" s="891"/>
      <c r="D12" s="892"/>
      <c r="E12" s="893"/>
      <c r="F12" s="893"/>
      <c r="G12" s="893"/>
      <c r="H12" s="894"/>
      <c r="I12" s="895" t="s">
        <v>68</v>
      </c>
      <c r="J12" s="896"/>
      <c r="K12" s="897"/>
      <c r="L12" s="702"/>
      <c r="M12" s="702"/>
      <c r="N12" s="703"/>
    </row>
    <row r="13" spans="1:25" ht="18" customHeight="1" thickBot="1">
      <c r="A13" s="886"/>
      <c r="B13" s="875" t="s">
        <v>67</v>
      </c>
      <c r="C13" s="891"/>
      <c r="D13" s="898" t="s">
        <v>221</v>
      </c>
      <c r="E13" s="899"/>
      <c r="F13" s="899"/>
      <c r="G13" s="900"/>
      <c r="H13" s="901" t="s">
        <v>81</v>
      </c>
      <c r="I13" s="902"/>
      <c r="J13" s="903" t="s">
        <v>221</v>
      </c>
      <c r="K13" s="899"/>
      <c r="L13" s="899"/>
      <c r="M13" s="899"/>
      <c r="N13" s="904"/>
    </row>
    <row r="14" spans="1:25" ht="14.25" thickBot="1">
      <c r="A14" s="875">
        <v>2</v>
      </c>
      <c r="B14" s="871" t="s">
        <v>438</v>
      </c>
      <c r="C14" s="872"/>
      <c r="D14" s="872"/>
      <c r="E14" s="872"/>
      <c r="F14" s="872"/>
      <c r="G14" s="872"/>
      <c r="H14" s="873"/>
      <c r="I14" s="874" t="s">
        <v>59</v>
      </c>
      <c r="J14" s="875"/>
      <c r="K14" s="876"/>
      <c r="L14" s="877"/>
      <c r="M14" s="877"/>
      <c r="N14" s="878"/>
    </row>
    <row r="15" spans="1:25" ht="21.75" customHeight="1" thickBot="1">
      <c r="A15" s="875"/>
      <c r="B15" s="882" t="s">
        <v>451</v>
      </c>
      <c r="C15" s="883"/>
      <c r="D15" s="883"/>
      <c r="E15" s="883"/>
      <c r="F15" s="883"/>
      <c r="G15" s="883"/>
      <c r="H15" s="884"/>
      <c r="I15" s="874"/>
      <c r="J15" s="875"/>
      <c r="K15" s="879"/>
      <c r="L15" s="880"/>
      <c r="M15" s="880"/>
      <c r="N15" s="881"/>
    </row>
    <row r="16" spans="1:25" ht="18" customHeight="1" thickBot="1">
      <c r="A16" s="886"/>
      <c r="B16" s="858" t="s">
        <v>65</v>
      </c>
      <c r="C16" s="885"/>
      <c r="D16" s="898"/>
      <c r="E16" s="899"/>
      <c r="F16" s="899"/>
      <c r="G16" s="899"/>
      <c r="H16" s="904"/>
      <c r="I16" s="874" t="s">
        <v>60</v>
      </c>
      <c r="J16" s="875"/>
      <c r="K16" s="905"/>
      <c r="L16" s="906"/>
      <c r="M16" s="906"/>
      <c r="N16" s="907"/>
    </row>
    <row r="17" spans="1:14" ht="18" customHeight="1" thickBot="1">
      <c r="A17" s="886"/>
      <c r="B17" s="875" t="s">
        <v>160</v>
      </c>
      <c r="C17" s="891"/>
      <c r="D17" s="898"/>
      <c r="E17" s="899"/>
      <c r="F17" s="899"/>
      <c r="G17" s="899"/>
      <c r="H17" s="904"/>
      <c r="I17" s="908" t="s">
        <v>82</v>
      </c>
      <c r="J17" s="909"/>
      <c r="K17" s="910"/>
      <c r="L17" s="911"/>
      <c r="M17" s="911"/>
      <c r="N17" s="912"/>
    </row>
    <row r="18" spans="1:14" ht="18" customHeight="1" thickBot="1">
      <c r="A18" s="886"/>
      <c r="B18" s="875" t="s">
        <v>66</v>
      </c>
      <c r="C18" s="891"/>
      <c r="D18" s="892"/>
      <c r="E18" s="893"/>
      <c r="F18" s="893"/>
      <c r="G18" s="893"/>
      <c r="H18" s="894"/>
      <c r="I18" s="895" t="s">
        <v>68</v>
      </c>
      <c r="J18" s="896"/>
      <c r="K18" s="897"/>
      <c r="L18" s="702"/>
      <c r="M18" s="702"/>
      <c r="N18" s="703"/>
    </row>
    <row r="19" spans="1:14" ht="18" customHeight="1" thickBot="1">
      <c r="A19" s="886"/>
      <c r="B19" s="875" t="s">
        <v>67</v>
      </c>
      <c r="C19" s="891"/>
      <c r="D19" s="898" t="s">
        <v>221</v>
      </c>
      <c r="E19" s="899"/>
      <c r="F19" s="899"/>
      <c r="G19" s="900"/>
      <c r="H19" s="901" t="s">
        <v>81</v>
      </c>
      <c r="I19" s="902"/>
      <c r="J19" s="903" t="s">
        <v>221</v>
      </c>
      <c r="K19" s="899"/>
      <c r="L19" s="899"/>
      <c r="M19" s="899"/>
      <c r="N19" s="904"/>
    </row>
    <row r="20" spans="1:14" ht="14.25" thickBot="1">
      <c r="A20" s="875">
        <v>3</v>
      </c>
      <c r="B20" s="871" t="s">
        <v>438</v>
      </c>
      <c r="C20" s="872"/>
      <c r="D20" s="872"/>
      <c r="E20" s="872"/>
      <c r="F20" s="872"/>
      <c r="G20" s="872"/>
      <c r="H20" s="873"/>
      <c r="I20" s="874" t="s">
        <v>59</v>
      </c>
      <c r="J20" s="875"/>
      <c r="K20" s="876"/>
      <c r="L20" s="877"/>
      <c r="M20" s="877"/>
      <c r="N20" s="878"/>
    </row>
    <row r="21" spans="1:14" ht="21.75" customHeight="1" thickBot="1">
      <c r="A21" s="875"/>
      <c r="B21" s="882" t="s">
        <v>451</v>
      </c>
      <c r="C21" s="883"/>
      <c r="D21" s="883"/>
      <c r="E21" s="883"/>
      <c r="F21" s="883"/>
      <c r="G21" s="883"/>
      <c r="H21" s="884"/>
      <c r="I21" s="874"/>
      <c r="J21" s="875"/>
      <c r="K21" s="879"/>
      <c r="L21" s="880"/>
      <c r="M21" s="880"/>
      <c r="N21" s="881"/>
    </row>
    <row r="22" spans="1:14" ht="18" customHeight="1" thickBot="1">
      <c r="A22" s="886"/>
      <c r="B22" s="858" t="s">
        <v>65</v>
      </c>
      <c r="C22" s="885"/>
      <c r="D22" s="898"/>
      <c r="E22" s="899"/>
      <c r="F22" s="899"/>
      <c r="G22" s="899"/>
      <c r="H22" s="904"/>
      <c r="I22" s="874" t="s">
        <v>60</v>
      </c>
      <c r="J22" s="875"/>
      <c r="K22" s="905"/>
      <c r="L22" s="906"/>
      <c r="M22" s="906"/>
      <c r="N22" s="907"/>
    </row>
    <row r="23" spans="1:14" ht="18" customHeight="1" thickBot="1">
      <c r="A23" s="886"/>
      <c r="B23" s="875" t="s">
        <v>160</v>
      </c>
      <c r="C23" s="891"/>
      <c r="D23" s="898"/>
      <c r="E23" s="899"/>
      <c r="F23" s="899"/>
      <c r="G23" s="899"/>
      <c r="H23" s="904"/>
      <c r="I23" s="908" t="s">
        <v>82</v>
      </c>
      <c r="J23" s="909"/>
      <c r="K23" s="910"/>
      <c r="L23" s="911"/>
      <c r="M23" s="911"/>
      <c r="N23" s="912"/>
    </row>
    <row r="24" spans="1:14" ht="18" customHeight="1" thickBot="1">
      <c r="A24" s="886"/>
      <c r="B24" s="875" t="s">
        <v>66</v>
      </c>
      <c r="C24" s="891"/>
      <c r="D24" s="892"/>
      <c r="E24" s="893"/>
      <c r="F24" s="893"/>
      <c r="G24" s="893"/>
      <c r="H24" s="894"/>
      <c r="I24" s="895" t="s">
        <v>68</v>
      </c>
      <c r="J24" s="896"/>
      <c r="K24" s="897"/>
      <c r="L24" s="702"/>
      <c r="M24" s="702"/>
      <c r="N24" s="703"/>
    </row>
    <row r="25" spans="1:14" ht="18" customHeight="1" thickBot="1">
      <c r="A25" s="886"/>
      <c r="B25" s="875" t="s">
        <v>67</v>
      </c>
      <c r="C25" s="891"/>
      <c r="D25" s="898" t="s">
        <v>221</v>
      </c>
      <c r="E25" s="899"/>
      <c r="F25" s="899"/>
      <c r="G25" s="900"/>
      <c r="H25" s="901" t="s">
        <v>81</v>
      </c>
      <c r="I25" s="902"/>
      <c r="J25" s="903" t="s">
        <v>221</v>
      </c>
      <c r="K25" s="899"/>
      <c r="L25" s="899"/>
      <c r="M25" s="899"/>
      <c r="N25" s="904"/>
    </row>
    <row r="26" spans="1:14" ht="14.25" thickBot="1">
      <c r="A26" s="875">
        <v>4</v>
      </c>
      <c r="B26" s="871" t="s">
        <v>438</v>
      </c>
      <c r="C26" s="872"/>
      <c r="D26" s="872"/>
      <c r="E26" s="872"/>
      <c r="F26" s="872"/>
      <c r="G26" s="872"/>
      <c r="H26" s="873"/>
      <c r="I26" s="874" t="s">
        <v>59</v>
      </c>
      <c r="J26" s="875"/>
      <c r="K26" s="876"/>
      <c r="L26" s="877"/>
      <c r="M26" s="877"/>
      <c r="N26" s="878"/>
    </row>
    <row r="27" spans="1:14" ht="21.75" customHeight="1" thickBot="1">
      <c r="A27" s="875"/>
      <c r="B27" s="882" t="s">
        <v>451</v>
      </c>
      <c r="C27" s="883"/>
      <c r="D27" s="883"/>
      <c r="E27" s="883"/>
      <c r="F27" s="883"/>
      <c r="G27" s="883"/>
      <c r="H27" s="884"/>
      <c r="I27" s="874"/>
      <c r="J27" s="875"/>
      <c r="K27" s="879"/>
      <c r="L27" s="880"/>
      <c r="M27" s="880"/>
      <c r="N27" s="881"/>
    </row>
    <row r="28" spans="1:14" ht="18" customHeight="1" thickBot="1">
      <c r="A28" s="886"/>
      <c r="B28" s="858" t="s">
        <v>65</v>
      </c>
      <c r="C28" s="885"/>
      <c r="D28" s="898"/>
      <c r="E28" s="899"/>
      <c r="F28" s="899"/>
      <c r="G28" s="899"/>
      <c r="H28" s="904"/>
      <c r="I28" s="874" t="s">
        <v>60</v>
      </c>
      <c r="J28" s="875"/>
      <c r="K28" s="905"/>
      <c r="L28" s="906"/>
      <c r="M28" s="906"/>
      <c r="N28" s="907"/>
    </row>
    <row r="29" spans="1:14" ht="18" customHeight="1" thickBot="1">
      <c r="A29" s="886"/>
      <c r="B29" s="875" t="s">
        <v>160</v>
      </c>
      <c r="C29" s="891"/>
      <c r="D29" s="898"/>
      <c r="E29" s="899"/>
      <c r="F29" s="899"/>
      <c r="G29" s="899"/>
      <c r="H29" s="904"/>
      <c r="I29" s="908" t="s">
        <v>82</v>
      </c>
      <c r="J29" s="909"/>
      <c r="K29" s="910"/>
      <c r="L29" s="911"/>
      <c r="M29" s="911"/>
      <c r="N29" s="912"/>
    </row>
    <row r="30" spans="1:14" ht="18" customHeight="1" thickBot="1">
      <c r="A30" s="886"/>
      <c r="B30" s="875" t="s">
        <v>66</v>
      </c>
      <c r="C30" s="891"/>
      <c r="D30" s="892"/>
      <c r="E30" s="893"/>
      <c r="F30" s="893"/>
      <c r="G30" s="893"/>
      <c r="H30" s="894"/>
      <c r="I30" s="895" t="s">
        <v>68</v>
      </c>
      <c r="J30" s="896"/>
      <c r="K30" s="897"/>
      <c r="L30" s="702"/>
      <c r="M30" s="702"/>
      <c r="N30" s="703"/>
    </row>
    <row r="31" spans="1:14" ht="18" customHeight="1" thickBot="1">
      <c r="A31" s="886"/>
      <c r="B31" s="875" t="s">
        <v>67</v>
      </c>
      <c r="C31" s="891"/>
      <c r="D31" s="898" t="s">
        <v>221</v>
      </c>
      <c r="E31" s="899"/>
      <c r="F31" s="899"/>
      <c r="G31" s="900"/>
      <c r="H31" s="901" t="s">
        <v>81</v>
      </c>
      <c r="I31" s="902"/>
      <c r="J31" s="903" t="s">
        <v>221</v>
      </c>
      <c r="K31" s="899"/>
      <c r="L31" s="899"/>
      <c r="M31" s="899"/>
      <c r="N31" s="904"/>
    </row>
    <row r="32" spans="1:14" ht="14.25" thickBot="1">
      <c r="A32" s="875">
        <v>5</v>
      </c>
      <c r="B32" s="871" t="s">
        <v>438</v>
      </c>
      <c r="C32" s="872"/>
      <c r="D32" s="872"/>
      <c r="E32" s="872"/>
      <c r="F32" s="872"/>
      <c r="G32" s="872"/>
      <c r="H32" s="873"/>
      <c r="I32" s="874" t="s">
        <v>59</v>
      </c>
      <c r="J32" s="875"/>
      <c r="K32" s="876"/>
      <c r="L32" s="877"/>
      <c r="M32" s="877"/>
      <c r="N32" s="878"/>
    </row>
    <row r="33" spans="1:14" ht="21.75" customHeight="1" thickBot="1">
      <c r="A33" s="875"/>
      <c r="B33" s="882" t="s">
        <v>451</v>
      </c>
      <c r="C33" s="883"/>
      <c r="D33" s="883"/>
      <c r="E33" s="883"/>
      <c r="F33" s="883"/>
      <c r="G33" s="883"/>
      <c r="H33" s="884"/>
      <c r="I33" s="874"/>
      <c r="J33" s="875"/>
      <c r="K33" s="879"/>
      <c r="L33" s="880"/>
      <c r="M33" s="880"/>
      <c r="N33" s="881"/>
    </row>
    <row r="34" spans="1:14" ht="18" customHeight="1" thickBot="1">
      <c r="A34" s="886"/>
      <c r="B34" s="858" t="s">
        <v>65</v>
      </c>
      <c r="C34" s="885"/>
      <c r="D34" s="898"/>
      <c r="E34" s="899"/>
      <c r="F34" s="899"/>
      <c r="G34" s="899"/>
      <c r="H34" s="904"/>
      <c r="I34" s="874" t="s">
        <v>60</v>
      </c>
      <c r="J34" s="875"/>
      <c r="K34" s="905"/>
      <c r="L34" s="906"/>
      <c r="M34" s="906"/>
      <c r="N34" s="907"/>
    </row>
    <row r="35" spans="1:14" ht="18" customHeight="1" thickBot="1">
      <c r="A35" s="886"/>
      <c r="B35" s="875" t="s">
        <v>160</v>
      </c>
      <c r="C35" s="891"/>
      <c r="D35" s="898"/>
      <c r="E35" s="899"/>
      <c r="F35" s="899"/>
      <c r="G35" s="899"/>
      <c r="H35" s="904"/>
      <c r="I35" s="908" t="s">
        <v>82</v>
      </c>
      <c r="J35" s="909"/>
      <c r="K35" s="910"/>
      <c r="L35" s="911"/>
      <c r="M35" s="911"/>
      <c r="N35" s="912"/>
    </row>
    <row r="36" spans="1:14" ht="18" customHeight="1" thickBot="1">
      <c r="A36" s="886"/>
      <c r="B36" s="875" t="s">
        <v>66</v>
      </c>
      <c r="C36" s="891"/>
      <c r="D36" s="892"/>
      <c r="E36" s="893"/>
      <c r="F36" s="893"/>
      <c r="G36" s="893"/>
      <c r="H36" s="894"/>
      <c r="I36" s="895" t="s">
        <v>68</v>
      </c>
      <c r="J36" s="896"/>
      <c r="K36" s="897"/>
      <c r="L36" s="702"/>
      <c r="M36" s="702"/>
      <c r="N36" s="703"/>
    </row>
    <row r="37" spans="1:14" ht="18" customHeight="1" thickBot="1">
      <c r="A37" s="886"/>
      <c r="B37" s="875" t="s">
        <v>67</v>
      </c>
      <c r="C37" s="891"/>
      <c r="D37" s="898" t="s">
        <v>221</v>
      </c>
      <c r="E37" s="899"/>
      <c r="F37" s="899"/>
      <c r="G37" s="900"/>
      <c r="H37" s="901" t="s">
        <v>81</v>
      </c>
      <c r="I37" s="902"/>
      <c r="J37" s="903" t="s">
        <v>221</v>
      </c>
      <c r="K37" s="899"/>
      <c r="L37" s="899"/>
      <c r="M37" s="899"/>
      <c r="N37" s="904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6" t="s">
        <v>274</v>
      </c>
      <c r="B39" s="886"/>
      <c r="C39" s="886"/>
      <c r="D39" s="887" t="s">
        <v>452</v>
      </c>
      <c r="E39" s="887"/>
      <c r="F39" s="887"/>
      <c r="G39" s="887"/>
      <c r="H39" s="887"/>
      <c r="I39" s="887"/>
      <c r="J39" s="887"/>
      <c r="K39" s="887"/>
      <c r="L39" s="888" t="s">
        <v>275</v>
      </c>
      <c r="M39" s="889"/>
      <c r="N39" s="890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27" t="s">
        <v>356</v>
      </c>
      <c r="B1" s="927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77">
        <f>'様式-共1-Ⅰ（建築）'!H2</f>
        <v>220510591</v>
      </c>
      <c r="G2" s="378"/>
      <c r="H2" s="378"/>
      <c r="I2" s="378"/>
      <c r="J2" s="378"/>
      <c r="K2" s="379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28" t="s">
        <v>380</v>
      </c>
      <c r="B4" s="928"/>
      <c r="C4" s="928"/>
      <c r="D4" s="928"/>
      <c r="E4" s="928"/>
      <c r="F4" s="928"/>
      <c r="G4" s="928"/>
      <c r="H4" s="928"/>
      <c r="I4" s="928"/>
      <c r="J4" s="928"/>
      <c r="K4" s="928"/>
      <c r="L4" s="928"/>
      <c r="M4" s="269"/>
      <c r="N4" s="269"/>
    </row>
    <row r="5" spans="1:25" s="123" customFormat="1" ht="23.25" customHeight="1" thickBot="1">
      <c r="A5" s="929" t="s">
        <v>379</v>
      </c>
      <c r="B5" s="930"/>
      <c r="C5" s="282" t="s">
        <v>384</v>
      </c>
      <c r="D5" s="922"/>
      <c r="E5" s="923"/>
      <c r="F5" s="923"/>
      <c r="G5" s="923"/>
      <c r="H5" s="935" t="s">
        <v>440</v>
      </c>
      <c r="I5" s="936"/>
      <c r="J5" s="937"/>
      <c r="K5" s="797" t="s">
        <v>107</v>
      </c>
      <c r="L5" s="798"/>
      <c r="M5" s="269"/>
      <c r="N5" s="269"/>
      <c r="P5" s="155" t="s">
        <v>244</v>
      </c>
    </row>
    <row r="6" spans="1:25" s="123" customFormat="1" ht="23.25" customHeight="1" thickBot="1">
      <c r="A6" s="931"/>
      <c r="B6" s="932"/>
      <c r="C6" s="282" t="s">
        <v>345</v>
      </c>
      <c r="D6" s="922"/>
      <c r="E6" s="923"/>
      <c r="F6" s="923"/>
      <c r="G6" s="924"/>
      <c r="H6" s="925" t="s">
        <v>441</v>
      </c>
      <c r="I6" s="925"/>
      <c r="J6" s="926"/>
      <c r="K6" s="933"/>
      <c r="L6" s="934"/>
      <c r="M6" s="269"/>
      <c r="N6" s="269"/>
      <c r="P6" s="155" t="s">
        <v>299</v>
      </c>
    </row>
    <row r="7" spans="1:25" s="123" customFormat="1" ht="23.25" customHeight="1" thickBot="1">
      <c r="A7" s="931"/>
      <c r="B7" s="932"/>
      <c r="C7" s="282" t="s">
        <v>346</v>
      </c>
      <c r="D7" s="922"/>
      <c r="E7" s="923"/>
      <c r="F7" s="923"/>
      <c r="G7" s="923"/>
      <c r="H7" s="935" t="s">
        <v>440</v>
      </c>
      <c r="I7" s="936"/>
      <c r="J7" s="937"/>
      <c r="K7" s="797" t="s">
        <v>107</v>
      </c>
      <c r="L7" s="802"/>
      <c r="M7" s="269"/>
      <c r="N7" s="269"/>
      <c r="P7" s="155"/>
    </row>
    <row r="8" spans="1:25" s="123" customFormat="1" ht="23.25" customHeight="1" thickBot="1">
      <c r="A8" s="931"/>
      <c r="B8" s="932"/>
      <c r="C8" s="282" t="s">
        <v>347</v>
      </c>
      <c r="D8" s="922"/>
      <c r="E8" s="923"/>
      <c r="F8" s="923"/>
      <c r="G8" s="924"/>
      <c r="H8" s="925" t="s">
        <v>441</v>
      </c>
      <c r="I8" s="925"/>
      <c r="J8" s="926"/>
      <c r="K8" s="933"/>
      <c r="L8" s="934"/>
      <c r="M8" s="269"/>
      <c r="N8" s="269"/>
    </row>
    <row r="9" spans="1:25" s="123" customFormat="1" ht="23.25" customHeight="1" thickBot="1">
      <c r="A9" s="931"/>
      <c r="B9" s="932"/>
      <c r="C9" s="282" t="s">
        <v>348</v>
      </c>
      <c r="D9" s="922"/>
      <c r="E9" s="923"/>
      <c r="F9" s="923"/>
      <c r="G9" s="923"/>
      <c r="H9" s="935" t="s">
        <v>440</v>
      </c>
      <c r="I9" s="936"/>
      <c r="J9" s="937"/>
      <c r="K9" s="797" t="s">
        <v>107</v>
      </c>
      <c r="L9" s="802"/>
      <c r="M9" s="269"/>
      <c r="N9" s="269"/>
    </row>
    <row r="10" spans="1:25" s="123" customFormat="1" ht="24" customHeight="1" thickBot="1">
      <c r="A10" s="931"/>
      <c r="B10" s="932"/>
      <c r="C10" s="282" t="s">
        <v>349</v>
      </c>
      <c r="D10" s="922"/>
      <c r="E10" s="923"/>
      <c r="F10" s="923"/>
      <c r="G10" s="924"/>
      <c r="H10" s="925" t="s">
        <v>441</v>
      </c>
      <c r="I10" s="925"/>
      <c r="J10" s="926"/>
      <c r="K10" s="933"/>
      <c r="L10" s="934"/>
      <c r="M10" s="269"/>
      <c r="N10" s="269"/>
    </row>
    <row r="11" spans="1:25" s="123" customFormat="1" ht="23.25" customHeight="1" thickBot="1">
      <c r="A11" s="931"/>
      <c r="B11" s="932"/>
      <c r="C11" s="282" t="s">
        <v>350</v>
      </c>
      <c r="D11" s="922"/>
      <c r="E11" s="923"/>
      <c r="F11" s="923"/>
      <c r="G11" s="923"/>
      <c r="H11" s="935" t="s">
        <v>440</v>
      </c>
      <c r="I11" s="936"/>
      <c r="J11" s="937"/>
      <c r="K11" s="797" t="s">
        <v>107</v>
      </c>
      <c r="L11" s="802"/>
      <c r="M11" s="269"/>
      <c r="N11" s="269"/>
    </row>
    <row r="12" spans="1:25" s="123" customFormat="1" ht="23.25" customHeight="1" thickBot="1">
      <c r="A12" s="931"/>
      <c r="B12" s="932"/>
      <c r="C12" s="282" t="s">
        <v>351</v>
      </c>
      <c r="D12" s="922"/>
      <c r="E12" s="923"/>
      <c r="F12" s="923"/>
      <c r="G12" s="924"/>
      <c r="H12" s="925" t="s">
        <v>441</v>
      </c>
      <c r="I12" s="925"/>
      <c r="J12" s="926"/>
      <c r="K12" s="933"/>
      <c r="L12" s="934"/>
      <c r="M12" s="269"/>
      <c r="N12" s="269"/>
    </row>
    <row r="13" spans="1:25" s="123" customFormat="1" ht="23.25" customHeight="1" thickBot="1">
      <c r="A13" s="931"/>
      <c r="B13" s="932"/>
      <c r="C13" s="282" t="s">
        <v>352</v>
      </c>
      <c r="D13" s="922"/>
      <c r="E13" s="923"/>
      <c r="F13" s="923"/>
      <c r="G13" s="923"/>
      <c r="H13" s="935" t="s">
        <v>440</v>
      </c>
      <c r="I13" s="936"/>
      <c r="J13" s="937"/>
      <c r="K13" s="797" t="s">
        <v>107</v>
      </c>
      <c r="L13" s="802"/>
      <c r="M13" s="269"/>
      <c r="N13" s="269"/>
    </row>
    <row r="14" spans="1:25" s="123" customFormat="1" ht="23.25" customHeight="1" thickBot="1">
      <c r="A14" s="931"/>
      <c r="B14" s="932"/>
      <c r="C14" s="282" t="s">
        <v>353</v>
      </c>
      <c r="D14" s="922"/>
      <c r="E14" s="923"/>
      <c r="F14" s="923"/>
      <c r="G14" s="924"/>
      <c r="H14" s="925" t="s">
        <v>441</v>
      </c>
      <c r="I14" s="925"/>
      <c r="J14" s="926"/>
      <c r="K14" s="933"/>
      <c r="L14" s="934"/>
      <c r="M14" s="269"/>
      <c r="N14" s="269"/>
    </row>
    <row r="15" spans="1:25" s="123" customFormat="1" ht="23.25" customHeight="1" thickBot="1">
      <c r="A15" s="931"/>
      <c r="B15" s="932"/>
      <c r="C15" s="282" t="s">
        <v>354</v>
      </c>
      <c r="D15" s="922"/>
      <c r="E15" s="923"/>
      <c r="F15" s="923"/>
      <c r="G15" s="923"/>
      <c r="H15" s="935" t="s">
        <v>440</v>
      </c>
      <c r="I15" s="936"/>
      <c r="J15" s="937"/>
      <c r="K15" s="797" t="s">
        <v>107</v>
      </c>
      <c r="L15" s="802"/>
      <c r="M15" s="269"/>
      <c r="N15" s="269"/>
    </row>
    <row r="16" spans="1:25" s="123" customFormat="1" ht="23.25" customHeight="1" thickBot="1">
      <c r="A16" s="931"/>
      <c r="B16" s="932"/>
      <c r="C16" s="282" t="s">
        <v>355</v>
      </c>
      <c r="D16" s="922"/>
      <c r="E16" s="923"/>
      <c r="F16" s="923"/>
      <c r="G16" s="924"/>
      <c r="H16" s="925" t="s">
        <v>441</v>
      </c>
      <c r="I16" s="925"/>
      <c r="J16" s="926"/>
      <c r="K16" s="933"/>
      <c r="L16" s="934"/>
    </row>
    <row r="17" spans="1:14" s="123" customFormat="1" ht="23.25" customHeight="1" thickBot="1">
      <c r="A17" s="931"/>
      <c r="B17" s="932"/>
      <c r="C17" s="282" t="s">
        <v>357</v>
      </c>
      <c r="D17" s="922"/>
      <c r="E17" s="923"/>
      <c r="F17" s="923"/>
      <c r="G17" s="923"/>
      <c r="H17" s="935" t="s">
        <v>440</v>
      </c>
      <c r="I17" s="936"/>
      <c r="J17" s="937"/>
      <c r="K17" s="797" t="s">
        <v>107</v>
      </c>
      <c r="L17" s="802"/>
      <c r="M17" s="269"/>
      <c r="N17" s="269"/>
    </row>
    <row r="18" spans="1:14" s="123" customFormat="1" ht="23.25" customHeight="1" thickBot="1">
      <c r="A18" s="931"/>
      <c r="B18" s="932"/>
      <c r="C18" s="282" t="s">
        <v>358</v>
      </c>
      <c r="D18" s="922"/>
      <c r="E18" s="923"/>
      <c r="F18" s="923"/>
      <c r="G18" s="924"/>
      <c r="H18" s="925" t="s">
        <v>441</v>
      </c>
      <c r="I18" s="925"/>
      <c r="J18" s="926"/>
      <c r="K18" s="933"/>
      <c r="L18" s="934"/>
      <c r="M18" s="269"/>
      <c r="N18" s="269"/>
    </row>
    <row r="19" spans="1:14" s="123" customFormat="1" ht="23.25" customHeight="1" thickBot="1">
      <c r="A19" s="931"/>
      <c r="B19" s="932"/>
      <c r="C19" s="282" t="s">
        <v>359</v>
      </c>
      <c r="D19" s="922"/>
      <c r="E19" s="923"/>
      <c r="F19" s="923"/>
      <c r="G19" s="923"/>
      <c r="H19" s="935" t="s">
        <v>440</v>
      </c>
      <c r="I19" s="936"/>
      <c r="J19" s="937"/>
      <c r="K19" s="797" t="s">
        <v>107</v>
      </c>
      <c r="L19" s="802"/>
      <c r="M19" s="269"/>
      <c r="N19" s="269"/>
    </row>
    <row r="20" spans="1:14" s="123" customFormat="1" ht="23.25" customHeight="1" thickBot="1">
      <c r="A20" s="931"/>
      <c r="B20" s="932"/>
      <c r="C20" s="282" t="s">
        <v>360</v>
      </c>
      <c r="D20" s="922"/>
      <c r="E20" s="923"/>
      <c r="F20" s="923"/>
      <c r="G20" s="924"/>
      <c r="H20" s="925" t="s">
        <v>441</v>
      </c>
      <c r="I20" s="925"/>
      <c r="J20" s="926"/>
      <c r="K20" s="933"/>
      <c r="L20" s="934"/>
    </row>
    <row r="21" spans="1:14" s="123" customFormat="1" ht="23.25" customHeight="1" thickBot="1">
      <c r="A21" s="931"/>
      <c r="B21" s="932"/>
      <c r="C21" s="282" t="s">
        <v>361</v>
      </c>
      <c r="D21" s="922"/>
      <c r="E21" s="923"/>
      <c r="F21" s="923"/>
      <c r="G21" s="923"/>
      <c r="H21" s="935" t="s">
        <v>440</v>
      </c>
      <c r="I21" s="936"/>
      <c r="J21" s="937"/>
      <c r="K21" s="797" t="s">
        <v>107</v>
      </c>
      <c r="L21" s="802"/>
      <c r="M21" s="269"/>
      <c r="N21" s="269"/>
    </row>
    <row r="22" spans="1:14" s="123" customFormat="1" ht="23.25" customHeight="1" thickBot="1">
      <c r="A22" s="931"/>
      <c r="B22" s="932"/>
      <c r="C22" s="282" t="s">
        <v>362</v>
      </c>
      <c r="D22" s="922"/>
      <c r="E22" s="923"/>
      <c r="F22" s="923"/>
      <c r="G22" s="924"/>
      <c r="H22" s="925" t="s">
        <v>441</v>
      </c>
      <c r="I22" s="925"/>
      <c r="J22" s="926"/>
      <c r="K22" s="933"/>
      <c r="L22" s="934"/>
      <c r="M22" s="269"/>
      <c r="N22" s="269"/>
    </row>
    <row r="23" spans="1:14" s="123" customFormat="1" ht="23.25" customHeight="1" thickBot="1">
      <c r="A23" s="931"/>
      <c r="B23" s="932"/>
      <c r="C23" s="282" t="s">
        <v>363</v>
      </c>
      <c r="D23" s="922"/>
      <c r="E23" s="923"/>
      <c r="F23" s="923"/>
      <c r="G23" s="923"/>
      <c r="H23" s="935" t="s">
        <v>440</v>
      </c>
      <c r="I23" s="936"/>
      <c r="J23" s="937"/>
      <c r="K23" s="797" t="s">
        <v>107</v>
      </c>
      <c r="L23" s="802"/>
      <c r="M23" s="269"/>
      <c r="N23" s="269"/>
    </row>
    <row r="24" spans="1:14" s="123" customFormat="1" ht="23.25" customHeight="1" thickBot="1">
      <c r="A24" s="931"/>
      <c r="B24" s="932"/>
      <c r="C24" s="282" t="s">
        <v>364</v>
      </c>
      <c r="D24" s="922"/>
      <c r="E24" s="923"/>
      <c r="F24" s="923"/>
      <c r="G24" s="924"/>
      <c r="H24" s="925" t="s">
        <v>441</v>
      </c>
      <c r="I24" s="925"/>
      <c r="J24" s="926"/>
      <c r="K24" s="933"/>
      <c r="L24" s="934"/>
      <c r="M24" s="269"/>
      <c r="N24" s="269"/>
    </row>
    <row r="25" spans="1:14" s="123" customFormat="1" ht="23.25" customHeight="1" thickBot="1">
      <c r="A25" s="931"/>
      <c r="B25" s="932"/>
      <c r="C25" s="282" t="s">
        <v>365</v>
      </c>
      <c r="D25" s="922"/>
      <c r="E25" s="923"/>
      <c r="F25" s="923"/>
      <c r="G25" s="923"/>
      <c r="H25" s="935" t="s">
        <v>440</v>
      </c>
      <c r="I25" s="936"/>
      <c r="J25" s="937"/>
      <c r="K25" s="797" t="s">
        <v>107</v>
      </c>
      <c r="L25" s="802"/>
      <c r="M25" s="269"/>
      <c r="N25" s="269"/>
    </row>
    <row r="26" spans="1:14" s="123" customFormat="1" ht="23.25" customHeight="1" thickBot="1">
      <c r="A26" s="931"/>
      <c r="B26" s="932"/>
      <c r="C26" s="282" t="s">
        <v>366</v>
      </c>
      <c r="D26" s="922"/>
      <c r="E26" s="923"/>
      <c r="F26" s="923"/>
      <c r="G26" s="924"/>
      <c r="H26" s="925" t="s">
        <v>441</v>
      </c>
      <c r="I26" s="925"/>
      <c r="J26" s="926"/>
      <c r="K26" s="933"/>
      <c r="L26" s="934"/>
    </row>
    <row r="27" spans="1:14" s="123" customFormat="1" ht="23.25" customHeight="1" thickBot="1">
      <c r="A27" s="931"/>
      <c r="B27" s="932"/>
      <c r="C27" s="282" t="s">
        <v>367</v>
      </c>
      <c r="D27" s="922"/>
      <c r="E27" s="923"/>
      <c r="F27" s="923"/>
      <c r="G27" s="923"/>
      <c r="H27" s="935" t="s">
        <v>440</v>
      </c>
      <c r="I27" s="936"/>
      <c r="J27" s="937"/>
      <c r="K27" s="797" t="s">
        <v>107</v>
      </c>
      <c r="L27" s="802"/>
      <c r="M27" s="269"/>
      <c r="N27" s="269"/>
    </row>
    <row r="28" spans="1:14" s="123" customFormat="1" ht="23.25" customHeight="1" thickBot="1">
      <c r="A28" s="931"/>
      <c r="B28" s="932"/>
      <c r="C28" s="282" t="s">
        <v>368</v>
      </c>
      <c r="D28" s="922"/>
      <c r="E28" s="923"/>
      <c r="F28" s="923"/>
      <c r="G28" s="924"/>
      <c r="H28" s="925" t="s">
        <v>441</v>
      </c>
      <c r="I28" s="925"/>
      <c r="J28" s="926"/>
      <c r="K28" s="933"/>
      <c r="L28" s="934"/>
      <c r="M28" s="269"/>
      <c r="N28" s="269"/>
    </row>
    <row r="29" spans="1:14" s="123" customFormat="1" ht="23.25" customHeight="1" thickBot="1">
      <c r="A29" s="931"/>
      <c r="B29" s="932"/>
      <c r="C29" s="282" t="s">
        <v>369</v>
      </c>
      <c r="D29" s="922"/>
      <c r="E29" s="923"/>
      <c r="F29" s="923"/>
      <c r="G29" s="923"/>
      <c r="H29" s="935" t="s">
        <v>440</v>
      </c>
      <c r="I29" s="936"/>
      <c r="J29" s="937"/>
      <c r="K29" s="797" t="s">
        <v>107</v>
      </c>
      <c r="L29" s="802"/>
      <c r="M29" s="269"/>
      <c r="N29" s="269"/>
    </row>
    <row r="30" spans="1:14" s="123" customFormat="1" ht="23.25" customHeight="1" thickBot="1">
      <c r="A30" s="931"/>
      <c r="B30" s="932"/>
      <c r="C30" s="282" t="s">
        <v>370</v>
      </c>
      <c r="D30" s="922"/>
      <c r="E30" s="923"/>
      <c r="F30" s="923"/>
      <c r="G30" s="924"/>
      <c r="H30" s="925" t="s">
        <v>441</v>
      </c>
      <c r="I30" s="925"/>
      <c r="J30" s="926"/>
      <c r="K30" s="933"/>
      <c r="L30" s="934"/>
      <c r="M30" s="269"/>
      <c r="N30" s="269"/>
    </row>
    <row r="31" spans="1:14" s="123" customFormat="1" ht="23.25" customHeight="1" thickBot="1">
      <c r="A31" s="931"/>
      <c r="B31" s="932"/>
      <c r="C31" s="282" t="s">
        <v>371</v>
      </c>
      <c r="D31" s="922"/>
      <c r="E31" s="923"/>
      <c r="F31" s="923"/>
      <c r="G31" s="923"/>
      <c r="H31" s="935" t="s">
        <v>440</v>
      </c>
      <c r="I31" s="936"/>
      <c r="J31" s="937"/>
      <c r="K31" s="797" t="s">
        <v>107</v>
      </c>
      <c r="L31" s="802"/>
      <c r="M31" s="269"/>
      <c r="N31" s="269"/>
    </row>
    <row r="32" spans="1:14" s="123" customFormat="1" ht="23.25" customHeight="1" thickBot="1">
      <c r="A32" s="931"/>
      <c r="B32" s="932"/>
      <c r="C32" s="282" t="s">
        <v>372</v>
      </c>
      <c r="D32" s="922"/>
      <c r="E32" s="923"/>
      <c r="F32" s="923"/>
      <c r="G32" s="924"/>
      <c r="H32" s="925" t="s">
        <v>441</v>
      </c>
      <c r="I32" s="925"/>
      <c r="J32" s="926"/>
      <c r="K32" s="933"/>
      <c r="L32" s="934"/>
    </row>
    <row r="33" spans="1:14" s="123" customFormat="1" ht="23.25" customHeight="1" thickBot="1">
      <c r="A33" s="931"/>
      <c r="B33" s="932"/>
      <c r="C33" s="282" t="s">
        <v>373</v>
      </c>
      <c r="D33" s="922"/>
      <c r="E33" s="923"/>
      <c r="F33" s="923"/>
      <c r="G33" s="923"/>
      <c r="H33" s="935" t="s">
        <v>440</v>
      </c>
      <c r="I33" s="936"/>
      <c r="J33" s="937"/>
      <c r="K33" s="797" t="s">
        <v>107</v>
      </c>
      <c r="L33" s="802"/>
      <c r="M33" s="269"/>
      <c r="N33" s="269"/>
    </row>
    <row r="34" spans="1:14" s="123" customFormat="1" ht="23.25" customHeight="1" thickBot="1">
      <c r="A34" s="931"/>
      <c r="B34" s="932"/>
      <c r="C34" s="282" t="s">
        <v>374</v>
      </c>
      <c r="D34" s="922"/>
      <c r="E34" s="923"/>
      <c r="F34" s="923"/>
      <c r="G34" s="924"/>
      <c r="H34" s="925" t="s">
        <v>441</v>
      </c>
      <c r="I34" s="925"/>
      <c r="J34" s="926"/>
      <c r="K34" s="933"/>
      <c r="L34" s="934"/>
      <c r="M34" s="269"/>
      <c r="N34" s="269"/>
    </row>
    <row r="35" spans="1:14" s="123" customFormat="1" ht="23.25" customHeight="1" thickBot="1">
      <c r="A35" s="931"/>
      <c r="B35" s="932"/>
      <c r="C35" s="282" t="s">
        <v>375</v>
      </c>
      <c r="D35" s="922"/>
      <c r="E35" s="923"/>
      <c r="F35" s="923"/>
      <c r="G35" s="923"/>
      <c r="H35" s="935" t="s">
        <v>440</v>
      </c>
      <c r="I35" s="936"/>
      <c r="J35" s="937"/>
      <c r="K35" s="797" t="s">
        <v>107</v>
      </c>
      <c r="L35" s="802"/>
      <c r="M35" s="269"/>
      <c r="N35" s="269"/>
    </row>
    <row r="36" spans="1:14" s="123" customFormat="1" ht="23.25" customHeight="1" thickBot="1">
      <c r="A36" s="931"/>
      <c r="B36" s="932"/>
      <c r="C36" s="282" t="s">
        <v>376</v>
      </c>
      <c r="D36" s="922"/>
      <c r="E36" s="923"/>
      <c r="F36" s="923"/>
      <c r="G36" s="924"/>
      <c r="H36" s="925" t="s">
        <v>441</v>
      </c>
      <c r="I36" s="925"/>
      <c r="J36" s="926"/>
      <c r="K36" s="933"/>
      <c r="L36" s="934"/>
      <c r="M36" s="269"/>
      <c r="N36" s="269"/>
    </row>
    <row r="37" spans="1:14" s="123" customFormat="1" ht="23.25" customHeight="1" thickBot="1">
      <c r="A37" s="931"/>
      <c r="B37" s="932"/>
      <c r="C37" s="282" t="s">
        <v>377</v>
      </c>
      <c r="D37" s="922"/>
      <c r="E37" s="923"/>
      <c r="F37" s="923"/>
      <c r="G37" s="923"/>
      <c r="H37" s="935" t="s">
        <v>440</v>
      </c>
      <c r="I37" s="936"/>
      <c r="J37" s="937"/>
      <c r="K37" s="797" t="s">
        <v>107</v>
      </c>
      <c r="L37" s="802"/>
      <c r="M37" s="269"/>
      <c r="N37" s="269"/>
    </row>
    <row r="38" spans="1:14" s="123" customFormat="1" ht="23.25" customHeight="1" thickBot="1">
      <c r="A38" s="931"/>
      <c r="B38" s="932"/>
      <c r="C38" s="298" t="s">
        <v>378</v>
      </c>
      <c r="D38" s="922"/>
      <c r="E38" s="923"/>
      <c r="F38" s="923"/>
      <c r="G38" s="924"/>
      <c r="H38" s="925" t="s">
        <v>441</v>
      </c>
      <c r="I38" s="925"/>
      <c r="J38" s="926"/>
      <c r="K38" s="933"/>
      <c r="L38" s="934"/>
    </row>
    <row r="39" spans="1:14" s="123" customFormat="1" ht="31.5" customHeight="1">
      <c r="A39" s="300"/>
      <c r="B39" s="299"/>
      <c r="C39" s="943"/>
      <c r="D39" s="944"/>
      <c r="E39" s="944"/>
      <c r="F39" s="944"/>
      <c r="G39" s="945"/>
      <c r="H39" s="938" t="s">
        <v>442</v>
      </c>
      <c r="I39" s="939"/>
      <c r="J39" s="940"/>
      <c r="K39" s="941">
        <f>K6+K8+K10+K12+K14+K16+K18+K20+K22+K24+K26+K28+K30+K32+K34+K36+K38</f>
        <v>0</v>
      </c>
      <c r="L39" s="942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26" sqref="K26:L2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27" t="s">
        <v>356</v>
      </c>
      <c r="B1" s="927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77">
        <f>'様式-共1-Ⅰ（建築）'!H2</f>
        <v>220510591</v>
      </c>
      <c r="G2" s="378"/>
      <c r="H2" s="378"/>
      <c r="I2" s="378"/>
      <c r="J2" s="378"/>
      <c r="K2" s="379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28" t="s">
        <v>380</v>
      </c>
      <c r="B4" s="928"/>
      <c r="C4" s="928"/>
      <c r="D4" s="928"/>
      <c r="E4" s="928"/>
      <c r="F4" s="928"/>
      <c r="G4" s="928"/>
      <c r="H4" s="928"/>
      <c r="I4" s="928"/>
      <c r="J4" s="928"/>
      <c r="K4" s="928"/>
      <c r="L4" s="928"/>
      <c r="M4" s="291"/>
      <c r="N4" s="291"/>
    </row>
    <row r="5" spans="1:25" s="123" customFormat="1" ht="23.25" customHeight="1" thickBot="1">
      <c r="A5" s="929" t="s">
        <v>379</v>
      </c>
      <c r="B5" s="930"/>
      <c r="C5" s="282" t="s">
        <v>385</v>
      </c>
      <c r="D5" s="922"/>
      <c r="E5" s="923"/>
      <c r="F5" s="923"/>
      <c r="G5" s="923"/>
      <c r="H5" s="935" t="s">
        <v>440</v>
      </c>
      <c r="I5" s="936"/>
      <c r="J5" s="937"/>
      <c r="K5" s="797" t="s">
        <v>107</v>
      </c>
      <c r="L5" s="798"/>
      <c r="M5" s="291"/>
      <c r="N5" s="291"/>
      <c r="P5" s="155" t="s">
        <v>244</v>
      </c>
    </row>
    <row r="6" spans="1:25" s="123" customFormat="1" ht="23.25" customHeight="1" thickBot="1">
      <c r="A6" s="931"/>
      <c r="B6" s="932"/>
      <c r="C6" s="282" t="s">
        <v>382</v>
      </c>
      <c r="D6" s="922"/>
      <c r="E6" s="923"/>
      <c r="F6" s="923"/>
      <c r="G6" s="924"/>
      <c r="H6" s="925" t="s">
        <v>441</v>
      </c>
      <c r="I6" s="925"/>
      <c r="J6" s="926"/>
      <c r="K6" s="933"/>
      <c r="L6" s="934"/>
      <c r="M6" s="291"/>
      <c r="N6" s="291"/>
      <c r="P6" s="155" t="s">
        <v>299</v>
      </c>
    </row>
    <row r="7" spans="1:25" s="123" customFormat="1" ht="23.25" customHeight="1" thickBot="1">
      <c r="A7" s="931"/>
      <c r="B7" s="932"/>
      <c r="C7" s="282" t="s">
        <v>383</v>
      </c>
      <c r="D7" s="922"/>
      <c r="E7" s="923"/>
      <c r="F7" s="923"/>
      <c r="G7" s="923"/>
      <c r="H7" s="935" t="s">
        <v>440</v>
      </c>
      <c r="I7" s="936"/>
      <c r="J7" s="937"/>
      <c r="K7" s="797" t="s">
        <v>107</v>
      </c>
      <c r="L7" s="802"/>
      <c r="M7" s="291"/>
      <c r="N7" s="291"/>
      <c r="P7" s="155"/>
    </row>
    <row r="8" spans="1:25" s="123" customFormat="1" ht="23.25" customHeight="1" thickBot="1">
      <c r="A8" s="931"/>
      <c r="B8" s="932"/>
      <c r="C8" s="282" t="s">
        <v>386</v>
      </c>
      <c r="D8" s="922"/>
      <c r="E8" s="923"/>
      <c r="F8" s="923"/>
      <c r="G8" s="924"/>
      <c r="H8" s="925" t="s">
        <v>441</v>
      </c>
      <c r="I8" s="925"/>
      <c r="J8" s="926"/>
      <c r="K8" s="933"/>
      <c r="L8" s="934"/>
      <c r="M8" s="291"/>
      <c r="N8" s="291"/>
    </row>
    <row r="9" spans="1:25" s="123" customFormat="1" ht="23.25" customHeight="1" thickBot="1">
      <c r="A9" s="931"/>
      <c r="B9" s="932"/>
      <c r="C9" s="282" t="s">
        <v>387</v>
      </c>
      <c r="D9" s="922"/>
      <c r="E9" s="923"/>
      <c r="F9" s="923"/>
      <c r="G9" s="923"/>
      <c r="H9" s="935" t="s">
        <v>440</v>
      </c>
      <c r="I9" s="936"/>
      <c r="J9" s="937"/>
      <c r="K9" s="797" t="s">
        <v>107</v>
      </c>
      <c r="L9" s="802"/>
      <c r="M9" s="291"/>
      <c r="N9" s="291"/>
    </row>
    <row r="10" spans="1:25" s="123" customFormat="1" ht="24" customHeight="1" thickBot="1">
      <c r="A10" s="931"/>
      <c r="B10" s="932"/>
      <c r="C10" s="282" t="s">
        <v>388</v>
      </c>
      <c r="D10" s="922"/>
      <c r="E10" s="923"/>
      <c r="F10" s="923"/>
      <c r="G10" s="924"/>
      <c r="H10" s="925" t="s">
        <v>441</v>
      </c>
      <c r="I10" s="925"/>
      <c r="J10" s="926"/>
      <c r="K10" s="933"/>
      <c r="L10" s="934"/>
      <c r="M10" s="291"/>
      <c r="N10" s="291"/>
    </row>
    <row r="11" spans="1:25" s="123" customFormat="1" ht="23.25" customHeight="1" thickBot="1">
      <c r="A11" s="931"/>
      <c r="B11" s="932"/>
      <c r="C11" s="282" t="s">
        <v>389</v>
      </c>
      <c r="D11" s="922"/>
      <c r="E11" s="923"/>
      <c r="F11" s="923"/>
      <c r="G11" s="923"/>
      <c r="H11" s="935" t="s">
        <v>440</v>
      </c>
      <c r="I11" s="936"/>
      <c r="J11" s="937"/>
      <c r="K11" s="797" t="s">
        <v>107</v>
      </c>
      <c r="L11" s="802"/>
      <c r="M11" s="291"/>
      <c r="N11" s="291"/>
    </row>
    <row r="12" spans="1:25" s="123" customFormat="1" ht="23.25" customHeight="1" thickBot="1">
      <c r="A12" s="931"/>
      <c r="B12" s="932"/>
      <c r="C12" s="282" t="s">
        <v>390</v>
      </c>
      <c r="D12" s="922"/>
      <c r="E12" s="923"/>
      <c r="F12" s="923"/>
      <c r="G12" s="924"/>
      <c r="H12" s="925" t="s">
        <v>441</v>
      </c>
      <c r="I12" s="925"/>
      <c r="J12" s="926"/>
      <c r="K12" s="933"/>
      <c r="L12" s="934"/>
      <c r="M12" s="291"/>
      <c r="N12" s="291"/>
    </row>
    <row r="13" spans="1:25" s="123" customFormat="1" ht="23.25" customHeight="1" thickBot="1">
      <c r="A13" s="931"/>
      <c r="B13" s="932"/>
      <c r="C13" s="282" t="s">
        <v>391</v>
      </c>
      <c r="D13" s="922"/>
      <c r="E13" s="923"/>
      <c r="F13" s="923"/>
      <c r="G13" s="923"/>
      <c r="H13" s="935" t="s">
        <v>440</v>
      </c>
      <c r="I13" s="936"/>
      <c r="J13" s="937"/>
      <c r="K13" s="797" t="s">
        <v>107</v>
      </c>
      <c r="L13" s="802"/>
      <c r="M13" s="291"/>
      <c r="N13" s="291"/>
    </row>
    <row r="14" spans="1:25" s="123" customFormat="1" ht="23.25" customHeight="1" thickBot="1">
      <c r="A14" s="931"/>
      <c r="B14" s="932"/>
      <c r="C14" s="282" t="s">
        <v>392</v>
      </c>
      <c r="D14" s="922"/>
      <c r="E14" s="923"/>
      <c r="F14" s="923"/>
      <c r="G14" s="924"/>
      <c r="H14" s="925" t="s">
        <v>441</v>
      </c>
      <c r="I14" s="925"/>
      <c r="J14" s="926"/>
      <c r="K14" s="933"/>
      <c r="L14" s="934"/>
      <c r="M14" s="291"/>
      <c r="N14" s="291"/>
    </row>
    <row r="15" spans="1:25" s="123" customFormat="1" ht="23.25" customHeight="1" thickBot="1">
      <c r="A15" s="931"/>
      <c r="B15" s="932"/>
      <c r="C15" s="282" t="s">
        <v>393</v>
      </c>
      <c r="D15" s="922"/>
      <c r="E15" s="923"/>
      <c r="F15" s="923"/>
      <c r="G15" s="923"/>
      <c r="H15" s="935" t="s">
        <v>440</v>
      </c>
      <c r="I15" s="936"/>
      <c r="J15" s="937"/>
      <c r="K15" s="797" t="s">
        <v>107</v>
      </c>
      <c r="L15" s="802"/>
      <c r="M15" s="291"/>
      <c r="N15" s="291"/>
    </row>
    <row r="16" spans="1:25" s="123" customFormat="1" ht="23.25" customHeight="1" thickBot="1">
      <c r="A16" s="931"/>
      <c r="B16" s="932"/>
      <c r="C16" s="282" t="s">
        <v>394</v>
      </c>
      <c r="D16" s="922"/>
      <c r="E16" s="923"/>
      <c r="F16" s="923"/>
      <c r="G16" s="924"/>
      <c r="H16" s="925" t="s">
        <v>441</v>
      </c>
      <c r="I16" s="925"/>
      <c r="J16" s="926"/>
      <c r="K16" s="933"/>
      <c r="L16" s="934"/>
    </row>
    <row r="17" spans="1:14" s="123" customFormat="1" ht="23.25" customHeight="1" thickBot="1">
      <c r="A17" s="931"/>
      <c r="B17" s="932"/>
      <c r="C17" s="282" t="s">
        <v>395</v>
      </c>
      <c r="D17" s="922"/>
      <c r="E17" s="923"/>
      <c r="F17" s="923"/>
      <c r="G17" s="923"/>
      <c r="H17" s="935" t="s">
        <v>440</v>
      </c>
      <c r="I17" s="936"/>
      <c r="J17" s="937"/>
      <c r="K17" s="797" t="s">
        <v>107</v>
      </c>
      <c r="L17" s="802"/>
      <c r="M17" s="291"/>
      <c r="N17" s="291"/>
    </row>
    <row r="18" spans="1:14" s="123" customFormat="1" ht="23.25" customHeight="1" thickBot="1">
      <c r="A18" s="931"/>
      <c r="B18" s="932"/>
      <c r="C18" s="282" t="s">
        <v>397</v>
      </c>
      <c r="D18" s="922"/>
      <c r="E18" s="923"/>
      <c r="F18" s="923"/>
      <c r="G18" s="924"/>
      <c r="H18" s="925" t="s">
        <v>441</v>
      </c>
      <c r="I18" s="925"/>
      <c r="J18" s="926"/>
      <c r="K18" s="933"/>
      <c r="L18" s="934"/>
      <c r="M18" s="291"/>
      <c r="N18" s="291"/>
    </row>
    <row r="19" spans="1:14" s="123" customFormat="1" ht="23.25" customHeight="1" thickBot="1">
      <c r="A19" s="931"/>
      <c r="B19" s="932"/>
      <c r="C19" s="282" t="s">
        <v>398</v>
      </c>
      <c r="D19" s="922"/>
      <c r="E19" s="923"/>
      <c r="F19" s="923"/>
      <c r="G19" s="923"/>
      <c r="H19" s="935" t="s">
        <v>440</v>
      </c>
      <c r="I19" s="936"/>
      <c r="J19" s="937"/>
      <c r="K19" s="797" t="s">
        <v>107</v>
      </c>
      <c r="L19" s="802"/>
      <c r="M19" s="291"/>
      <c r="N19" s="291"/>
    </row>
    <row r="20" spans="1:14" s="123" customFormat="1" ht="23.25" customHeight="1" thickBot="1">
      <c r="A20" s="931"/>
      <c r="B20" s="932"/>
      <c r="C20" s="282" t="s">
        <v>396</v>
      </c>
      <c r="D20" s="922"/>
      <c r="E20" s="923"/>
      <c r="F20" s="923"/>
      <c r="G20" s="924"/>
      <c r="H20" s="925" t="s">
        <v>441</v>
      </c>
      <c r="I20" s="925"/>
      <c r="J20" s="926"/>
      <c r="K20" s="933"/>
      <c r="L20" s="934"/>
    </row>
    <row r="21" spans="1:14" s="123" customFormat="1" ht="23.25" customHeight="1" thickBot="1">
      <c r="A21" s="931"/>
      <c r="B21" s="932"/>
      <c r="C21" s="282" t="s">
        <v>399</v>
      </c>
      <c r="D21" s="922"/>
      <c r="E21" s="923"/>
      <c r="F21" s="923"/>
      <c r="G21" s="923"/>
      <c r="H21" s="935" t="s">
        <v>440</v>
      </c>
      <c r="I21" s="936"/>
      <c r="J21" s="937"/>
      <c r="K21" s="797" t="s">
        <v>107</v>
      </c>
      <c r="L21" s="802"/>
      <c r="M21" s="291"/>
      <c r="N21" s="291"/>
    </row>
    <row r="22" spans="1:14" s="123" customFormat="1" ht="23.25" customHeight="1" thickBot="1">
      <c r="A22" s="931"/>
      <c r="B22" s="932"/>
      <c r="C22" s="282" t="s">
        <v>400</v>
      </c>
      <c r="D22" s="922"/>
      <c r="E22" s="923"/>
      <c r="F22" s="923"/>
      <c r="G22" s="924"/>
      <c r="H22" s="925" t="s">
        <v>441</v>
      </c>
      <c r="I22" s="925"/>
      <c r="J22" s="926"/>
      <c r="K22" s="933"/>
      <c r="L22" s="934"/>
      <c r="M22" s="291"/>
      <c r="N22" s="291"/>
    </row>
    <row r="23" spans="1:14" s="123" customFormat="1" ht="23.25" customHeight="1" thickBot="1">
      <c r="A23" s="931"/>
      <c r="B23" s="932"/>
      <c r="C23" s="282" t="s">
        <v>401</v>
      </c>
      <c r="D23" s="922"/>
      <c r="E23" s="923"/>
      <c r="F23" s="923"/>
      <c r="G23" s="923"/>
      <c r="H23" s="935" t="s">
        <v>440</v>
      </c>
      <c r="I23" s="936"/>
      <c r="J23" s="937"/>
      <c r="K23" s="797" t="s">
        <v>107</v>
      </c>
      <c r="L23" s="802"/>
      <c r="M23" s="291"/>
      <c r="N23" s="291"/>
    </row>
    <row r="24" spans="1:14" s="123" customFormat="1" ht="23.25" customHeight="1" thickBot="1">
      <c r="A24" s="931"/>
      <c r="B24" s="932"/>
      <c r="C24" s="282" t="s">
        <v>402</v>
      </c>
      <c r="D24" s="922"/>
      <c r="E24" s="923"/>
      <c r="F24" s="923"/>
      <c r="G24" s="924"/>
      <c r="H24" s="925" t="s">
        <v>441</v>
      </c>
      <c r="I24" s="925"/>
      <c r="J24" s="926"/>
      <c r="K24" s="933"/>
      <c r="L24" s="934"/>
      <c r="M24" s="291"/>
      <c r="N24" s="291"/>
    </row>
    <row r="25" spans="1:14" s="123" customFormat="1" ht="23.25" customHeight="1" thickBot="1">
      <c r="A25" s="931"/>
      <c r="B25" s="932"/>
      <c r="C25" s="282" t="s">
        <v>403</v>
      </c>
      <c r="D25" s="922"/>
      <c r="E25" s="923"/>
      <c r="F25" s="923"/>
      <c r="G25" s="923"/>
      <c r="H25" s="935" t="s">
        <v>440</v>
      </c>
      <c r="I25" s="936"/>
      <c r="J25" s="937"/>
      <c r="K25" s="797" t="s">
        <v>107</v>
      </c>
      <c r="L25" s="802"/>
      <c r="M25" s="291"/>
      <c r="N25" s="291"/>
    </row>
    <row r="26" spans="1:14" s="123" customFormat="1" ht="23.25" customHeight="1" thickBot="1">
      <c r="A26" s="931"/>
      <c r="B26" s="932"/>
      <c r="C26" s="282" t="s">
        <v>404</v>
      </c>
      <c r="D26" s="922"/>
      <c r="E26" s="923"/>
      <c r="F26" s="923"/>
      <c r="G26" s="924"/>
      <c r="H26" s="925" t="s">
        <v>441</v>
      </c>
      <c r="I26" s="925"/>
      <c r="J26" s="926"/>
      <c r="K26" s="933"/>
      <c r="L26" s="934"/>
    </row>
    <row r="27" spans="1:14" s="123" customFormat="1" ht="23.25" customHeight="1" thickBot="1">
      <c r="A27" s="931"/>
      <c r="B27" s="932"/>
      <c r="C27" s="282" t="s">
        <v>405</v>
      </c>
      <c r="D27" s="922"/>
      <c r="E27" s="923"/>
      <c r="F27" s="923"/>
      <c r="G27" s="923"/>
      <c r="H27" s="935" t="s">
        <v>440</v>
      </c>
      <c r="I27" s="936"/>
      <c r="J27" s="937"/>
      <c r="K27" s="797" t="s">
        <v>107</v>
      </c>
      <c r="L27" s="802"/>
      <c r="M27" s="291"/>
      <c r="N27" s="291"/>
    </row>
    <row r="28" spans="1:14" s="123" customFormat="1" ht="23.25" customHeight="1" thickBot="1">
      <c r="A28" s="931"/>
      <c r="B28" s="932"/>
      <c r="C28" s="282" t="s">
        <v>406</v>
      </c>
      <c r="D28" s="922"/>
      <c r="E28" s="923"/>
      <c r="F28" s="923"/>
      <c r="G28" s="924"/>
      <c r="H28" s="925" t="s">
        <v>441</v>
      </c>
      <c r="I28" s="925"/>
      <c r="J28" s="926"/>
      <c r="K28" s="933"/>
      <c r="L28" s="934"/>
      <c r="M28" s="291"/>
      <c r="N28" s="291"/>
    </row>
    <row r="29" spans="1:14" s="123" customFormat="1" ht="23.25" customHeight="1" thickBot="1">
      <c r="A29" s="931"/>
      <c r="B29" s="932"/>
      <c r="C29" s="282" t="s">
        <v>407</v>
      </c>
      <c r="D29" s="922"/>
      <c r="E29" s="923"/>
      <c r="F29" s="923"/>
      <c r="G29" s="923"/>
      <c r="H29" s="935" t="s">
        <v>440</v>
      </c>
      <c r="I29" s="936"/>
      <c r="J29" s="937"/>
      <c r="K29" s="797" t="s">
        <v>107</v>
      </c>
      <c r="L29" s="802"/>
      <c r="M29" s="291"/>
      <c r="N29" s="291"/>
    </row>
    <row r="30" spans="1:14" s="123" customFormat="1" ht="23.25" customHeight="1" thickBot="1">
      <c r="A30" s="931"/>
      <c r="B30" s="932"/>
      <c r="C30" s="282" t="s">
        <v>408</v>
      </c>
      <c r="D30" s="922"/>
      <c r="E30" s="923"/>
      <c r="F30" s="923"/>
      <c r="G30" s="924"/>
      <c r="H30" s="925" t="s">
        <v>441</v>
      </c>
      <c r="I30" s="925"/>
      <c r="J30" s="926"/>
      <c r="K30" s="933"/>
      <c r="L30" s="934"/>
      <c r="M30" s="291"/>
      <c r="N30" s="291"/>
    </row>
    <row r="31" spans="1:14" s="123" customFormat="1" ht="23.25" customHeight="1" thickBot="1">
      <c r="A31" s="931"/>
      <c r="B31" s="932"/>
      <c r="C31" s="282" t="s">
        <v>409</v>
      </c>
      <c r="D31" s="922"/>
      <c r="E31" s="923"/>
      <c r="F31" s="923"/>
      <c r="G31" s="923"/>
      <c r="H31" s="935" t="s">
        <v>440</v>
      </c>
      <c r="I31" s="936"/>
      <c r="J31" s="937"/>
      <c r="K31" s="797" t="s">
        <v>107</v>
      </c>
      <c r="L31" s="802"/>
      <c r="M31" s="291"/>
      <c r="N31" s="291"/>
    </row>
    <row r="32" spans="1:14" s="123" customFormat="1" ht="23.25" customHeight="1" thickBot="1">
      <c r="A32" s="931"/>
      <c r="B32" s="932"/>
      <c r="C32" s="282" t="s">
        <v>410</v>
      </c>
      <c r="D32" s="922"/>
      <c r="E32" s="923"/>
      <c r="F32" s="923"/>
      <c r="G32" s="924"/>
      <c r="H32" s="925" t="s">
        <v>441</v>
      </c>
      <c r="I32" s="925"/>
      <c r="J32" s="926"/>
      <c r="K32" s="933"/>
      <c r="L32" s="934"/>
    </row>
    <row r="33" spans="1:14" s="123" customFormat="1" ht="23.25" customHeight="1" thickBot="1">
      <c r="A33" s="931"/>
      <c r="B33" s="932"/>
      <c r="C33" s="282" t="s">
        <v>411</v>
      </c>
      <c r="D33" s="922"/>
      <c r="E33" s="923"/>
      <c r="F33" s="923"/>
      <c r="G33" s="923"/>
      <c r="H33" s="935" t="s">
        <v>440</v>
      </c>
      <c r="I33" s="936"/>
      <c r="J33" s="937"/>
      <c r="K33" s="797" t="s">
        <v>107</v>
      </c>
      <c r="L33" s="802"/>
      <c r="M33" s="291"/>
      <c r="N33" s="291"/>
    </row>
    <row r="34" spans="1:14" s="123" customFormat="1" ht="23.25" customHeight="1" thickBot="1">
      <c r="A34" s="931"/>
      <c r="B34" s="932"/>
      <c r="C34" s="282" t="s">
        <v>412</v>
      </c>
      <c r="D34" s="922"/>
      <c r="E34" s="923"/>
      <c r="F34" s="923"/>
      <c r="G34" s="924"/>
      <c r="H34" s="925" t="s">
        <v>441</v>
      </c>
      <c r="I34" s="925"/>
      <c r="J34" s="926"/>
      <c r="K34" s="933"/>
      <c r="L34" s="934"/>
      <c r="M34" s="291"/>
      <c r="N34" s="291"/>
    </row>
    <row r="35" spans="1:14" s="123" customFormat="1" ht="23.25" customHeight="1" thickBot="1">
      <c r="A35" s="931"/>
      <c r="B35" s="932"/>
      <c r="C35" s="282" t="s">
        <v>413</v>
      </c>
      <c r="D35" s="922"/>
      <c r="E35" s="923"/>
      <c r="F35" s="923"/>
      <c r="G35" s="923"/>
      <c r="H35" s="935" t="s">
        <v>440</v>
      </c>
      <c r="I35" s="936"/>
      <c r="J35" s="937"/>
      <c r="K35" s="797" t="s">
        <v>107</v>
      </c>
      <c r="L35" s="802"/>
      <c r="M35" s="291"/>
      <c r="N35" s="291"/>
    </row>
    <row r="36" spans="1:14" s="123" customFormat="1" ht="23.25" customHeight="1" thickBot="1">
      <c r="A36" s="931"/>
      <c r="B36" s="932"/>
      <c r="C36" s="282" t="s">
        <v>414</v>
      </c>
      <c r="D36" s="922"/>
      <c r="E36" s="923"/>
      <c r="F36" s="923"/>
      <c r="G36" s="924"/>
      <c r="H36" s="925" t="s">
        <v>441</v>
      </c>
      <c r="I36" s="925"/>
      <c r="J36" s="926"/>
      <c r="K36" s="933"/>
      <c r="L36" s="934"/>
      <c r="M36" s="291"/>
      <c r="N36" s="291"/>
    </row>
    <row r="37" spans="1:14" s="123" customFormat="1" ht="23.25" customHeight="1" thickBot="1">
      <c r="A37" s="931"/>
      <c r="B37" s="932"/>
      <c r="C37" s="282" t="s">
        <v>415</v>
      </c>
      <c r="D37" s="922"/>
      <c r="E37" s="923"/>
      <c r="F37" s="923"/>
      <c r="G37" s="923"/>
      <c r="H37" s="935" t="s">
        <v>440</v>
      </c>
      <c r="I37" s="936"/>
      <c r="J37" s="937"/>
      <c r="K37" s="797" t="s">
        <v>107</v>
      </c>
      <c r="L37" s="802"/>
      <c r="M37" s="291"/>
      <c r="N37" s="291"/>
    </row>
    <row r="38" spans="1:14" s="123" customFormat="1" ht="23.25" customHeight="1" thickBot="1">
      <c r="A38" s="931"/>
      <c r="B38" s="932"/>
      <c r="C38" s="298" t="s">
        <v>416</v>
      </c>
      <c r="D38" s="922"/>
      <c r="E38" s="923"/>
      <c r="F38" s="923"/>
      <c r="G38" s="924"/>
      <c r="H38" s="925" t="s">
        <v>441</v>
      </c>
      <c r="I38" s="925"/>
      <c r="J38" s="926"/>
      <c r="K38" s="933"/>
      <c r="L38" s="934"/>
    </row>
    <row r="39" spans="1:14" s="123" customFormat="1" ht="31.5" customHeight="1">
      <c r="A39" s="300"/>
      <c r="B39" s="299"/>
      <c r="C39" s="943"/>
      <c r="D39" s="944"/>
      <c r="E39" s="944"/>
      <c r="F39" s="944"/>
      <c r="G39" s="945"/>
      <c r="H39" s="938" t="s">
        <v>443</v>
      </c>
      <c r="I39" s="939"/>
      <c r="J39" s="940"/>
      <c r="K39" s="941">
        <f>K6+K8+K10+K12+K14+K16+K18+K20+K22+K24+K26+K28+K30+K32+K34+K36+K38</f>
        <v>0</v>
      </c>
      <c r="L39" s="942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2022-12-19T05:24:54Z</dcterms:modified>
</cp:coreProperties>
</file>