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【公表用資料】観光関連基礎データ(市政情報センターへ共架)\R7(R8作業）\1_260605掲載\"/>
    </mc:Choice>
  </mc:AlternateContent>
  <xr:revisionPtr revIDLastSave="0" documentId="8_{B5D1983C-60A9-4968-971E-FA22B33E269E}" xr6:coauthVersionLast="47" xr6:coauthVersionMax="47" xr10:uidLastSave="{00000000-0000-0000-0000-000000000000}"/>
  <bookViews>
    <workbookView xWindow="-110" yWindow="-110" windowWidth="19420" windowHeight="10300" xr2:uid="{CDA4018C-FA8C-42CE-94FD-B228FF23816F}"/>
  </bookViews>
  <sheets>
    <sheet name="R07" sheetId="1" r:id="rId1"/>
  </sheets>
  <definedNames>
    <definedName name="_xlnm.Print_Area" localSheetId="0">'R07'!$A$1:$AI$144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2" i="1" l="1"/>
  <c r="AG23" i="1"/>
  <c r="AG24" i="1"/>
  <c r="AG25" i="1"/>
  <c r="AG26" i="1"/>
  <c r="AD27" i="1"/>
  <c r="AG27" i="1" s="1"/>
  <c r="U44" i="1"/>
  <c r="AG44" i="1"/>
  <c r="X50" i="1"/>
  <c r="X51" i="1"/>
  <c r="X52" i="1"/>
  <c r="X53" i="1"/>
  <c r="X54" i="1"/>
  <c r="X55" i="1"/>
  <c r="T56" i="1"/>
  <c r="V56" i="1"/>
  <c r="X57" i="1"/>
  <c r="X58" i="1"/>
  <c r="T59" i="1"/>
  <c r="V59" i="1"/>
  <c r="X59" i="1"/>
  <c r="X60" i="1"/>
  <c r="X61" i="1"/>
  <c r="T62" i="1"/>
  <c r="X62" i="1" s="1"/>
  <c r="L63" i="1"/>
  <c r="N63" i="1"/>
  <c r="P63" i="1"/>
  <c r="R63" i="1"/>
  <c r="R68" i="1"/>
  <c r="U68" i="1"/>
  <c r="F103" i="1"/>
  <c r="I103" i="1"/>
  <c r="L103" i="1"/>
  <c r="O103" i="1"/>
  <c r="R103" i="1"/>
  <c r="U103" i="1"/>
  <c r="X103" i="1"/>
  <c r="AA103" i="1"/>
  <c r="AD103" i="1"/>
  <c r="H118" i="1"/>
  <c r="L118" i="1"/>
  <c r="P118" i="1"/>
  <c r="T118" i="1"/>
  <c r="AF118" i="1"/>
  <c r="H121" i="1"/>
  <c r="L121" i="1"/>
  <c r="P121" i="1"/>
  <c r="T121" i="1"/>
  <c r="AF121" i="1"/>
  <c r="H122" i="1"/>
  <c r="L122" i="1"/>
  <c r="P122" i="1"/>
  <c r="T122" i="1"/>
  <c r="AF122" i="1"/>
  <c r="H123" i="1"/>
  <c r="H124" i="1" s="1"/>
  <c r="L123" i="1"/>
  <c r="P123" i="1"/>
  <c r="T123" i="1"/>
  <c r="AF123" i="1"/>
  <c r="AF124" i="1" l="1"/>
  <c r="T124" i="1"/>
  <c r="P124" i="1"/>
  <c r="L124" i="1"/>
  <c r="V63" i="1"/>
  <c r="X63" i="1" s="1"/>
  <c r="T63" i="1"/>
  <c r="X56" i="1"/>
</calcChain>
</file>

<file path=xl/sharedStrings.xml><?xml version="1.0" encoding="utf-8"?>
<sst xmlns="http://schemas.openxmlformats.org/spreadsheetml/2006/main" count="297" uniqueCount="161">
  <si>
    <t>※深沼海水浴場は平成２３年の東日本大震災発生後，令和５年まで開設実績なし</t>
    <rPh sb="24" eb="26">
      <t>レイワ</t>
    </rPh>
    <rPh sb="27" eb="28">
      <t>ネン</t>
    </rPh>
    <rPh sb="32" eb="34">
      <t>ジッセキ</t>
    </rPh>
    <phoneticPr fontId="3"/>
  </si>
  <si>
    <t>※観光戦略課資料</t>
    <rPh sb="1" eb="3">
      <t>カンコウ</t>
    </rPh>
    <rPh sb="3" eb="5">
      <t>センリャク</t>
    </rPh>
    <rPh sb="5" eb="6">
      <t>カ</t>
    </rPh>
    <rPh sb="6" eb="8">
      <t>シリョウ</t>
    </rPh>
    <phoneticPr fontId="3"/>
  </si>
  <si>
    <t>人出数</t>
    <rPh sb="0" eb="2">
      <t>ヒトデ</t>
    </rPh>
    <rPh sb="2" eb="3">
      <t>スウ</t>
    </rPh>
    <phoneticPr fontId="3"/>
  </si>
  <si>
    <t>令和７年度</t>
    <rPh sb="0" eb="2">
      <t>レイワ</t>
    </rPh>
    <rPh sb="3" eb="4">
      <t>ネン</t>
    </rPh>
    <rPh sb="4" eb="5">
      <t>ド</t>
    </rPh>
    <phoneticPr fontId="3"/>
  </si>
  <si>
    <t>令和６年度</t>
    <rPh sb="0" eb="2">
      <t>レイワ</t>
    </rPh>
    <rPh sb="3" eb="4">
      <t>ネン</t>
    </rPh>
    <rPh sb="4" eb="5">
      <t>ド</t>
    </rPh>
    <phoneticPr fontId="3"/>
  </si>
  <si>
    <t>令和５年度</t>
    <phoneticPr fontId="3"/>
  </si>
  <si>
    <t>令和４年度</t>
    <phoneticPr fontId="3"/>
  </si>
  <si>
    <t>令和３年度</t>
    <phoneticPr fontId="3"/>
  </si>
  <si>
    <t>令和２年度</t>
    <phoneticPr fontId="3"/>
  </si>
  <si>
    <t>令和元年度</t>
    <phoneticPr fontId="3"/>
  </si>
  <si>
    <t>単位：人</t>
    <rPh sb="0" eb="2">
      <t>タンイ</t>
    </rPh>
    <rPh sb="3" eb="4">
      <t>ヒト</t>
    </rPh>
    <phoneticPr fontId="3"/>
  </si>
  <si>
    <t>９．深沼海水浴場人出数</t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</si>
  <si>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</si>
  <si>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</si>
  <si>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</si>
  <si>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収容台数</t>
    <rPh sb="0" eb="2">
      <t>シュウヨウ</t>
    </rPh>
    <rPh sb="2" eb="4">
      <t>ダイスウ</t>
    </rPh>
    <phoneticPr fontId="3"/>
  </si>
  <si>
    <t>設置箇所</t>
    <rPh sb="0" eb="2">
      <t>セッチ</t>
    </rPh>
    <rPh sb="2" eb="4">
      <t>カショ</t>
    </rPh>
    <phoneticPr fontId="3"/>
  </si>
  <si>
    <t>駐車場</t>
    <rPh sb="0" eb="2">
      <t>チュウシャ</t>
    </rPh>
    <rPh sb="2" eb="3">
      <t>ジョウ</t>
    </rPh>
    <phoneticPr fontId="3"/>
  </si>
  <si>
    <t>令和５年度</t>
    <rPh sb="0" eb="2">
      <t>レイワ</t>
    </rPh>
    <rPh sb="3" eb="4">
      <t>ネン</t>
    </rPh>
    <rPh sb="4" eb="5">
      <t>ド</t>
    </rPh>
    <phoneticPr fontId="3"/>
  </si>
  <si>
    <t>令和４年度</t>
    <rPh sb="0" eb="2">
      <t>レイワ</t>
    </rPh>
    <rPh sb="3" eb="4">
      <t>ネン</t>
    </rPh>
    <rPh sb="4" eb="5">
      <t>ド</t>
    </rPh>
    <phoneticPr fontId="3"/>
  </si>
  <si>
    <t>令和３年度</t>
    <rPh sb="0" eb="2">
      <t>レイワ</t>
    </rPh>
    <rPh sb="3" eb="4">
      <t>ネン</t>
    </rPh>
    <rPh sb="4" eb="5">
      <t>ド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</si>
  <si>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</si>
  <si>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</si>
  <si>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平成３０年度</t>
    <rPh sb="0" eb="2">
      <t>ヘイセイ</t>
    </rPh>
    <rPh sb="4" eb="6">
      <t>ネンド</t>
    </rPh>
    <phoneticPr fontId="3"/>
  </si>
  <si>
    <t>１０．市内駐車場，飲食店の状況</t>
    <phoneticPr fontId="3"/>
  </si>
  <si>
    <t>※平成１１年５月１３日運行開始　観光戦略課資料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21" eb="23">
      <t>シリョウ</t>
    </rPh>
    <phoneticPr fontId="3"/>
  </si>
  <si>
    <t>乗車人員</t>
    <rPh sb="0" eb="2">
      <t>ジョウシャ</t>
    </rPh>
    <rPh sb="2" eb="4">
      <t>ジンイン</t>
    </rPh>
    <phoneticPr fontId="3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</si>
  <si>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</si>
  <si>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</si>
  <si>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</si>
  <si>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計</t>
    <rPh sb="0" eb="1">
      <t>ケイ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</si>
  <si>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</si>
  <si>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</si>
  <si>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合計</t>
    <rPh sb="0" eb="2">
      <t>ゴウケイ</t>
    </rPh>
    <phoneticPr fontId="3"/>
  </si>
  <si>
    <t>国際線</t>
    <rPh sb="0" eb="3">
      <t>コクサイセン</t>
    </rPh>
    <phoneticPr fontId="3"/>
  </si>
  <si>
    <t>国内線</t>
    <rPh sb="0" eb="3">
      <t>コクナイセン</t>
    </rPh>
    <phoneticPr fontId="3"/>
  </si>
  <si>
    <t>令和７年度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</si>
  <si>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</si>
  <si>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</si>
  <si>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</si>
  <si>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</si>
  <si>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</si>
  <si>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</si>
  <si>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単位：人</t>
    <rPh sb="0" eb="2">
      <t>タンイ</t>
    </rPh>
    <rPh sb="3" eb="4">
      <t>ニン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</si>
  <si>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</si>
  <si>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</si>
  <si>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</si>
  <si>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（１）JR仙台駅旅客輸送状況（日平均，定期利用者含む）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19" eb="21">
      <t>テイキ</t>
    </rPh>
    <rPh sb="21" eb="24">
      <t>リヨウシャ</t>
    </rPh>
    <rPh sb="24" eb="25">
      <t>フク</t>
    </rPh>
    <phoneticPr fontId="3"/>
  </si>
  <si>
    <t>８．交通機関別利用状況</t>
    <phoneticPr fontId="3"/>
  </si>
  <si>
    <t>※仙台市観光情報センター外国人利用状況は（公財）仙台観光国際協会資料</t>
    <rPh sb="1" eb="4">
      <t>センダイシ</t>
    </rPh>
    <rPh sb="4" eb="6">
      <t>カンコウ</t>
    </rPh>
    <rPh sb="6" eb="8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rPh sb="21" eb="22">
      <t>コウ</t>
    </rPh>
    <rPh sb="22" eb="23">
      <t>ザイ</t>
    </rPh>
    <rPh sb="24" eb="26">
      <t>センダイ</t>
    </rPh>
    <rPh sb="26" eb="28">
      <t>カンコウ</t>
    </rPh>
    <rPh sb="28" eb="30">
      <t>コクサイ</t>
    </rPh>
    <rPh sb="30" eb="32">
      <t>キョウカイ</t>
    </rPh>
    <rPh sb="32" eb="34">
      <t>シリョウ</t>
    </rPh>
    <phoneticPr fontId="3"/>
  </si>
  <si>
    <t>※留学生数は交流企画課資料</t>
    <rPh sb="1" eb="4">
      <t>リュウガクセイ</t>
    </rPh>
    <rPh sb="4" eb="5">
      <t>スウ</t>
    </rPh>
    <rPh sb="6" eb="8">
      <t>コウリュウ</t>
    </rPh>
    <rPh sb="8" eb="10">
      <t>キカク</t>
    </rPh>
    <rPh sb="10" eb="11">
      <t>カ</t>
    </rPh>
    <rPh sb="11" eb="13">
      <t>シリョウ</t>
    </rPh>
    <phoneticPr fontId="3"/>
  </si>
  <si>
    <t>※在仙外国人数は戸籍住民課資料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コセキ</t>
    </rPh>
    <rPh sb="10" eb="13">
      <t>ジュウミンカ</t>
    </rPh>
    <rPh sb="12" eb="13">
      <t>カ</t>
    </rPh>
    <rPh sb="13" eb="15">
      <t>シリョウ</t>
    </rPh>
    <phoneticPr fontId="3"/>
  </si>
  <si>
    <t>無国籍・不明</t>
    <rPh sb="0" eb="3">
      <t>ムコクセキ</t>
    </rPh>
    <rPh sb="4" eb="6">
      <t>フメイ</t>
    </rPh>
    <phoneticPr fontId="3"/>
  </si>
  <si>
    <t>オセアニア</t>
    <phoneticPr fontId="3"/>
  </si>
  <si>
    <t>欧州</t>
    <rPh sb="0" eb="2">
      <t>オウシュウ</t>
    </rPh>
    <phoneticPr fontId="3"/>
  </si>
  <si>
    <t>中・南米</t>
    <rPh sb="0" eb="1">
      <t>チュウ</t>
    </rPh>
    <rPh sb="2" eb="4">
      <t>ナンベイ</t>
    </rPh>
    <phoneticPr fontId="3"/>
  </si>
  <si>
    <t>北米</t>
    <rPh sb="0" eb="2">
      <t>ホクベイ</t>
    </rPh>
    <phoneticPr fontId="3"/>
  </si>
  <si>
    <t>アフリカ</t>
    <phoneticPr fontId="3"/>
  </si>
  <si>
    <t>中東</t>
    <rPh sb="0" eb="2">
      <t>チュウトウ</t>
    </rPh>
    <phoneticPr fontId="3"/>
  </si>
  <si>
    <t>アジア</t>
    <phoneticPr fontId="3"/>
  </si>
  <si>
    <t>令和６年</t>
    <rPh sb="0" eb="2">
      <t>レイワ</t>
    </rPh>
    <rPh sb="3" eb="4">
      <t>ネン</t>
    </rPh>
    <phoneticPr fontId="3"/>
  </si>
  <si>
    <t>令和５年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</si>
  <si>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</si>
  <si>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R6.5.1</t>
    <phoneticPr fontId="3"/>
  </si>
  <si>
    <t>R5.5.1</t>
    <phoneticPr fontId="3"/>
  </si>
  <si>
    <t>R4.5.1</t>
  </si>
  <si>
    <t>R6.12.1</t>
    <phoneticPr fontId="3"/>
  </si>
  <si>
    <t>R5.12.1</t>
    <phoneticPr fontId="3"/>
  </si>
  <si>
    <t>R4.12.1</t>
  </si>
  <si>
    <t>仙台市観光情報センター
外国人利用状況</t>
    <rPh sb="0" eb="3">
      <t>センダイシ</t>
    </rPh>
    <rPh sb="3" eb="5">
      <t>カンコウ</t>
    </rPh>
    <rPh sb="5" eb="7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</si>
  <si>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</si>
  <si>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</si>
  <si>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８．在仙外国人数，留学生数等</t>
    <phoneticPr fontId="3"/>
  </si>
  <si>
    <t>うち外国人</t>
    <rPh sb="2" eb="4">
      <t>ガイコク</t>
    </rPh>
    <rPh sb="4" eb="5">
      <t>ジン</t>
    </rPh>
    <phoneticPr fontId="3"/>
  </si>
  <si>
    <t>案内件数</t>
    <rPh sb="0" eb="2">
      <t>アンナイ</t>
    </rPh>
    <rPh sb="2" eb="4">
      <t>ケンスウ</t>
    </rPh>
    <phoneticPr fontId="3"/>
  </si>
  <si>
    <t>令和７年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</si>
  <si>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</si>
  <si>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令和２年</t>
    <rPh sb="0" eb="2">
      <t>レイワ</t>
    </rPh>
    <rPh sb="3" eb="4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</si>
  <si>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</si>
  <si>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７．仙台市観光情報センター利用状況</t>
    <rPh sb="7" eb="9">
      <t>ジョウホウ</t>
    </rPh>
    <phoneticPr fontId="3"/>
  </si>
  <si>
    <t>※日本政府観光局（JNTO）国際会議統計</t>
    <rPh sb="1" eb="3">
      <t>ニッポン</t>
    </rPh>
    <rPh sb="3" eb="5">
      <t>セイフ</t>
    </rPh>
    <rPh sb="5" eb="8">
      <t>カンコウキョク</t>
    </rPh>
    <rPh sb="14" eb="16">
      <t>コクサイ</t>
    </rPh>
    <rPh sb="16" eb="18">
      <t>カイギ</t>
    </rPh>
    <rPh sb="18" eb="20">
      <t>トウケイ</t>
    </rPh>
    <phoneticPr fontId="3"/>
  </si>
  <si>
    <t>総参加人数</t>
    <phoneticPr fontId="3"/>
  </si>
  <si>
    <t>国際会議</t>
    <rPh sb="0" eb="2">
      <t>コクサイ</t>
    </rPh>
    <rPh sb="2" eb="4">
      <t>カイギ</t>
    </rPh>
    <phoneticPr fontId="3"/>
  </si>
  <si>
    <t>単位：件，人</t>
    <phoneticPr fontId="3"/>
  </si>
  <si>
    <t>６．コンベンション開催状況</t>
    <phoneticPr fontId="3"/>
  </si>
  <si>
    <t>※令和３年SENDAI光のページェント実績は令和２年1月開催実績を含む。</t>
    <rPh sb="1" eb="3">
      <t>レイワ</t>
    </rPh>
    <rPh sb="4" eb="5">
      <t>ネン</t>
    </rPh>
    <rPh sb="22" eb="24">
      <t>レイワ</t>
    </rPh>
    <rPh sb="25" eb="26">
      <t>ネン</t>
    </rPh>
    <rPh sb="27" eb="28">
      <t>ガツ</t>
    </rPh>
    <rPh sb="28" eb="30">
      <t>カイサイ</t>
    </rPh>
    <rPh sb="30" eb="32">
      <t>ジッセキ</t>
    </rPh>
    <rPh sb="33" eb="34">
      <t>フク</t>
    </rPh>
    <phoneticPr fontId="3"/>
  </si>
  <si>
    <t>※観光戦略課調査資料</t>
    <rPh sb="6" eb="8">
      <t>チョウサ</t>
    </rPh>
    <rPh sb="8" eb="10">
      <t>シリョウ</t>
    </rPh>
    <phoneticPr fontId="3"/>
  </si>
  <si>
    <t>みちのくYOSAKOIまつり（始期：平成１０年１１月）</t>
    <phoneticPr fontId="3"/>
  </si>
  <si>
    <t>定禅寺ｽﾄﾘｰﾄｼﾞｬｽﾞﾌｪｽﾃｨﾊﾞﾙ（始期：平成３年９月）</t>
    <rPh sb="0" eb="3">
      <t>ジョウゼンジ</t>
    </rPh>
    <phoneticPr fontId="3"/>
  </si>
  <si>
    <t>SENDAI光のページェント（始期：昭和６１年１２月）</t>
    <rPh sb="6" eb="7">
      <t>ヒカリ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</si>
  <si>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</si>
  <si>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</si>
  <si>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単位：千人</t>
    <rPh sb="0" eb="2">
      <t>タンイ</t>
    </rPh>
    <rPh sb="3" eb="5">
      <t>センニン</t>
    </rPh>
    <phoneticPr fontId="3"/>
  </si>
  <si>
    <t>５．イベント状況</t>
    <phoneticPr fontId="3"/>
  </si>
  <si>
    <t>※観光戦略課調査</t>
    <rPh sb="6" eb="8">
      <t>チョウサ</t>
    </rPh>
    <phoneticPr fontId="3"/>
  </si>
  <si>
    <t>全市</t>
    <rPh sb="0" eb="2">
      <t>ゼンシ</t>
    </rPh>
    <phoneticPr fontId="3"/>
  </si>
  <si>
    <t>定員数</t>
    <rPh sb="0" eb="2">
      <t>テイイン</t>
    </rPh>
    <rPh sb="2" eb="3">
      <t>スウ</t>
    </rPh>
    <phoneticPr fontId="3"/>
  </si>
  <si>
    <t>施設数</t>
    <rPh sb="0" eb="2">
      <t>シセツ</t>
    </rPh>
    <rPh sb="2" eb="3">
      <t>スウ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</si>
  <si>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</si>
  <si>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旅館・ホテル</t>
    <rPh sb="0" eb="2">
      <t>リョカン</t>
    </rPh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</si>
  <si>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</si>
  <si>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４．宿泊施設の状況（２０２５年１０月）</t>
    <phoneticPr fontId="3"/>
  </si>
  <si>
    <t>総計</t>
    <rPh sb="0" eb="2">
      <t>ソウケイ</t>
    </rPh>
    <phoneticPr fontId="3"/>
  </si>
  <si>
    <t>その他・不明</t>
    <rPh sb="2" eb="3">
      <t>タ</t>
    </rPh>
    <rPh sb="4" eb="6">
      <t>フメイ</t>
    </rPh>
    <phoneticPr fontId="3"/>
  </si>
  <si>
    <t>オーストラリア・ニュージーランド等</t>
    <rPh sb="16" eb="17">
      <t>トウ</t>
    </rPh>
    <phoneticPr fontId="3"/>
  </si>
  <si>
    <t>ヨーロッパ</t>
    <phoneticPr fontId="3"/>
  </si>
  <si>
    <t>その他中南米</t>
    <rPh sb="2" eb="3">
      <t>タ</t>
    </rPh>
    <rPh sb="3" eb="6">
      <t>チュウナンベイ</t>
    </rPh>
    <phoneticPr fontId="3"/>
  </si>
  <si>
    <t>カナダ</t>
    <phoneticPr fontId="3"/>
  </si>
  <si>
    <t>アメリカ合衆国</t>
    <rPh sb="4" eb="7">
      <t>ガッシュウコク</t>
    </rPh>
    <phoneticPr fontId="3"/>
  </si>
  <si>
    <t>アメリカ大陸</t>
    <rPh sb="4" eb="6">
      <t>タイリク</t>
    </rPh>
    <phoneticPr fontId="3"/>
  </si>
  <si>
    <t>その他アジア</t>
    <rPh sb="2" eb="3">
      <t>タ</t>
    </rPh>
    <phoneticPr fontId="3"/>
  </si>
  <si>
    <t>シンガポール</t>
    <phoneticPr fontId="3"/>
  </si>
  <si>
    <t>タイ</t>
    <phoneticPr fontId="3"/>
  </si>
  <si>
    <t>大韓民国</t>
    <rPh sb="0" eb="4">
      <t>ダイカンミンコク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</si>
  <si>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</si>
  <si>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</si>
  <si>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</si>
  <si>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前年比</t>
    <rPh sb="0" eb="3">
      <t>ゼンネンヒ</t>
    </rPh>
    <phoneticPr fontId="3"/>
  </si>
  <si>
    <t>令和
７年</t>
    <rPh sb="0" eb="2">
      <t>レイワ</t>
    </rPh>
    <rPh sb="4" eb="5">
      <t>ネン</t>
    </rPh>
    <phoneticPr fontId="3"/>
  </si>
  <si>
    <t>令和
６年</t>
    <rPh sb="0" eb="2">
      <t>レイワ</t>
    </rPh>
    <rPh sb="4" eb="5">
      <t>ネン</t>
    </rPh>
    <phoneticPr fontId="3"/>
  </si>
  <si>
    <t>令和
５年</t>
    <rPh sb="0" eb="2">
      <t>レイワ</t>
    </rPh>
    <rPh sb="4" eb="5">
      <t>ネン</t>
    </rPh>
    <phoneticPr fontId="3"/>
  </si>
  <si>
    <t>令和
４年</t>
    <rPh sb="0" eb="2">
      <t>レイワ</t>
    </rPh>
    <rPh sb="4" eb="5">
      <t>ネン</t>
    </rPh>
    <phoneticPr fontId="3"/>
  </si>
  <si>
    <t>令和
３年</t>
    <rPh sb="0" eb="2">
      <t>レイワ</t>
    </rPh>
    <rPh sb="4" eb="5">
      <t>ネン</t>
    </rPh>
    <phoneticPr fontId="3"/>
  </si>
  <si>
    <t>令和
２年</t>
    <rPh sb="0" eb="2">
      <t>レイワ</t>
    </rPh>
    <rPh sb="4" eb="5">
      <t>ネン</t>
    </rPh>
    <phoneticPr fontId="3"/>
  </si>
  <si>
    <t>国別</t>
    <rPh sb="0" eb="2">
      <t>クニベツ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</si>
  <si>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</si>
  <si>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単位：人，％</t>
    <rPh sb="0" eb="2">
      <t>タンイ</t>
    </rPh>
    <rPh sb="3" eb="4">
      <t>ニン</t>
    </rPh>
    <phoneticPr fontId="3"/>
  </si>
  <si>
    <t>※観光戦略課調査（実数値のみ。推計値は含まず）、宮城県観光統計概要</t>
    <rPh sb="6" eb="8">
      <t>チョウサ</t>
    </rPh>
    <rPh sb="9" eb="11">
      <t>ジッスウ</t>
    </rPh>
    <rPh sb="11" eb="12">
      <t>チ</t>
    </rPh>
    <rPh sb="15" eb="17">
      <t>スイケイ</t>
    </rPh>
    <rPh sb="17" eb="18">
      <t>チ</t>
    </rPh>
    <rPh sb="19" eb="20">
      <t>フク</t>
    </rPh>
    <phoneticPr fontId="3"/>
  </si>
  <si>
    <t>宮城県全体</t>
    <rPh sb="0" eb="3">
      <t>ミヤギケン</t>
    </rPh>
    <rPh sb="3" eb="5">
      <t>ゼンタイ</t>
    </rPh>
    <phoneticPr fontId="3"/>
  </si>
  <si>
    <t>仙台市</t>
    <rPh sb="0" eb="3">
      <t>センダイシ</t>
    </rPh>
    <phoneticPr fontId="3"/>
  </si>
  <si>
    <t>前年比</t>
    <rPh sb="0" eb="2">
      <t>ゼンネン</t>
    </rPh>
    <rPh sb="2" eb="3">
      <t>ヒ</t>
    </rPh>
    <phoneticPr fontId="3"/>
  </si>
  <si>
    <t>宿泊者数</t>
    <rPh sb="0" eb="3">
      <t>シュクハクシャ</t>
    </rPh>
    <rPh sb="3" eb="4">
      <t>スウ</t>
    </rPh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</si>
  <si>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</si>
  <si>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３．外国人宿泊者数</t>
    <rPh sb="2" eb="4">
      <t>ガイコク</t>
    </rPh>
    <rPh sb="4" eb="5">
      <t>ジン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</si>
  <si>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</si>
  <si>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</si>
  <si>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７年</t>
    <rPh sb="1" eb="2">
      <t>ネン</t>
    </rPh>
    <phoneticPr fontId="3"/>
  </si>
  <si>
    <t>６年</t>
    <rPh sb="1" eb="2">
      <t>ネン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</si>
  <si>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</si>
  <si>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外国人</t>
    <rPh sb="0" eb="2">
      <t>ガイコク</t>
    </rPh>
    <rPh sb="2" eb="3">
      <t>ジン</t>
    </rPh>
    <phoneticPr fontId="3"/>
  </si>
  <si>
    <t>九州・沖縄</t>
    <rPh sb="0" eb="2">
      <t>キュウシュウ</t>
    </rPh>
    <rPh sb="3" eb="5">
      <t>オキナワ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</si>
  <si>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</si>
  <si>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近畿</t>
    <rPh sb="0" eb="2">
      <t>キンキ</t>
    </rPh>
    <phoneticPr fontId="3"/>
  </si>
  <si>
    <t>北陸・中部</t>
    <rPh sb="0" eb="2">
      <t>ホクリク</t>
    </rPh>
    <rPh sb="3" eb="5">
      <t>チュウブ</t>
    </rPh>
    <phoneticPr fontId="3"/>
  </si>
  <si>
    <t>関東
地方</t>
    <rPh sb="0" eb="2">
      <t>カントウ</t>
    </rPh>
    <rPh sb="3" eb="5">
      <t>チホウ</t>
    </rPh>
    <phoneticPr fontId="3"/>
  </si>
  <si>
    <t>東北
地方</t>
    <rPh sb="0" eb="2">
      <t>トウホク</t>
    </rPh>
    <rPh sb="3" eb="5">
      <t>チホウ</t>
    </rPh>
    <phoneticPr fontId="3"/>
  </si>
  <si>
    <t>北海道</t>
    <rPh sb="0" eb="3">
      <t>ホッカイドウ</t>
    </rPh>
    <phoneticPr fontId="3"/>
  </si>
  <si>
    <t>宮城
県内</t>
    <rPh sb="0" eb="2">
      <t>ミヤギ</t>
    </rPh>
    <rPh sb="3" eb="5">
      <t>ケンナイ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</si>
  <si>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</si>
  <si>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単位：％</t>
    <rPh sb="0" eb="2">
      <t>タンイ</t>
    </rPh>
    <phoneticPr fontId="3"/>
  </si>
  <si>
    <t>※観光戦略課調査資料（民泊は含まない）</t>
    <rPh sb="6" eb="8">
      <t>チョウサ</t>
    </rPh>
    <rPh sb="8" eb="10">
      <t>シリョウ</t>
    </rPh>
    <rPh sb="11" eb="13">
      <t>ミンパク</t>
    </rPh>
    <rPh sb="14" eb="15">
      <t>フク</t>
    </rPh>
    <phoneticPr fontId="3"/>
  </si>
  <si>
    <t>秋保地区</t>
    <rPh sb="0" eb="2">
      <t>アキウ</t>
    </rPh>
    <rPh sb="2" eb="4">
      <t>チク</t>
    </rPh>
    <phoneticPr fontId="3"/>
  </si>
  <si>
    <t>宮城地区</t>
    <rPh sb="0" eb="2">
      <t>ミヤギ</t>
    </rPh>
    <rPh sb="2" eb="4">
      <t>チク</t>
    </rPh>
    <phoneticPr fontId="3"/>
  </si>
  <si>
    <t>泉地区</t>
    <rPh sb="0" eb="1">
      <t>イズミ</t>
    </rPh>
    <rPh sb="1" eb="3">
      <t>チク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</si>
  <si>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</si>
  <si>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宿泊数</t>
    <rPh sb="0" eb="2">
      <t>シュクハク</t>
    </rPh>
    <rPh sb="2" eb="3">
      <t>スウ</t>
    </rPh>
    <phoneticPr fontId="3"/>
  </si>
  <si>
    <t>２．宿泊者数</t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</si>
  <si>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</si>
  <si>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１．観光客入込数</t>
    <phoneticPr fontId="3"/>
  </si>
  <si>
    <t>令和７年　仙台市観光統計基礎データ</t>
    <rPh sb="0" eb="2">
      <t>レイワ</t>
    </rPh>
    <rPh sb="3" eb="4">
      <t>ネン</t>
    </rPh>
    <rPh sb="4" eb="5">
      <t>ヘイネン</t>
    </rPh>
    <rPh sb="5" eb="8">
      <t>セ</t>
    </rPh>
    <rPh sb="8" eb="10">
      <t>カ</t>
    </rPh>
    <rPh sb="10" eb="12">
      <t>トウケイ</t>
    </rPh>
    <rPh sb="12" eb="14">
      <t>キソ</t>
    </rPh>
    <phoneticPr fontId="3"/>
  </si>
  <si>
    <t>仙台市観光戦略課　令和8年6月5日</t>
    <rPh sb="0" eb="3">
      <t>セ</t>
    </rPh>
    <rPh sb="9" eb="10">
      <t>レイ</t>
    </rPh>
    <rPh sb="10" eb="11">
      <t>ワ</t>
    </rPh>
    <rPh sb="12" eb="13">
      <t>ネン</t>
    </rPh>
    <rPh sb="14" eb="15">
      <t>ガツ</t>
    </rPh>
    <rPh sb="16" eb="17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</si>
</sst>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;[Red]#,##0"/>
    <numFmt numFmtId="179" formatCode="#,##0_);[Red]\(#,##0\)"/>
    <numFmt numFmtId="181" formatCode="#,##0.0_ ;[Red]\-#,##0.0\ "/>
    <numFmt numFmtId="183" formatCode="#,##0.0_ "/>
    <numFmt numFmtId="184" formatCode="0.0_ "/>
    <numFmt numFmtId="185" formatCode="0.0_);[Red]\(0.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3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5" fillId="4" borderId="0" xfId="0" applyFont="1" applyFill="1">
      <alignment vertical="center"/>
    </xf>
    <xf numFmtId="177" fontId="2" fillId="5" borderId="5" xfId="0" applyNumberFormat="1" applyFont="1" applyFill="1" applyBorder="1" applyAlignment="1">
      <alignment horizontal="right" vertical="center" shrinkToFit="1"/>
    </xf>
    <xf numFmtId="177" fontId="2" fillId="5" borderId="6" xfId="0" applyNumberFormat="1" applyFont="1" applyFill="1" applyBorder="1" applyAlignment="1">
      <alignment horizontal="right" vertical="center" shrinkToFit="1"/>
    </xf>
    <xf numFmtId="177" fontId="2" fillId="5" borderId="7" xfId="0" applyNumberFormat="1" applyFont="1" applyFill="1" applyBorder="1" applyAlignment="1">
      <alignment horizontal="right" vertical="center" shrinkToFit="1"/>
    </xf>
    <xf numFmtId="177" fontId="2" fillId="5" borderId="8" xfId="0" applyNumberFormat="1" applyFont="1" applyFill="1" applyBorder="1" applyAlignment="1">
      <alignment horizontal="right" vertical="center" shrinkToFit="1"/>
    </xf>
    <xf numFmtId="177" fontId="2" fillId="5" borderId="4" xfId="0" applyNumberFormat="1" applyFont="1" applyFill="1" applyBorder="1" applyAlignment="1">
      <alignment horizontal="right" vertical="center" shrinkToFit="1"/>
    </xf>
    <xf numFmtId="177" fontId="2" fillId="5" borderId="2" xfId="0" applyNumberFormat="1" applyFont="1" applyFill="1" applyBorder="1" applyAlignment="1">
      <alignment horizontal="right" vertical="center" shrinkToFit="1"/>
    </xf>
    <xf numFmtId="177" fontId="2" fillId="5" borderId="3" xfId="0" applyNumberFormat="1" applyFont="1" applyFill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177" fontId="2" fillId="0" borderId="2" xfId="0" applyNumberFormat="1" applyFont="1" applyBorder="1" applyAlignment="1">
      <alignment horizontal="right" vertical="center" shrinkToFit="1"/>
    </xf>
    <xf numFmtId="177" fontId="2" fillId="5" borderId="9" xfId="0" applyNumberFormat="1" applyFont="1" applyFill="1" applyBorder="1" applyAlignment="1">
      <alignment horizontal="right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0" borderId="7" xfId="0" applyNumberFormat="1" applyFont="1" applyBorder="1" applyAlignment="1">
      <alignment horizontal="right" vertical="center" shrinkToFit="1"/>
    </xf>
    <xf numFmtId="177" fontId="2" fillId="0" borderId="8" xfId="0" applyNumberFormat="1" applyFont="1" applyBorder="1" applyAlignment="1">
      <alignment horizontal="right" vertical="center" shrinkToFit="1"/>
    </xf>
    <xf numFmtId="176" fontId="2" fillId="5" borderId="5" xfId="0" applyNumberFormat="1" applyFont="1" applyFill="1" applyBorder="1" applyAlignment="1">
      <alignment horizontal="right" vertical="center" shrinkToFit="1"/>
    </xf>
    <xf numFmtId="176" fontId="2" fillId="5" borderId="6" xfId="0" applyNumberFormat="1" applyFont="1" applyFill="1" applyBorder="1" applyAlignment="1">
      <alignment horizontal="right" vertical="center" shrinkToFit="1"/>
    </xf>
    <xf numFmtId="176" fontId="2" fillId="5" borderId="7" xfId="0" applyNumberFormat="1" applyFont="1" applyFill="1" applyBorder="1" applyAlignment="1">
      <alignment horizontal="right" vertical="center" shrinkToFit="1"/>
    </xf>
    <xf numFmtId="176" fontId="2" fillId="5" borderId="8" xfId="0" applyNumberFormat="1" applyFont="1" applyFill="1" applyBorder="1" applyAlignment="1">
      <alignment horizontal="right" vertical="center" shrinkToFit="1"/>
    </xf>
    <xf numFmtId="176" fontId="2" fillId="5" borderId="4" xfId="0" applyNumberFormat="1" applyFont="1" applyFill="1" applyBorder="1" applyAlignment="1">
      <alignment horizontal="right" vertical="center" shrinkToFit="1"/>
    </xf>
    <xf numFmtId="176" fontId="2" fillId="5" borderId="2" xfId="0" applyNumberFormat="1" applyFont="1" applyFill="1" applyBorder="1" applyAlignment="1">
      <alignment horizontal="right" vertical="center" shrinkToFit="1"/>
    </xf>
    <xf numFmtId="176" fontId="2" fillId="5" borderId="3" xfId="0" applyNumberFormat="1" applyFont="1" applyFill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176" fontId="2" fillId="5" borderId="18" xfId="0" applyNumberFormat="1" applyFont="1" applyFill="1" applyBorder="1" applyAlignment="1">
      <alignment horizontal="right" vertical="center" shrinkToFit="1"/>
    </xf>
    <xf numFmtId="176" fontId="2" fillId="5" borderId="1" xfId="0" applyNumberFormat="1" applyFont="1" applyFill="1" applyBorder="1" applyAlignment="1">
      <alignment horizontal="right" vertical="center" shrinkToFit="1"/>
    </xf>
    <xf numFmtId="176" fontId="2" fillId="5" borderId="19" xfId="0" applyNumberFormat="1" applyFont="1" applyFill="1" applyBorder="1" applyAlignment="1">
      <alignment horizontal="right" vertical="center" shrinkToFit="1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179" fontId="2" fillId="5" borderId="8" xfId="0" applyNumberFormat="1" applyFont="1" applyFill="1" applyBorder="1" applyAlignment="1">
      <alignment horizontal="right" vertical="center" shrinkToFit="1"/>
    </xf>
    <xf numFmtId="179" fontId="2" fillId="5" borderId="4" xfId="0" applyNumberFormat="1" applyFont="1" applyFill="1" applyBorder="1" applyAlignment="1">
      <alignment horizontal="right" vertical="center" shrinkToFit="1"/>
    </xf>
    <xf numFmtId="179" fontId="2" fillId="5" borderId="9" xfId="0" applyNumberFormat="1" applyFont="1" applyFill="1" applyBorder="1" applyAlignment="1">
      <alignment horizontal="right" vertical="center" shrinkToFit="1"/>
    </xf>
    <xf numFmtId="179" fontId="2" fillId="5" borderId="3" xfId="0" applyNumberFormat="1" applyFont="1" applyFill="1" applyBorder="1" applyAlignment="1">
      <alignment horizontal="right" vertical="center" shrinkToFit="1"/>
    </xf>
    <xf numFmtId="179" fontId="2" fillId="5" borderId="2" xfId="0" applyNumberFormat="1" applyFont="1" applyFill="1" applyBorder="1" applyAlignment="1">
      <alignment horizontal="right" vertical="center" shrinkToFit="1"/>
    </xf>
    <xf numFmtId="179" fontId="2" fillId="0" borderId="2" xfId="0" applyNumberFormat="1" applyFont="1" applyBorder="1" applyAlignment="1">
      <alignment horizontal="right" vertical="center" shrinkToFit="1"/>
    </xf>
    <xf numFmtId="179" fontId="2" fillId="0" borderId="1" xfId="0" applyNumberFormat="1" applyFont="1" applyBorder="1" applyAlignment="1">
      <alignment horizontal="right" vertical="center" shrinkToFit="1"/>
    </xf>
    <xf numFmtId="179" fontId="2" fillId="0" borderId="4" xfId="0" applyNumberFormat="1" applyFont="1" applyBorder="1" applyAlignment="1">
      <alignment horizontal="right" vertical="center" shrinkToFit="1"/>
    </xf>
    <xf numFmtId="176" fontId="2" fillId="5" borderId="9" xfId="0" applyNumberFormat="1" applyFont="1" applyFill="1" applyBorder="1" applyAlignment="1">
      <alignment horizontal="right" vertical="center" shrinkToFit="1"/>
    </xf>
    <xf numFmtId="179" fontId="2" fillId="5" borderId="18" xfId="0" applyNumberFormat="1" applyFont="1" applyFill="1" applyBorder="1" applyAlignment="1">
      <alignment horizontal="right" shrinkToFit="1"/>
    </xf>
    <xf numFmtId="179" fontId="2" fillId="5" borderId="1" xfId="0" applyNumberFormat="1" applyFont="1" applyFill="1" applyBorder="1" applyAlignment="1">
      <alignment horizontal="right" shrinkToFit="1"/>
    </xf>
    <xf numFmtId="179" fontId="2" fillId="5" borderId="19" xfId="0" applyNumberFormat="1" applyFont="1" applyFill="1" applyBorder="1" applyAlignment="1">
      <alignment horizontal="right" vertical="center" shrinkToFit="1"/>
    </xf>
    <xf numFmtId="179" fontId="2" fillId="5" borderId="1" xfId="0" applyNumberFormat="1" applyFont="1" applyFill="1" applyBorder="1" applyAlignment="1">
      <alignment horizontal="right" vertical="center" shrinkToFit="1"/>
    </xf>
    <xf numFmtId="179" fontId="2" fillId="5" borderId="2" xfId="0" applyNumberFormat="1" applyFont="1" applyFill="1" applyBorder="1" applyAlignment="1">
      <alignment horizontal="right" shrinkToFit="1"/>
    </xf>
    <xf numFmtId="179" fontId="2" fillId="0" borderId="2" xfId="0" applyNumberFormat="1" applyFont="1" applyBorder="1" applyAlignment="1">
      <alignment horizontal="right" shrinkToFit="1"/>
    </xf>
    <xf numFmtId="179" fontId="2" fillId="0" borderId="1" xfId="0" applyNumberFormat="1" applyFont="1" applyBorder="1" applyAlignment="1">
      <alignment horizontal="right" shrinkToFit="1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176" fontId="2" fillId="6" borderId="17" xfId="0" applyNumberFormat="1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76" fontId="2" fillId="6" borderId="4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176" fontId="2" fillId="6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6" fontId="2" fillId="6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/>
    <xf numFmtId="179" fontId="2" fillId="5" borderId="5" xfId="0" applyNumberFormat="1" applyFont="1" applyFill="1" applyBorder="1" applyAlignment="1">
      <alignment horizontal="center" vertical="center" shrinkToFit="1"/>
    </xf>
    <xf numFmtId="179" fontId="2" fillId="5" borderId="6" xfId="0" applyNumberFormat="1" applyFont="1" applyFill="1" applyBorder="1" applyAlignment="1">
      <alignment horizontal="center" vertical="center" shrinkToFit="1"/>
    </xf>
    <xf numFmtId="179" fontId="2" fillId="5" borderId="7" xfId="0" applyNumberFormat="1" applyFont="1" applyFill="1" applyBorder="1" applyAlignment="1">
      <alignment horizontal="center" vertical="center" shrinkToFit="1"/>
    </xf>
    <xf numFmtId="179" fontId="2" fillId="5" borderId="8" xfId="0" applyNumberFormat="1" applyFont="1" applyFill="1" applyBorder="1" applyAlignment="1">
      <alignment horizontal="center" vertical="center" shrinkToFit="1"/>
    </xf>
    <xf numFmtId="179" fontId="2" fillId="5" borderId="4" xfId="0" applyNumberFormat="1" applyFont="1" applyFill="1" applyBorder="1" applyAlignment="1">
      <alignment horizontal="center" vertical="center" shrinkToFit="1"/>
    </xf>
    <xf numFmtId="179" fontId="2" fillId="5" borderId="2" xfId="0" applyNumberFormat="1" applyFont="1" applyFill="1" applyBorder="1" applyAlignment="1">
      <alignment horizontal="center" vertical="center" shrinkToFit="1"/>
    </xf>
    <xf numFmtId="179" fontId="2" fillId="5" borderId="3" xfId="0" applyNumberFormat="1" applyFont="1" applyFill="1" applyBorder="1" applyAlignment="1">
      <alignment horizontal="center" vertical="center" shrinkToFit="1"/>
    </xf>
    <xf numFmtId="179" fontId="2" fillId="0" borderId="4" xfId="0" applyNumberFormat="1" applyFont="1" applyBorder="1" applyAlignment="1">
      <alignment horizontal="center" vertical="center" shrinkToFit="1"/>
    </xf>
    <xf numFmtId="179" fontId="2" fillId="0" borderId="2" xfId="0" applyNumberFormat="1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176" fontId="2" fillId="2" borderId="17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76" fontId="2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23" xfId="0" applyBorder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179" fontId="2" fillId="0" borderId="24" xfId="0" applyNumberFormat="1" applyFont="1" applyBorder="1" applyAlignment="1">
      <alignment vertical="center" shrinkToFit="1"/>
    </xf>
    <xf numFmtId="179" fontId="2" fillId="0" borderId="25" xfId="0" applyNumberFormat="1" applyFont="1" applyBorder="1" applyAlignment="1">
      <alignment vertical="center" shrinkToFit="1"/>
    </xf>
    <xf numFmtId="179" fontId="2" fillId="0" borderId="26" xfId="0" applyNumberFormat="1" applyFont="1" applyBorder="1" applyAlignment="1">
      <alignment vertical="center" shrinkToFit="1"/>
    </xf>
    <xf numFmtId="179" fontId="2" fillId="0" borderId="18" xfId="0" applyNumberFormat="1" applyFont="1" applyBorder="1" applyAlignment="1">
      <alignment vertical="center" shrinkToFit="1"/>
    </xf>
    <xf numFmtId="179" fontId="2" fillId="0" borderId="1" xfId="0" applyNumberFormat="1" applyFont="1" applyBorder="1" applyAlignment="1">
      <alignment vertical="center" shrinkToFit="1"/>
    </xf>
    <xf numFmtId="179" fontId="2" fillId="5" borderId="2" xfId="0" applyNumberFormat="1" applyFont="1" applyFill="1" applyBorder="1" applyAlignment="1">
      <alignment vertical="center" shrinkToFit="1"/>
    </xf>
    <xf numFmtId="179" fontId="2" fillId="5" borderId="1" xfId="0" applyNumberFormat="1" applyFont="1" applyFill="1" applyBorder="1" applyAlignment="1">
      <alignment vertical="center" shrinkToFit="1"/>
    </xf>
    <xf numFmtId="179" fontId="2" fillId="0" borderId="5" xfId="0" applyNumberFormat="1" applyFont="1" applyBorder="1" applyAlignment="1">
      <alignment horizontal="right" vertical="center" shrinkToFit="1"/>
    </xf>
    <xf numFmtId="179" fontId="2" fillId="0" borderId="6" xfId="0" applyNumberFormat="1" applyFont="1" applyBorder="1" applyAlignment="1">
      <alignment horizontal="right" vertical="center" shrinkToFit="1"/>
    </xf>
    <xf numFmtId="179" fontId="2" fillId="0" borderId="7" xfId="0" applyNumberFormat="1" applyFont="1" applyBorder="1" applyAlignment="1">
      <alignment horizontal="right" vertical="center" shrinkToFit="1"/>
    </xf>
    <xf numFmtId="179" fontId="2" fillId="0" borderId="8" xfId="0" applyNumberFormat="1" applyFont="1" applyBorder="1" applyAlignment="1">
      <alignment horizontal="right" vertical="center" shrinkToFit="1"/>
    </xf>
    <xf numFmtId="179" fontId="2" fillId="0" borderId="27" xfId="0" applyNumberFormat="1" applyFont="1" applyBorder="1" applyAlignment="1">
      <alignment vertical="center" shrinkToFit="1"/>
    </xf>
    <xf numFmtId="179" fontId="2" fillId="0" borderId="28" xfId="0" applyNumberFormat="1" applyFont="1" applyBorder="1" applyAlignment="1">
      <alignment vertical="center" shrinkToFit="1"/>
    </xf>
    <xf numFmtId="179" fontId="2" fillId="0" borderId="29" xfId="0" applyNumberFormat="1" applyFont="1" applyBorder="1" applyAlignment="1">
      <alignment vertical="center" shrinkToFit="1"/>
    </xf>
    <xf numFmtId="179" fontId="2" fillId="0" borderId="3" xfId="0" applyNumberFormat="1" applyFont="1" applyBorder="1" applyAlignment="1">
      <alignment vertical="center" shrinkToFit="1"/>
    </xf>
    <xf numFmtId="179" fontId="2" fillId="0" borderId="4" xfId="0" applyNumberFormat="1" applyFont="1" applyBorder="1" applyAlignment="1">
      <alignment vertical="center" shrinkToFit="1"/>
    </xf>
    <xf numFmtId="179" fontId="2" fillId="0" borderId="9" xfId="0" applyNumberFormat="1" applyFont="1" applyBorder="1" applyAlignment="1">
      <alignment vertical="center" shrinkToFit="1"/>
    </xf>
    <xf numFmtId="179" fontId="2" fillId="0" borderId="9" xfId="0" applyNumberFormat="1" applyFont="1" applyBorder="1" applyAlignment="1">
      <alignment horizontal="right" vertical="center" shrinkToFit="1"/>
    </xf>
    <xf numFmtId="179" fontId="2" fillId="0" borderId="3" xfId="0" applyNumberFormat="1" applyFont="1" applyBorder="1" applyAlignment="1">
      <alignment horizontal="right" vertical="center" shrinkToFit="1"/>
    </xf>
    <xf numFmtId="179" fontId="2" fillId="0" borderId="8" xfId="0" applyNumberFormat="1" applyFont="1" applyBorder="1" applyAlignment="1">
      <alignment vertical="center" shrinkToFit="1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176" fontId="2" fillId="2" borderId="13" xfId="0" applyNumberFormat="1" applyFont="1" applyFill="1" applyBorder="1" applyAlignment="1">
      <alignment horizontal="center" vertical="center" wrapText="1"/>
    </xf>
    <xf numFmtId="176" fontId="2" fillId="2" borderId="28" xfId="0" applyNumberFormat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/>
    </xf>
    <xf numFmtId="176" fontId="2" fillId="2" borderId="28" xfId="0" applyNumberFormat="1" applyFont="1" applyFill="1" applyBorder="1" applyAlignment="1">
      <alignment horizontal="center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28" xfId="0" applyNumberFormat="1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177" fontId="2" fillId="0" borderId="9" xfId="0" applyNumberFormat="1" applyFont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center"/>
    </xf>
    <xf numFmtId="0" fontId="2" fillId="0" borderId="12" xfId="0" applyFont="1" applyBorder="1" applyAlignment="1">
      <alignment horizontal="right" vertical="center"/>
    </xf>
    <xf numFmtId="0" fontId="6" fillId="4" borderId="0" xfId="0" applyFont="1" applyFill="1">
      <alignment vertical="center"/>
    </xf>
    <xf numFmtId="176" fontId="2" fillId="0" borderId="30" xfId="0" applyNumberFormat="1" applyFont="1" applyBorder="1" applyAlignment="1">
      <alignment horizontal="right" vertical="center" shrinkToFit="1"/>
    </xf>
    <xf numFmtId="176" fontId="2" fillId="0" borderId="31" xfId="0" applyNumberFormat="1" applyFont="1" applyBorder="1" applyAlignment="1">
      <alignment horizontal="right" vertical="center" shrinkToFit="1"/>
    </xf>
    <xf numFmtId="176" fontId="2" fillId="0" borderId="32" xfId="0" applyNumberFormat="1" applyFont="1" applyBorder="1" applyAlignment="1">
      <alignment horizontal="right" vertical="center" shrinkToFit="1"/>
    </xf>
    <xf numFmtId="176" fontId="2" fillId="5" borderId="33" xfId="0" applyNumberFormat="1" applyFont="1" applyFill="1" applyBorder="1" applyAlignment="1">
      <alignment horizontal="right" vertical="center" shrinkToFit="1"/>
    </xf>
    <xf numFmtId="176" fontId="2" fillId="5" borderId="34" xfId="0" applyNumberFormat="1" applyFont="1" applyFill="1" applyBorder="1" applyAlignment="1">
      <alignment horizontal="right" vertical="center" shrinkToFit="1"/>
    </xf>
    <xf numFmtId="176" fontId="2" fillId="5" borderId="35" xfId="0" applyNumberFormat="1" applyFont="1" applyFill="1" applyBorder="1" applyAlignment="1">
      <alignment horizontal="right" vertical="center" shrinkToFit="1"/>
    </xf>
    <xf numFmtId="176" fontId="2" fillId="5" borderId="36" xfId="0" applyNumberFormat="1" applyFont="1" applyFill="1" applyBorder="1" applyAlignment="1">
      <alignment horizontal="right" vertical="center" shrinkToFit="1"/>
    </xf>
    <xf numFmtId="176" fontId="2" fillId="0" borderId="34" xfId="0" applyNumberFormat="1" applyFont="1" applyBorder="1" applyAlignment="1">
      <alignment horizontal="right" vertical="center" shrinkToFit="1"/>
    </xf>
    <xf numFmtId="176" fontId="2" fillId="0" borderId="3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 shrinkToFit="1"/>
    </xf>
    <xf numFmtId="176" fontId="2" fillId="0" borderId="38" xfId="0" applyNumberFormat="1" applyFont="1" applyBorder="1" applyAlignment="1">
      <alignment vertical="center" shrinkToFit="1"/>
    </xf>
    <xf numFmtId="176" fontId="2" fillId="0" borderId="39" xfId="0" applyNumberFormat="1" applyFont="1" applyBorder="1" applyAlignment="1">
      <alignment vertical="center" shrinkToFit="1"/>
    </xf>
    <xf numFmtId="176" fontId="2" fillId="5" borderId="37" xfId="0" applyNumberFormat="1" applyFont="1" applyFill="1" applyBorder="1" applyAlignment="1">
      <alignment vertical="center" shrinkToFit="1"/>
    </xf>
    <xf numFmtId="176" fontId="2" fillId="5" borderId="38" xfId="0" applyNumberFormat="1" applyFont="1" applyFill="1" applyBorder="1" applyAlignment="1">
      <alignment vertical="center" shrinkToFit="1"/>
    </xf>
    <xf numFmtId="176" fontId="2" fillId="5" borderId="40" xfId="0" applyNumberFormat="1" applyFont="1" applyFill="1" applyBorder="1" applyAlignment="1">
      <alignment vertical="center" shrinkToFit="1"/>
    </xf>
    <xf numFmtId="176" fontId="2" fillId="5" borderId="41" xfId="0" applyNumberFormat="1" applyFont="1" applyFill="1" applyBorder="1" applyAlignment="1">
      <alignment vertical="center" shrinkToFit="1"/>
    </xf>
    <xf numFmtId="176" fontId="2" fillId="0" borderId="41" xfId="0" applyNumberFormat="1" applyFont="1" applyBorder="1" applyAlignment="1">
      <alignment vertical="center" shrinkToFit="1"/>
    </xf>
    <xf numFmtId="0" fontId="2" fillId="0" borderId="40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176" fontId="2" fillId="0" borderId="41" xfId="0" applyNumberFormat="1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76" fontId="2" fillId="0" borderId="5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left" vertical="center"/>
    </xf>
    <xf numFmtId="176" fontId="2" fillId="0" borderId="8" xfId="0" applyNumberFormat="1" applyFont="1" applyBorder="1" applyAlignment="1">
      <alignment horizontal="right" vertical="center" shrinkToFit="1"/>
    </xf>
    <xf numFmtId="176" fontId="2" fillId="0" borderId="9" xfId="0" applyNumberFormat="1" applyFont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center" vertical="center"/>
    </xf>
    <xf numFmtId="176" fontId="2" fillId="2" borderId="16" xfId="0" applyNumberFormat="1" applyFont="1" applyFill="1" applyBorder="1" applyAlignment="1">
      <alignment horizontal="center" vertical="center"/>
    </xf>
    <xf numFmtId="176" fontId="2" fillId="2" borderId="22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 shrinkToFit="1"/>
    </xf>
    <xf numFmtId="176" fontId="2" fillId="0" borderId="0" xfId="0" applyNumberFormat="1" applyFont="1" applyAlignment="1">
      <alignment horizontal="center" vertical="center"/>
    </xf>
    <xf numFmtId="176" fontId="2" fillId="0" borderId="21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0" fontId="2" fillId="4" borderId="0" xfId="0" applyFont="1" applyFill="1">
      <alignment vertical="center"/>
    </xf>
    <xf numFmtId="55" fontId="2" fillId="4" borderId="0" xfId="0" applyNumberFormat="1" applyFont="1" applyFill="1">
      <alignment vertical="center"/>
    </xf>
    <xf numFmtId="38" fontId="2" fillId="0" borderId="0" xfId="0" applyNumberFormat="1" applyFont="1">
      <alignment vertical="center"/>
    </xf>
    <xf numFmtId="181" fontId="2" fillId="0" borderId="0" xfId="1" applyNumberFormat="1" applyFont="1" applyBorder="1" applyAlignment="1">
      <alignment vertical="center"/>
    </xf>
    <xf numFmtId="181" fontId="2" fillId="5" borderId="42" xfId="1" applyNumberFormat="1" applyFont="1" applyFill="1" applyBorder="1" applyAlignment="1">
      <alignment horizontal="right" vertical="center" shrinkToFit="1"/>
    </xf>
    <xf numFmtId="181" fontId="2" fillId="5" borderId="43" xfId="1" applyNumberFormat="1" applyFont="1" applyFill="1" applyBorder="1" applyAlignment="1">
      <alignment horizontal="right" vertical="center" shrinkToFit="1"/>
    </xf>
    <xf numFmtId="38" fontId="2" fillId="5" borderId="44" xfId="1" applyFont="1" applyFill="1" applyBorder="1" applyAlignment="1">
      <alignment horizontal="right" vertical="center" shrinkToFit="1"/>
    </xf>
    <xf numFmtId="38" fontId="2" fillId="5" borderId="45" xfId="1" applyFont="1" applyFill="1" applyBorder="1" applyAlignment="1">
      <alignment horizontal="right" vertical="center" shrinkToFit="1"/>
    </xf>
    <xf numFmtId="38" fontId="2" fillId="5" borderId="46" xfId="1" applyFont="1" applyFill="1" applyBorder="1" applyAlignment="1">
      <alignment horizontal="right" vertical="center" shrinkToFit="1"/>
    </xf>
    <xf numFmtId="38" fontId="2" fillId="5" borderId="47" xfId="1" applyFont="1" applyFill="1" applyBorder="1" applyAlignment="1">
      <alignment horizontal="right" vertical="center" shrinkToFit="1"/>
    </xf>
    <xf numFmtId="38" fontId="2" fillId="5" borderId="48" xfId="1" applyFont="1" applyFill="1" applyBorder="1" applyAlignment="1">
      <alignment horizontal="right" vertical="center" shrinkToFit="1"/>
    </xf>
    <xf numFmtId="38" fontId="2" fillId="7" borderId="49" xfId="1" applyFont="1" applyFill="1" applyBorder="1" applyAlignment="1">
      <alignment horizontal="right" vertical="center" shrinkToFit="1"/>
    </xf>
    <xf numFmtId="38" fontId="2" fillId="7" borderId="47" xfId="1" applyFont="1" applyFill="1" applyBorder="1" applyAlignment="1">
      <alignment horizontal="right" vertical="center" shrinkToFit="1"/>
    </xf>
    <xf numFmtId="0" fontId="2" fillId="0" borderId="12" xfId="0" applyFont="1" applyBorder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181" fontId="2" fillId="5" borderId="50" xfId="1" applyNumberFormat="1" applyFont="1" applyFill="1" applyBorder="1" applyAlignment="1">
      <alignment horizontal="right" vertical="center" shrinkToFit="1"/>
    </xf>
    <xf numFmtId="181" fontId="2" fillId="5" borderId="51" xfId="1" applyNumberFormat="1" applyFont="1" applyFill="1" applyBorder="1" applyAlignment="1">
      <alignment horizontal="right" vertical="center" shrinkToFit="1"/>
    </xf>
    <xf numFmtId="38" fontId="2" fillId="0" borderId="52" xfId="1" applyFont="1" applyFill="1" applyBorder="1" applyAlignment="1">
      <alignment horizontal="right" vertical="center" shrinkToFit="1"/>
    </xf>
    <xf numFmtId="38" fontId="2" fillId="0" borderId="53" xfId="1" applyFont="1" applyFill="1" applyBorder="1" applyAlignment="1">
      <alignment horizontal="right" vertical="center" shrinkToFit="1"/>
    </xf>
    <xf numFmtId="38" fontId="2" fillId="0" borderId="50" xfId="1" applyFont="1" applyFill="1" applyBorder="1" applyAlignment="1">
      <alignment horizontal="right" vertical="center" shrinkToFit="1"/>
    </xf>
    <xf numFmtId="38" fontId="2" fillId="0" borderId="51" xfId="1" applyFont="1" applyFill="1" applyBorder="1" applyAlignment="1">
      <alignment horizontal="right" vertical="center" shrinkToFit="1"/>
    </xf>
    <xf numFmtId="38" fontId="2" fillId="5" borderId="54" xfId="1" applyFont="1" applyFill="1" applyBorder="1" applyAlignment="1">
      <alignment horizontal="right" vertical="center" shrinkToFit="1"/>
    </xf>
    <xf numFmtId="38" fontId="2" fillId="5" borderId="52" xfId="1" applyFont="1" applyFill="1" applyBorder="1" applyAlignment="1">
      <alignment horizontal="right" vertical="center" shrinkToFit="1"/>
    </xf>
    <xf numFmtId="38" fontId="2" fillId="5" borderId="51" xfId="1" applyFont="1" applyFill="1" applyBorder="1" applyAlignment="1">
      <alignment horizontal="right" vertical="center" shrinkToFit="1"/>
    </xf>
    <xf numFmtId="0" fontId="2" fillId="0" borderId="52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51" xfId="0" applyFont="1" applyBorder="1">
      <alignment vertical="center"/>
    </xf>
    <xf numFmtId="181" fontId="2" fillId="5" borderId="8" xfId="1" applyNumberFormat="1" applyFont="1" applyFill="1" applyBorder="1" applyAlignment="1">
      <alignment horizontal="right" vertical="center" shrinkToFit="1"/>
    </xf>
    <xf numFmtId="181" fontId="2" fillId="5" borderId="2" xfId="1" applyNumberFormat="1" applyFont="1" applyFill="1" applyBorder="1" applyAlignment="1">
      <alignment horizontal="right" vertical="center" shrinkToFit="1"/>
    </xf>
    <xf numFmtId="38" fontId="2" fillId="0" borderId="3" xfId="1" applyFont="1" applyFill="1" applyBorder="1" applyAlignment="1">
      <alignment horizontal="right" vertical="center" shrinkToFit="1"/>
    </xf>
    <xf numFmtId="38" fontId="2" fillId="0" borderId="9" xfId="1" applyFont="1" applyFill="1" applyBorder="1" applyAlignment="1">
      <alignment horizontal="right" vertical="center" shrinkToFit="1"/>
    </xf>
    <xf numFmtId="38" fontId="2" fillId="0" borderId="8" xfId="1" applyFont="1" applyFill="1" applyBorder="1" applyAlignment="1">
      <alignment horizontal="right" vertical="center" shrinkToFit="1"/>
    </xf>
    <xf numFmtId="38" fontId="2" fillId="0" borderId="2" xfId="1" applyFont="1" applyFill="1" applyBorder="1" applyAlignment="1">
      <alignment horizontal="right" vertical="center" shrinkToFit="1"/>
    </xf>
    <xf numFmtId="38" fontId="2" fillId="5" borderId="4" xfId="1" applyFont="1" applyFill="1" applyBorder="1" applyAlignment="1">
      <alignment horizontal="right" vertical="center" shrinkToFit="1"/>
    </xf>
    <xf numFmtId="38" fontId="2" fillId="5" borderId="3" xfId="1" applyFont="1" applyFill="1" applyBorder="1" applyAlignment="1">
      <alignment horizontal="right" vertical="center" shrinkToFit="1"/>
    </xf>
    <xf numFmtId="38" fontId="2" fillId="5" borderId="2" xfId="1" applyFont="1" applyFill="1" applyBorder="1" applyAlignment="1">
      <alignment horizontal="right" vertical="center" shrinkToFi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vertical="center" wrapText="1" shrinkToFit="1"/>
    </xf>
    <xf numFmtId="0" fontId="2" fillId="2" borderId="22" xfId="0" applyFont="1" applyFill="1" applyBorder="1" applyAlignment="1">
      <alignment horizontal="center" vertical="center" wrapText="1" shrinkToFit="1"/>
    </xf>
    <xf numFmtId="0" fontId="2" fillId="2" borderId="11" xfId="0" applyFont="1" applyFill="1" applyBorder="1" applyAlignment="1">
      <alignment horizontal="center" vertical="center" wrapText="1" shrinkToFit="1"/>
    </xf>
    <xf numFmtId="0" fontId="2" fillId="2" borderId="10" xfId="0" applyFont="1" applyFill="1" applyBorder="1" applyAlignment="1">
      <alignment horizontal="center" vertical="center" wrapText="1" shrinkToFit="1"/>
    </xf>
    <xf numFmtId="0" fontId="2" fillId="2" borderId="55" xfId="0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 shrinkToFit="1"/>
    </xf>
    <xf numFmtId="0" fontId="2" fillId="2" borderId="57" xfId="0" applyFont="1" applyFill="1" applyBorder="1" applyAlignment="1">
      <alignment horizontal="center" vertical="center" wrapText="1" shrinkToFit="1"/>
    </xf>
    <xf numFmtId="0" fontId="2" fillId="2" borderId="58" xfId="0" applyFont="1" applyFill="1" applyBorder="1" applyAlignment="1">
      <alignment horizontal="center" vertical="center" wrapText="1" shrinkToFit="1"/>
    </xf>
    <xf numFmtId="0" fontId="2" fillId="2" borderId="59" xfId="0" applyFont="1" applyFill="1" applyBorder="1" applyAlignment="1">
      <alignment horizontal="center" vertical="center" wrapText="1" shrinkToFit="1"/>
    </xf>
    <xf numFmtId="0" fontId="2" fillId="2" borderId="27" xfId="0" applyFont="1" applyFill="1" applyBorder="1" applyAlignment="1">
      <alignment horizontal="center" vertical="center" wrapText="1" shrinkToFit="1"/>
    </xf>
    <xf numFmtId="0" fontId="2" fillId="2" borderId="14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2" fillId="2" borderId="28" xfId="0" applyFont="1" applyFill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83" fontId="2" fillId="0" borderId="0" xfId="0" applyNumberFormat="1" applyFont="1" applyAlignment="1">
      <alignment horizontal="right" vertical="center"/>
    </xf>
    <xf numFmtId="184" fontId="2" fillId="5" borderId="5" xfId="0" applyNumberFormat="1" applyFont="1" applyFill="1" applyBorder="1" applyAlignment="1">
      <alignment horizontal="right" vertical="center" shrinkToFit="1"/>
    </xf>
    <xf numFmtId="184" fontId="2" fillId="5" borderId="6" xfId="0" applyNumberFormat="1" applyFont="1" applyFill="1" applyBorder="1" applyAlignment="1">
      <alignment horizontal="right" vertical="center" shrinkToFit="1"/>
    </xf>
    <xf numFmtId="184" fontId="2" fillId="5" borderId="60" xfId="0" applyNumberFormat="1" applyFont="1" applyFill="1" applyBorder="1" applyAlignment="1">
      <alignment horizontal="right" vertical="center" shrinkToFit="1"/>
    </xf>
    <xf numFmtId="176" fontId="2" fillId="0" borderId="61" xfId="0" applyNumberFormat="1" applyFont="1" applyBorder="1" applyAlignment="1">
      <alignment horizontal="right" vertical="center" shrinkToFit="1"/>
    </xf>
    <xf numFmtId="184" fontId="2" fillId="5" borderId="8" xfId="0" applyNumberFormat="1" applyFont="1" applyFill="1" applyBorder="1" applyAlignment="1">
      <alignment horizontal="right" vertical="center" shrinkToFit="1"/>
    </xf>
    <xf numFmtId="184" fontId="2" fillId="5" borderId="4" xfId="0" applyNumberFormat="1" applyFont="1" applyFill="1" applyBorder="1" applyAlignment="1">
      <alignment horizontal="right" vertical="center" shrinkToFit="1"/>
    </xf>
    <xf numFmtId="184" fontId="2" fillId="5" borderId="2" xfId="0" applyNumberFormat="1" applyFont="1" applyFill="1" applyBorder="1" applyAlignment="1">
      <alignment horizontal="right" vertical="center" shrinkToFit="1"/>
    </xf>
    <xf numFmtId="184" fontId="2" fillId="5" borderId="3" xfId="0" applyNumberFormat="1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176" fontId="2" fillId="0" borderId="9" xfId="0" applyNumberFormat="1" applyFont="1" applyBorder="1" applyAlignment="1">
      <alignment horizontal="center" vertical="center"/>
    </xf>
    <xf numFmtId="176" fontId="9" fillId="2" borderId="15" xfId="0" applyNumberFormat="1" applyFont="1" applyFill="1" applyBorder="1" applyAlignment="1">
      <alignment horizontal="center" vertical="center"/>
    </xf>
    <xf numFmtId="176" fontId="9" fillId="2" borderId="16" xfId="0" applyNumberFormat="1" applyFont="1" applyFill="1" applyBorder="1" applyAlignment="1">
      <alignment horizontal="center" vertical="center"/>
    </xf>
    <xf numFmtId="176" fontId="9" fillId="2" borderId="17" xfId="0" applyNumberFormat="1" applyFont="1" applyFill="1" applyBorder="1" applyAlignment="1">
      <alignment horizontal="center" vertical="center"/>
    </xf>
    <xf numFmtId="176" fontId="9" fillId="2" borderId="22" xfId="0" applyNumberFormat="1" applyFont="1" applyFill="1" applyBorder="1" applyAlignment="1">
      <alignment horizontal="center" vertical="center"/>
    </xf>
    <xf numFmtId="176" fontId="9" fillId="2" borderId="12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center" vertical="center"/>
    </xf>
    <xf numFmtId="184" fontId="2" fillId="0" borderId="24" xfId="0" applyNumberFormat="1" applyFont="1" applyBorder="1" applyAlignment="1">
      <alignment horizontal="right" vertical="center"/>
    </xf>
    <xf numFmtId="184" fontId="2" fillId="0" borderId="25" xfId="0" applyNumberFormat="1" applyFont="1" applyBorder="1" applyAlignment="1">
      <alignment horizontal="right" vertical="center"/>
    </xf>
    <xf numFmtId="177" fontId="2" fillId="0" borderId="25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2" fillId="0" borderId="20" xfId="0" applyNumberFormat="1" applyFont="1" applyBorder="1">
      <alignment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5" borderId="2" xfId="0" applyNumberFormat="1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0" fontId="2" fillId="0" borderId="20" xfId="0" applyFont="1" applyBorder="1">
      <alignment vertical="center"/>
    </xf>
    <xf numFmtId="176" fontId="9" fillId="2" borderId="8" xfId="0" applyNumberFormat="1" applyFont="1" applyFill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28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 wrapText="1"/>
    </xf>
    <xf numFmtId="185" fontId="2" fillId="0" borderId="62" xfId="0" applyNumberFormat="1" applyFont="1" applyBorder="1" applyAlignment="1">
      <alignment horizontal="right" vertical="center"/>
    </xf>
    <xf numFmtId="185" fontId="2" fillId="0" borderId="63" xfId="0" applyNumberFormat="1" applyFont="1" applyBorder="1" applyAlignment="1">
      <alignment horizontal="right" vertical="center"/>
    </xf>
    <xf numFmtId="185" fontId="2" fillId="0" borderId="64" xfId="0" applyNumberFormat="1" applyFont="1" applyBorder="1" applyAlignment="1">
      <alignment horizontal="right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185" fontId="2" fillId="0" borderId="61" xfId="0" applyNumberFormat="1" applyFont="1" applyBorder="1" applyAlignment="1">
      <alignment horizontal="right" vertical="center"/>
    </xf>
    <xf numFmtId="185" fontId="2" fillId="0" borderId="60" xfId="0" applyNumberFormat="1" applyFont="1" applyBorder="1" applyAlignment="1">
      <alignment horizontal="right" vertical="center"/>
    </xf>
    <xf numFmtId="185" fontId="2" fillId="0" borderId="67" xfId="0" applyNumberFormat="1" applyFont="1" applyBorder="1" applyAlignment="1">
      <alignment horizontal="right" vertical="center"/>
    </xf>
    <xf numFmtId="185" fontId="2" fillId="0" borderId="43" xfId="0" applyNumberFormat="1" applyFont="1" applyBorder="1" applyAlignment="1">
      <alignment horizontal="right" vertical="center"/>
    </xf>
    <xf numFmtId="0" fontId="2" fillId="0" borderId="6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vertical="center" wrapText="1" shrinkToFit="1"/>
    </xf>
    <xf numFmtId="185" fontId="2" fillId="0" borderId="5" xfId="0" applyNumberFormat="1" applyFont="1" applyBorder="1" applyAlignment="1">
      <alignment horizontal="right" vertical="center" shrinkToFit="1"/>
    </xf>
    <xf numFmtId="185" fontId="2" fillId="0" borderId="6" xfId="0" applyNumberFormat="1" applyFont="1" applyBorder="1" applyAlignment="1">
      <alignment horizontal="right" vertical="center" shrinkToFit="1"/>
    </xf>
    <xf numFmtId="185" fontId="2" fillId="0" borderId="60" xfId="0" applyNumberFormat="1" applyFont="1" applyBorder="1" applyAlignment="1">
      <alignment horizontal="right" vertical="center" shrinkToFit="1"/>
    </xf>
    <xf numFmtId="177" fontId="2" fillId="0" borderId="61" xfId="0" applyNumberFormat="1" applyFont="1" applyBorder="1" applyAlignment="1">
      <alignment horizontal="right" vertical="center" shrinkToFit="1"/>
    </xf>
    <xf numFmtId="185" fontId="2" fillId="5" borderId="8" xfId="0" applyNumberFormat="1" applyFont="1" applyFill="1" applyBorder="1" applyAlignment="1">
      <alignment horizontal="right" vertical="center" shrinkToFit="1"/>
    </xf>
    <xf numFmtId="185" fontId="2" fillId="5" borderId="4" xfId="0" applyNumberFormat="1" applyFont="1" applyFill="1" applyBorder="1" applyAlignment="1">
      <alignment horizontal="right" vertical="center" shrinkToFit="1"/>
    </xf>
    <xf numFmtId="185" fontId="2" fillId="5" borderId="2" xfId="0" applyNumberFormat="1" applyFont="1" applyFill="1" applyBorder="1" applyAlignment="1">
      <alignment horizontal="right" vertical="center" shrinkToFit="1"/>
    </xf>
    <xf numFmtId="185" fontId="2" fillId="5" borderId="3" xfId="0" applyNumberFormat="1" applyFont="1" applyFill="1" applyBorder="1" applyAlignment="1">
      <alignment horizontal="right" vertical="center" shrinkToFit="1"/>
    </xf>
    <xf numFmtId="185" fontId="2" fillId="0" borderId="8" xfId="0" applyNumberFormat="1" applyFont="1" applyBorder="1" applyAlignment="1">
      <alignment horizontal="right" vertical="center" shrinkToFit="1"/>
    </xf>
    <xf numFmtId="185" fontId="2" fillId="0" borderId="4" xfId="0" applyNumberFormat="1" applyFont="1" applyBorder="1" applyAlignment="1">
      <alignment horizontal="right" vertical="center" shrinkToFit="1"/>
    </xf>
    <xf numFmtId="185" fontId="2" fillId="0" borderId="2" xfId="0" applyNumberFormat="1" applyFont="1" applyBorder="1" applyAlignment="1">
      <alignment horizontal="right" vertical="center" shrinkToFit="1"/>
    </xf>
    <xf numFmtId="177" fontId="2" fillId="0" borderId="3" xfId="0" applyNumberFormat="1" applyFont="1" applyBorder="1" applyAlignment="1">
      <alignment horizontal="right" vertical="center" shrinkToFit="1"/>
    </xf>
    <xf numFmtId="183" fontId="2" fillId="5" borderId="3" xfId="0" applyNumberFormat="1" applyFont="1" applyFill="1" applyBorder="1" applyAlignment="1">
      <alignment horizontal="right" vertical="center" shrinkToFit="1"/>
    </xf>
    <xf numFmtId="183" fontId="2" fillId="5" borderId="4" xfId="0" applyNumberFormat="1" applyFont="1" applyFill="1" applyBorder="1" applyAlignment="1">
      <alignment horizontal="right" vertical="center" shrinkToFit="1"/>
    </xf>
    <xf numFmtId="183" fontId="2" fillId="5" borderId="2" xfId="0" applyNumberFormat="1" applyFont="1" applyFill="1" applyBorder="1" applyAlignment="1">
      <alignment horizontal="right" vertical="center" shrinkToFit="1"/>
    </xf>
    <xf numFmtId="176" fontId="2" fillId="0" borderId="8" xfId="0" applyNumberFormat="1" applyFont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0" fontId="2" fillId="5" borderId="0" xfId="0" applyFont="1" applyFill="1">
      <alignment vertical="center"/>
    </xf>
    <xf numFmtId="0" fontId="2" fillId="0" borderId="28" xfId="0" applyFont="1" applyBorder="1">
      <alignment vertical="center"/>
    </xf>
    <xf numFmtId="184" fontId="9" fillId="0" borderId="5" xfId="0" applyNumberFormat="1" applyFont="1" applyBorder="1" applyAlignment="1">
      <alignment horizontal="right" vertical="center"/>
    </xf>
    <xf numFmtId="184" fontId="9" fillId="0" borderId="6" xfId="0" applyNumberFormat="1" applyFont="1" applyBorder="1" applyAlignment="1">
      <alignment horizontal="right" vertical="center"/>
    </xf>
    <xf numFmtId="184" fontId="9" fillId="0" borderId="60" xfId="0" applyNumberFormat="1" applyFont="1" applyBorder="1" applyAlignment="1">
      <alignment horizontal="right" vertical="center"/>
    </xf>
    <xf numFmtId="177" fontId="9" fillId="0" borderId="61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177" fontId="9" fillId="0" borderId="7" xfId="0" applyNumberFormat="1" applyFont="1" applyBorder="1" applyAlignment="1">
      <alignment horizontal="right" vertical="center"/>
    </xf>
    <xf numFmtId="184" fontId="9" fillId="5" borderId="8" xfId="0" applyNumberFormat="1" applyFont="1" applyFill="1" applyBorder="1" applyAlignment="1">
      <alignment horizontal="right" vertical="center"/>
    </xf>
    <xf numFmtId="184" fontId="9" fillId="5" borderId="4" xfId="0" applyNumberFormat="1" applyFont="1" applyFill="1" applyBorder="1" applyAlignment="1">
      <alignment horizontal="right" vertical="center"/>
    </xf>
    <xf numFmtId="184" fontId="9" fillId="5" borderId="2" xfId="0" applyNumberFormat="1" applyFont="1" applyFill="1" applyBorder="1" applyAlignment="1">
      <alignment horizontal="right" vertical="center"/>
    </xf>
    <xf numFmtId="177" fontId="9" fillId="5" borderId="13" xfId="0" applyNumberFormat="1" applyFont="1" applyFill="1" applyBorder="1" applyAlignment="1">
      <alignment horizontal="right" vertical="center"/>
    </xf>
    <xf numFmtId="177" fontId="9" fillId="5" borderId="28" xfId="0" applyNumberFormat="1" applyFont="1" applyFill="1" applyBorder="1" applyAlignment="1">
      <alignment horizontal="right" vertical="center"/>
    </xf>
    <xf numFmtId="184" fontId="9" fillId="5" borderId="3" xfId="0" applyNumberFormat="1" applyFont="1" applyFill="1" applyBorder="1" applyAlignment="1">
      <alignment horizontal="right" vertical="center"/>
    </xf>
    <xf numFmtId="177" fontId="9" fillId="5" borderId="3" xfId="0" applyNumberFormat="1" applyFont="1" applyFill="1" applyBorder="1" applyAlignment="1">
      <alignment horizontal="right" vertical="center"/>
    </xf>
    <xf numFmtId="177" fontId="9" fillId="5" borderId="4" xfId="0" applyNumberFormat="1" applyFont="1" applyFill="1" applyBorder="1" applyAlignment="1">
      <alignment horizontal="right" vertical="center"/>
    </xf>
    <xf numFmtId="177" fontId="9" fillId="5" borderId="2" xfId="0" applyNumberFormat="1" applyFont="1" applyFill="1" applyBorder="1" applyAlignment="1">
      <alignment horizontal="right" vertical="center"/>
    </xf>
    <xf numFmtId="184" fontId="9" fillId="5" borderId="3" xfId="0" applyNumberFormat="1" applyFont="1" applyFill="1" applyBorder="1" applyAlignment="1">
      <alignment horizontal="right" vertical="center" shrinkToFit="1"/>
    </xf>
    <xf numFmtId="184" fontId="9" fillId="5" borderId="4" xfId="0" applyNumberFormat="1" applyFont="1" applyFill="1" applyBorder="1" applyAlignment="1">
      <alignment horizontal="right" vertical="center" shrinkToFit="1"/>
    </xf>
    <xf numFmtId="184" fontId="9" fillId="5" borderId="2" xfId="0" applyNumberFormat="1" applyFont="1" applyFill="1" applyBorder="1" applyAlignment="1">
      <alignment horizontal="right" vertical="center" shrinkToFit="1"/>
    </xf>
    <xf numFmtId="177" fontId="9" fillId="5" borderId="3" xfId="0" applyNumberFormat="1" applyFont="1" applyFill="1" applyBorder="1" applyAlignment="1">
      <alignment horizontal="right" vertical="center" shrinkToFit="1"/>
    </xf>
    <xf numFmtId="177" fontId="9" fillId="5" borderId="4" xfId="0" applyNumberFormat="1" applyFont="1" applyFill="1" applyBorder="1" applyAlignment="1">
      <alignment horizontal="right" vertical="center" shrinkToFit="1"/>
    </xf>
    <xf numFmtId="177" fontId="9" fillId="5" borderId="2" xfId="0" applyNumberFormat="1" applyFont="1" applyFill="1" applyBorder="1" applyAlignment="1">
      <alignment horizontal="right" vertical="center" shrinkToFit="1"/>
    </xf>
    <xf numFmtId="176" fontId="9" fillId="0" borderId="8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184" fontId="9" fillId="0" borderId="5" xfId="0" applyNumberFormat="1" applyFont="1" applyBorder="1" applyAlignment="1">
      <alignment vertical="center" shrinkToFit="1"/>
    </xf>
    <xf numFmtId="184" fontId="9" fillId="0" borderId="6" xfId="0" applyNumberFormat="1" applyFont="1" applyBorder="1" applyAlignment="1">
      <alignment vertical="center" shrinkToFit="1"/>
    </xf>
    <xf numFmtId="184" fontId="9" fillId="0" borderId="60" xfId="0" applyNumberFormat="1" applyFont="1" applyBorder="1" applyAlignment="1">
      <alignment vertical="center" shrinkToFit="1"/>
    </xf>
    <xf numFmtId="177" fontId="9" fillId="0" borderId="61" xfId="0" applyNumberFormat="1" applyFont="1" applyBorder="1" applyAlignment="1">
      <alignment horizontal="center" vertical="center" shrinkToFit="1"/>
    </xf>
    <xf numFmtId="177" fontId="9" fillId="0" borderId="6" xfId="0" applyNumberFormat="1" applyFont="1" applyBorder="1" applyAlignment="1">
      <alignment horizontal="center" vertical="center" shrinkToFit="1"/>
    </xf>
    <xf numFmtId="177" fontId="9" fillId="0" borderId="7" xfId="0" applyNumberFormat="1" applyFont="1" applyBorder="1" applyAlignment="1">
      <alignment horizontal="center" vertical="center" shrinkToFit="1"/>
    </xf>
    <xf numFmtId="184" fontId="9" fillId="5" borderId="8" xfId="0" applyNumberFormat="1" applyFont="1" applyFill="1" applyBorder="1" applyAlignment="1">
      <alignment vertical="center" shrinkToFit="1"/>
    </xf>
    <xf numFmtId="184" fontId="9" fillId="5" borderId="4" xfId="0" applyNumberFormat="1" applyFont="1" applyFill="1" applyBorder="1" applyAlignment="1">
      <alignment vertical="center" shrinkToFit="1"/>
    </xf>
    <xf numFmtId="184" fontId="9" fillId="5" borderId="2" xfId="0" applyNumberFormat="1" applyFont="1" applyFill="1" applyBorder="1" applyAlignment="1">
      <alignment vertical="center" shrinkToFit="1"/>
    </xf>
    <xf numFmtId="177" fontId="9" fillId="5" borderId="3" xfId="0" applyNumberFormat="1" applyFont="1" applyFill="1" applyBorder="1" applyAlignment="1">
      <alignment vertical="center" shrinkToFit="1"/>
    </xf>
    <xf numFmtId="177" fontId="9" fillId="5" borderId="4" xfId="0" applyNumberFormat="1" applyFont="1" applyFill="1" applyBorder="1" applyAlignment="1">
      <alignment vertical="center" shrinkToFit="1"/>
    </xf>
    <xf numFmtId="184" fontId="9" fillId="5" borderId="3" xfId="0" applyNumberFormat="1" applyFont="1" applyFill="1" applyBorder="1" applyAlignment="1">
      <alignment vertical="center" shrinkToFit="1"/>
    </xf>
    <xf numFmtId="177" fontId="9" fillId="5" borderId="2" xfId="0" applyNumberFormat="1" applyFont="1" applyFill="1" applyBorder="1" applyAlignment="1">
      <alignment vertical="center" shrinkToFit="1"/>
    </xf>
    <xf numFmtId="183" fontId="9" fillId="0" borderId="8" xfId="0" applyNumberFormat="1" applyFont="1" applyBorder="1" applyAlignment="1">
      <alignment horizontal="right" vertical="center"/>
    </xf>
    <xf numFmtId="183" fontId="9" fillId="0" borderId="4" xfId="0" applyNumberFormat="1" applyFont="1" applyBorder="1" applyAlignment="1">
      <alignment horizontal="right" vertical="center"/>
    </xf>
    <xf numFmtId="183" fontId="9" fillId="0" borderId="2" xfId="0" applyNumberFormat="1" applyFont="1" applyBorder="1" applyAlignment="1">
      <alignment horizontal="right" vertical="center"/>
    </xf>
    <xf numFmtId="177" fontId="9" fillId="0" borderId="3" xfId="0" applyNumberFormat="1" applyFont="1" applyBorder="1" applyAlignment="1">
      <alignment horizontal="right" vertical="center"/>
    </xf>
    <xf numFmtId="177" fontId="9" fillId="0" borderId="4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83" fontId="9" fillId="0" borderId="3" xfId="0" applyNumberFormat="1" applyFont="1" applyBorder="1" applyAlignment="1">
      <alignment horizontal="right" vertical="center"/>
    </xf>
    <xf numFmtId="177" fontId="9" fillId="0" borderId="2" xfId="0" applyNumberFormat="1" applyFont="1" applyBorder="1" applyAlignment="1">
      <alignment horizontal="right" vertical="center"/>
    </xf>
    <xf numFmtId="184" fontId="9" fillId="0" borderId="3" xfId="0" applyNumberFormat="1" applyFont="1" applyBorder="1" applyAlignment="1">
      <alignment horizontal="right" vertical="center"/>
    </xf>
    <xf numFmtId="184" fontId="9" fillId="0" borderId="4" xfId="0" applyNumberFormat="1" applyFont="1" applyBorder="1" applyAlignment="1">
      <alignment horizontal="right" vertical="center"/>
    </xf>
    <xf numFmtId="184" fontId="9" fillId="0" borderId="2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2" fillId="8" borderId="62" xfId="0" applyFont="1" applyFill="1" applyBorder="1">
      <alignment vertical="center"/>
    </xf>
    <xf numFmtId="0" fontId="2" fillId="8" borderId="65" xfId="0" applyFont="1" applyFill="1" applyBorder="1">
      <alignment vertical="center"/>
    </xf>
    <xf numFmtId="0" fontId="10" fillId="8" borderId="65" xfId="0" applyFont="1" applyFill="1" applyBorder="1" applyAlignment="1">
      <alignment horizontal="center" vertical="center"/>
    </xf>
    <xf numFmtId="0" fontId="10" fillId="8" borderId="66" xfId="0" applyFont="1" applyFill="1" applyBorder="1" applyAlignment="1">
      <alignment horizontal="center" vertical="center"/>
    </xf>
    <xf numFmtId="0" fontId="11" fillId="0" borderId="23" xfId="0" applyFont="1" applyBorder="1">
      <alignment vertical="center"/>
    </xf>
    <xf numFmtId="0" fontId="11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83374</xdr:colOff>
      <xdr:row>109</xdr:row>
      <xdr:rowOff>176328</xdr:rowOff>
    </xdr:from>
    <xdr:to>
      <xdr:col>33</xdr:col>
      <xdr:colOff>168248</xdr:colOff>
      <xdr:row>110</xdr:row>
      <xdr:rowOff>167411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DA270A5-CE1A-4E10-91E5-437FF416C752}"/>
            </a:ext>
          </a:extLst>
        </xdr:cNvPr>
        <xdr:cNvSpPr txBox="1"/>
      </xdr:nvSpPr>
      <xdr:spPr>
        <a:xfrm>
          <a:off x="18942874" y="18159528"/>
          <a:ext cx="1970824" cy="1688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  <xdr:twoCellAnchor>
    <xdr:from>
      <xdr:col>31</xdr:col>
      <xdr:colOff>16082</xdr:colOff>
      <xdr:row>115</xdr:row>
      <xdr:rowOff>11081</xdr:rowOff>
    </xdr:from>
    <xdr:to>
      <xdr:col>34</xdr:col>
      <xdr:colOff>186337</xdr:colOff>
      <xdr:row>123</xdr:row>
      <xdr:rowOff>165481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726F263-2DA8-4778-8C70-391DBC68A522}"/>
            </a:ext>
          </a:extLst>
        </xdr:cNvPr>
        <xdr:cNvSpPr txBox="1"/>
      </xdr:nvSpPr>
      <xdr:spPr>
        <a:xfrm>
          <a:off x="19504232" y="18997581"/>
          <a:ext cx="2056205" cy="1475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31</xdr:col>
      <xdr:colOff>34097</xdr:colOff>
      <xdr:row>131</xdr:row>
      <xdr:rowOff>0</xdr:rowOff>
    </xdr:from>
    <xdr:to>
      <xdr:col>35</xdr:col>
      <xdr:colOff>0</xdr:colOff>
      <xdr:row>131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D2DD906-8F1A-4E6B-A4FC-BF28A5DF1703}"/>
            </a:ext>
          </a:extLst>
        </xdr:cNvPr>
        <xdr:cNvSpPr txBox="1"/>
      </xdr:nvSpPr>
      <xdr:spPr>
        <a:xfrm>
          <a:off x="19522247" y="21628100"/>
          <a:ext cx="2482649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20</xdr:col>
      <xdr:colOff>214407</xdr:colOff>
      <xdr:row>82</xdr:row>
      <xdr:rowOff>17887</xdr:rowOff>
    </xdr:from>
    <xdr:to>
      <xdr:col>25</xdr:col>
      <xdr:colOff>10745</xdr:colOff>
      <xdr:row>83</xdr:row>
      <xdr:rowOff>166046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226F13C-DF0E-40F0-BE16-93DE223D4972}"/>
            </a:ext>
          </a:extLst>
        </xdr:cNvPr>
        <xdr:cNvSpPr txBox="1"/>
      </xdr:nvSpPr>
      <xdr:spPr>
        <a:xfrm>
          <a:off x="12787407" y="13556087"/>
          <a:ext cx="2939588" cy="3132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  <xdr:twoCellAnchor>
    <xdr:from>
      <xdr:col>11</xdr:col>
      <xdr:colOff>29340</xdr:colOff>
      <xdr:row>91</xdr:row>
      <xdr:rowOff>0</xdr:rowOff>
    </xdr:from>
    <xdr:to>
      <xdr:col>14</xdr:col>
      <xdr:colOff>823</xdr:colOff>
      <xdr:row>91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8E43E3D-5BEC-4E6D-B97F-FA4A7A8CADDB}"/>
            </a:ext>
          </a:extLst>
        </xdr:cNvPr>
        <xdr:cNvSpPr txBox="1"/>
      </xdr:nvSpPr>
      <xdr:spPr>
        <a:xfrm>
          <a:off x="6944490" y="15024100"/>
          <a:ext cx="1857433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29</xdr:col>
      <xdr:colOff>21530</xdr:colOff>
      <xdr:row>91</xdr:row>
      <xdr:rowOff>0</xdr:rowOff>
    </xdr:from>
    <xdr:to>
      <xdr:col>31</xdr:col>
      <xdr:colOff>207224</xdr:colOff>
      <xdr:row>91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4DDC6E0-8CB4-49F9-906E-C1CC5E27F699}"/>
            </a:ext>
          </a:extLst>
        </xdr:cNvPr>
        <xdr:cNvSpPr txBox="1"/>
      </xdr:nvSpPr>
      <xdr:spPr>
        <a:xfrm>
          <a:off x="18252380" y="15024100"/>
          <a:ext cx="1442994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20</xdr:col>
      <xdr:colOff>36405</xdr:colOff>
      <xdr:row>91</xdr:row>
      <xdr:rowOff>0</xdr:rowOff>
    </xdr:from>
    <xdr:to>
      <xdr:col>23</xdr:col>
      <xdr:colOff>4819</xdr:colOff>
      <xdr:row>91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667AE2D-8860-401A-B6CB-407D16F72F23}"/>
            </a:ext>
          </a:extLst>
        </xdr:cNvPr>
        <xdr:cNvSpPr txBox="1"/>
      </xdr:nvSpPr>
      <xdr:spPr>
        <a:xfrm>
          <a:off x="12609405" y="15024100"/>
          <a:ext cx="1854364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29</xdr:col>
      <xdr:colOff>73436</xdr:colOff>
      <xdr:row>37</xdr:row>
      <xdr:rowOff>39341</xdr:rowOff>
    </xdr:from>
    <xdr:to>
      <xdr:col>34</xdr:col>
      <xdr:colOff>178445</xdr:colOff>
      <xdr:row>37</xdr:row>
      <xdr:rowOff>144035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C3C1326-3FA9-4093-853E-4E1A20F70543}"/>
            </a:ext>
          </a:extLst>
        </xdr:cNvPr>
        <xdr:cNvSpPr txBox="1"/>
      </xdr:nvSpPr>
      <xdr:spPr>
        <a:xfrm>
          <a:off x="18304286" y="6148041"/>
          <a:ext cx="3248259" cy="1046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  <xdr:twoCellAnchor>
    <xdr:from>
      <xdr:col>29</xdr:col>
      <xdr:colOff>24019</xdr:colOff>
      <xdr:row>44</xdr:row>
      <xdr:rowOff>28850</xdr:rowOff>
    </xdr:from>
    <xdr:to>
      <xdr:col>34</xdr:col>
      <xdr:colOff>202081</xdr:colOff>
      <xdr:row>44</xdr:row>
      <xdr:rowOff>150932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487AFAC-3838-4ABF-9D40-6B296FAFB9E3}"/>
            </a:ext>
          </a:extLst>
        </xdr:cNvPr>
        <xdr:cNvSpPr txBox="1"/>
      </xdr:nvSpPr>
      <xdr:spPr>
        <a:xfrm>
          <a:off x="18254869" y="7293250"/>
          <a:ext cx="3321312" cy="1220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  <xdr:twoCellAnchor>
    <xdr:from>
      <xdr:col>29</xdr:col>
      <xdr:colOff>11044</xdr:colOff>
      <xdr:row>16</xdr:row>
      <xdr:rowOff>5522</xdr:rowOff>
    </xdr:from>
    <xdr:to>
      <xdr:col>34</xdr:col>
      <xdr:colOff>186759</xdr:colOff>
      <xdr:row>16</xdr:row>
      <xdr:rowOff>164992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3A084A-646D-4A7C-8A81-7A0F66A13082}"/>
            </a:ext>
          </a:extLst>
        </xdr:cNvPr>
        <xdr:cNvSpPr txBox="1"/>
      </xdr:nvSpPr>
      <xdr:spPr>
        <a:xfrm>
          <a:off x="18241894" y="2647122"/>
          <a:ext cx="3318965" cy="1594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B03F9-26FF-4AB2-B72B-5D9C6E3AC5FD}">
  <dimension ref="A1:AI144"/>
  <sheetViews>
    <sheetView tabSelected="1" view="pageBreakPreview" zoomScale="115" zoomScaleNormal="100" zoomScaleSheetLayoutView="115" workbookViewId="0">
      <selection activeCell="R63" sqref="R63:S63"/>
    </sheetView>
  </sheetViews>
  <sheetFormatPr defaultColWidth="9" defaultRowHeight="12" outlineLevelRow="1" x14ac:dyDescent="0.2"/>
  <cols>
    <col min="1" max="1" width="3.6328125" style="1" customWidth="1"/>
    <col min="2" max="5" width="3" style="1" customWidth="1"/>
    <col min="6" max="26" width="3.26953125" style="1" customWidth="1"/>
    <col min="27" max="35" width="3" style="1" customWidth="1"/>
    <col min="36" max="16384" width="9" style="1"/>
  </cols>
  <sheetData>
    <row r="1" spans="1:35" ht="6.75" customHeight="1" x14ac:dyDescent="0.2">
      <c r="A1" s="422"/>
      <c r="B1" s="422"/>
      <c r="C1" s="422"/>
      <c r="D1" s="422"/>
      <c r="E1" s="422"/>
      <c r="F1" s="422"/>
      <c r="G1" s="422"/>
      <c r="H1" s="422"/>
      <c r="I1" s="422"/>
      <c r="J1" s="422"/>
    </row>
    <row r="2" spans="1:35" ht="15" customHeight="1" thickBot="1" x14ac:dyDescent="0.25">
      <c r="A2" s="421"/>
      <c r="B2" s="421"/>
      <c r="C2" s="421"/>
      <c r="D2" s="421"/>
      <c r="E2" s="421"/>
      <c r="F2" s="421"/>
      <c r="G2" s="421"/>
      <c r="H2" s="421"/>
      <c r="I2" s="421"/>
      <c r="J2" s="421"/>
      <c r="AH2" s="15" t="s">
        <v>160</v>
      </c>
    </row>
    <row r="3" spans="1:35" ht="26.25" customHeight="1" thickBot="1" x14ac:dyDescent="0.25">
      <c r="A3" s="420" t="s">
        <v>159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  <c r="AC3" s="419"/>
      <c r="AD3" s="419"/>
      <c r="AE3" s="419"/>
      <c r="AF3" s="419"/>
      <c r="AG3" s="418"/>
      <c r="AH3" s="418"/>
      <c r="AI3" s="417"/>
    </row>
    <row r="4" spans="1:35" ht="7.5" customHeight="1" x14ac:dyDescent="0.2">
      <c r="A4" s="416"/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6"/>
      <c r="AC4" s="416"/>
      <c r="AD4" s="416"/>
      <c r="AE4" s="416"/>
      <c r="AF4" s="416"/>
    </row>
    <row r="5" spans="1:35" ht="14.15" customHeight="1" thickBot="1" x14ac:dyDescent="0.25">
      <c r="A5" s="19" t="s">
        <v>158</v>
      </c>
      <c r="B5" s="18"/>
      <c r="C5" s="18"/>
      <c r="D5" s="18"/>
      <c r="E5" s="18"/>
      <c r="F5" s="18"/>
      <c r="G5" s="18"/>
      <c r="H5" s="18"/>
      <c r="I5" s="205"/>
      <c r="J5" s="205"/>
      <c r="K5" s="205"/>
      <c r="L5" s="17"/>
      <c r="X5" s="120"/>
      <c r="Y5" s="120"/>
      <c r="Z5" s="120"/>
      <c r="AA5" s="120"/>
      <c r="AB5" s="120"/>
      <c r="AC5" s="120"/>
      <c r="AI5" s="15" t="s">
        <v>126</v>
      </c>
    </row>
    <row r="6" spans="1:35" ht="14.15" customHeight="1" x14ac:dyDescent="0.2">
      <c r="B6" s="36"/>
      <c r="C6" s="258"/>
      <c r="D6" s="258"/>
      <c r="E6" s="35"/>
      <c r="F6" s="310" t="s">
        <v>76</v>
      </c>
      <c r="G6" s="309"/>
      <c r="H6" s="309"/>
      <c r="I6" s="309"/>
      <c r="J6" s="309"/>
      <c r="K6" s="308"/>
      <c r="L6" s="310" t="s">
        <v>62</v>
      </c>
      <c r="M6" s="309"/>
      <c r="N6" s="309"/>
      <c r="O6" s="309"/>
      <c r="P6" s="309"/>
      <c r="Q6" s="308"/>
      <c r="R6" s="310" t="s">
        <v>61</v>
      </c>
      <c r="S6" s="309"/>
      <c r="T6" s="309"/>
      <c r="U6" s="309"/>
      <c r="V6" s="309"/>
      <c r="W6" s="308"/>
      <c r="X6" s="309" t="s">
        <v>60</v>
      </c>
      <c r="Y6" s="309"/>
      <c r="Z6" s="309"/>
      <c r="AA6" s="309"/>
      <c r="AB6" s="309"/>
      <c r="AC6" s="325"/>
      <c r="AD6" s="304" t="s">
        <v>75</v>
      </c>
      <c r="AE6" s="303"/>
      <c r="AF6" s="303"/>
      <c r="AG6" s="303"/>
      <c r="AH6" s="303"/>
      <c r="AI6" s="302"/>
    </row>
    <row r="7" spans="1:35" ht="14.15" customHeight="1" x14ac:dyDescent="0.2">
      <c r="B7" s="31"/>
      <c r="C7" s="218"/>
      <c r="D7" s="218"/>
      <c r="E7" s="30"/>
      <c r="F7" s="387" t="s">
        <v>157</v>
      </c>
      <c r="G7" s="386"/>
      <c r="H7" s="388"/>
      <c r="I7" s="387" t="s">
        <v>117</v>
      </c>
      <c r="J7" s="386"/>
      <c r="K7" s="388"/>
      <c r="L7" s="387" t="s">
        <v>157</v>
      </c>
      <c r="M7" s="386"/>
      <c r="N7" s="388"/>
      <c r="O7" s="387" t="s">
        <v>117</v>
      </c>
      <c r="P7" s="386"/>
      <c r="Q7" s="388"/>
      <c r="R7" s="387" t="s">
        <v>157</v>
      </c>
      <c r="S7" s="386"/>
      <c r="T7" s="388"/>
      <c r="U7" s="387" t="s">
        <v>117</v>
      </c>
      <c r="V7" s="386"/>
      <c r="W7" s="388"/>
      <c r="X7" s="386" t="s">
        <v>157</v>
      </c>
      <c r="Y7" s="386"/>
      <c r="Z7" s="388"/>
      <c r="AA7" s="387" t="s">
        <v>117</v>
      </c>
      <c r="AB7" s="386"/>
      <c r="AC7" s="385"/>
      <c r="AD7" s="389" t="s">
        <v>157</v>
      </c>
      <c r="AE7" s="386"/>
      <c r="AF7" s="388"/>
      <c r="AG7" s="387" t="s">
        <v>117</v>
      </c>
      <c r="AH7" s="386"/>
      <c r="AI7" s="385"/>
    </row>
    <row r="8" spans="1:35" ht="14.15" hidden="1" customHeight="1" x14ac:dyDescent="0.2">
      <c r="B8" s="7" t="s">
        <v>154</v>
      </c>
      <c r="C8" s="6"/>
      <c r="D8" s="6"/>
      <c r="E8" s="5"/>
      <c r="F8" s="412"/>
      <c r="G8" s="409"/>
      <c r="H8" s="408"/>
      <c r="I8" s="415"/>
      <c r="J8" s="414"/>
      <c r="K8" s="413"/>
      <c r="L8" s="412"/>
      <c r="M8" s="409"/>
      <c r="N8" s="408"/>
      <c r="O8" s="415"/>
      <c r="P8" s="414"/>
      <c r="Q8" s="413"/>
      <c r="R8" s="412"/>
      <c r="S8" s="409"/>
      <c r="T8" s="408"/>
      <c r="U8" s="407"/>
      <c r="V8" s="406"/>
      <c r="W8" s="411"/>
      <c r="X8" s="409"/>
      <c r="Y8" s="409"/>
      <c r="Z8" s="408"/>
      <c r="AA8" s="407"/>
      <c r="AB8" s="406"/>
      <c r="AC8" s="405"/>
      <c r="AD8" s="410"/>
      <c r="AE8" s="409"/>
      <c r="AF8" s="408"/>
      <c r="AG8" s="407"/>
      <c r="AH8" s="406"/>
      <c r="AI8" s="405"/>
    </row>
    <row r="9" spans="1:35" ht="14.15" hidden="1" customHeight="1" thickBot="1" x14ac:dyDescent="0.25">
      <c r="B9" s="7" t="s">
        <v>153</v>
      </c>
      <c r="C9" s="6" t="s">
        <v>153</v>
      </c>
      <c r="D9" s="6"/>
      <c r="E9" s="5"/>
      <c r="F9" s="412"/>
      <c r="G9" s="409"/>
      <c r="H9" s="408"/>
      <c r="I9" s="415"/>
      <c r="J9" s="414"/>
      <c r="K9" s="413"/>
      <c r="L9" s="412"/>
      <c r="M9" s="409"/>
      <c r="N9" s="408"/>
      <c r="O9" s="415"/>
      <c r="P9" s="414"/>
      <c r="Q9" s="413"/>
      <c r="R9" s="412"/>
      <c r="S9" s="409"/>
      <c r="T9" s="408"/>
      <c r="U9" s="407"/>
      <c r="V9" s="406"/>
      <c r="W9" s="411"/>
      <c r="X9" s="409"/>
      <c r="Y9" s="409"/>
      <c r="Z9" s="408"/>
      <c r="AA9" s="407"/>
      <c r="AB9" s="406"/>
      <c r="AC9" s="405"/>
      <c r="AD9" s="410"/>
      <c r="AE9" s="409"/>
      <c r="AF9" s="408"/>
      <c r="AG9" s="407"/>
      <c r="AH9" s="406"/>
      <c r="AI9" s="405"/>
    </row>
    <row r="10" spans="1:35" ht="14.15" hidden="1" customHeight="1" thickBot="1" x14ac:dyDescent="0.25">
      <c r="B10" s="7" t="s">
        <v>151</v>
      </c>
      <c r="C10" s="6" t="s">
        <v>152</v>
      </c>
      <c r="D10" s="6"/>
      <c r="E10" s="5"/>
      <c r="F10" s="412"/>
      <c r="G10" s="409"/>
      <c r="H10" s="408"/>
      <c r="I10" s="415"/>
      <c r="J10" s="414"/>
      <c r="K10" s="413"/>
      <c r="L10" s="412"/>
      <c r="M10" s="409"/>
      <c r="N10" s="408"/>
      <c r="O10" s="415"/>
      <c r="P10" s="414"/>
      <c r="Q10" s="413"/>
      <c r="R10" s="412"/>
      <c r="S10" s="409"/>
      <c r="T10" s="408"/>
      <c r="U10" s="407"/>
      <c r="V10" s="406"/>
      <c r="W10" s="411"/>
      <c r="X10" s="409"/>
      <c r="Y10" s="409"/>
      <c r="Z10" s="408"/>
      <c r="AA10" s="407"/>
      <c r="AB10" s="406"/>
      <c r="AC10" s="405"/>
      <c r="AD10" s="410"/>
      <c r="AE10" s="409"/>
      <c r="AF10" s="408"/>
      <c r="AG10" s="407"/>
      <c r="AH10" s="406"/>
      <c r="AI10" s="405"/>
    </row>
    <row r="11" spans="1:35" ht="14.15" hidden="1" customHeight="1" thickBot="1" x14ac:dyDescent="0.25">
      <c r="B11" s="7" t="s">
        <v>152</v>
      </c>
      <c r="C11" s="6" t="s">
        <v>151</v>
      </c>
      <c r="D11" s="6"/>
      <c r="E11" s="5"/>
      <c r="F11" s="412"/>
      <c r="G11" s="409"/>
      <c r="H11" s="408"/>
      <c r="I11" s="415"/>
      <c r="J11" s="414"/>
      <c r="K11" s="413"/>
      <c r="L11" s="412"/>
      <c r="M11" s="409"/>
      <c r="N11" s="408"/>
      <c r="O11" s="415"/>
      <c r="P11" s="414"/>
      <c r="Q11" s="413"/>
      <c r="R11" s="412"/>
      <c r="S11" s="409"/>
      <c r="T11" s="408"/>
      <c r="U11" s="407"/>
      <c r="V11" s="406"/>
      <c r="W11" s="411"/>
      <c r="X11" s="409"/>
      <c r="Y11" s="409"/>
      <c r="Z11" s="408"/>
      <c r="AA11" s="407"/>
      <c r="AB11" s="406"/>
      <c r="AC11" s="405"/>
      <c r="AD11" s="410"/>
      <c r="AE11" s="409"/>
      <c r="AF11" s="408"/>
      <c r="AG11" s="407"/>
      <c r="AH11" s="406"/>
      <c r="AI11" s="405"/>
    </row>
    <row r="12" spans="1:35" ht="14.15" customHeight="1" thickBot="1" x14ac:dyDescent="0.25">
      <c r="B12" s="7" t="s">
        <v>95</v>
      </c>
      <c r="C12" s="6"/>
      <c r="D12" s="6"/>
      <c r="E12" s="5"/>
      <c r="F12" s="404">
        <v>13162162</v>
      </c>
      <c r="G12" s="402"/>
      <c r="H12" s="401"/>
      <c r="I12" s="400">
        <v>157.02728413905561</v>
      </c>
      <c r="J12" s="399"/>
      <c r="K12" s="403"/>
      <c r="L12" s="404">
        <v>19215516</v>
      </c>
      <c r="M12" s="402"/>
      <c r="N12" s="401"/>
      <c r="O12" s="400">
        <v>145.99057510460668</v>
      </c>
      <c r="P12" s="399"/>
      <c r="Q12" s="403"/>
      <c r="R12" s="404">
        <v>25233320</v>
      </c>
      <c r="S12" s="402"/>
      <c r="T12" s="401"/>
      <c r="U12" s="400">
        <v>131.31742077600205</v>
      </c>
      <c r="V12" s="399"/>
      <c r="W12" s="403"/>
      <c r="X12" s="402">
        <v>26184901</v>
      </c>
      <c r="Y12" s="402"/>
      <c r="Z12" s="401"/>
      <c r="AA12" s="400">
        <v>131.31742077600205</v>
      </c>
      <c r="AB12" s="399"/>
      <c r="AC12" s="398"/>
      <c r="AD12" s="397">
        <v>26197464</v>
      </c>
      <c r="AE12" s="396"/>
      <c r="AF12" s="395"/>
      <c r="AG12" s="394">
        <f>AD12/X12*100</f>
        <v>100.04797803130896</v>
      </c>
      <c r="AH12" s="393"/>
      <c r="AI12" s="392"/>
    </row>
    <row r="13" spans="1:35" ht="14.15" customHeight="1" x14ac:dyDescent="0.2">
      <c r="B13" s="1" t="s">
        <v>86</v>
      </c>
      <c r="F13" s="391"/>
      <c r="G13" s="391"/>
      <c r="H13" s="391"/>
      <c r="I13" s="391"/>
      <c r="J13" s="391"/>
      <c r="K13" s="391"/>
      <c r="L13" s="391"/>
      <c r="M13" s="391"/>
      <c r="N13" s="391"/>
      <c r="O13" s="391"/>
      <c r="P13" s="391"/>
      <c r="Q13" s="391"/>
      <c r="R13" s="391"/>
      <c r="S13" s="391"/>
      <c r="T13" s="391"/>
      <c r="U13" s="391"/>
      <c r="V13" s="391"/>
      <c r="W13" s="391"/>
      <c r="X13" s="391"/>
      <c r="Y13" s="391"/>
      <c r="Z13" s="391"/>
      <c r="AA13" s="391"/>
      <c r="AB13" s="391"/>
      <c r="AC13" s="391"/>
      <c r="AD13" s="391"/>
      <c r="AE13" s="391"/>
      <c r="AF13" s="391"/>
      <c r="AG13" s="391"/>
      <c r="AH13" s="391"/>
      <c r="AI13" s="391"/>
    </row>
    <row r="14" spans="1:35" ht="11.25" customHeight="1" thickBot="1" x14ac:dyDescent="0.25">
      <c r="F14" s="391"/>
      <c r="G14" s="391"/>
      <c r="H14" s="391"/>
      <c r="I14" s="391"/>
      <c r="J14" s="391"/>
      <c r="K14" s="391"/>
      <c r="L14" s="391"/>
      <c r="M14" s="391"/>
      <c r="N14" s="391"/>
      <c r="O14" s="391"/>
      <c r="P14" s="391"/>
      <c r="Q14" s="391"/>
      <c r="R14" s="391"/>
      <c r="S14" s="391"/>
      <c r="T14" s="391"/>
      <c r="U14" s="391"/>
      <c r="V14" s="391"/>
      <c r="W14" s="391"/>
      <c r="X14" s="391"/>
      <c r="Y14" s="391"/>
      <c r="Z14" s="391"/>
      <c r="AA14" s="391"/>
      <c r="AB14" s="391"/>
      <c r="AC14" s="391"/>
      <c r="AD14" s="391"/>
      <c r="AE14" s="391"/>
      <c r="AF14" s="391"/>
      <c r="AG14" s="391"/>
      <c r="AH14" s="391"/>
      <c r="AI14" s="390" t="s">
        <v>126</v>
      </c>
    </row>
    <row r="15" spans="1:35" ht="14.15" customHeight="1" x14ac:dyDescent="0.2">
      <c r="B15" s="324"/>
      <c r="C15" s="328" t="s">
        <v>135</v>
      </c>
      <c r="D15" s="327"/>
      <c r="E15" s="326"/>
      <c r="F15" s="310" t="s">
        <v>76</v>
      </c>
      <c r="G15" s="309"/>
      <c r="H15" s="309"/>
      <c r="I15" s="309"/>
      <c r="J15" s="309"/>
      <c r="K15" s="309"/>
      <c r="L15" s="310" t="s">
        <v>62</v>
      </c>
      <c r="M15" s="309"/>
      <c r="N15" s="309"/>
      <c r="O15" s="309"/>
      <c r="P15" s="309"/>
      <c r="Q15" s="308"/>
      <c r="R15" s="310" t="s">
        <v>61</v>
      </c>
      <c r="S15" s="309"/>
      <c r="T15" s="309"/>
      <c r="U15" s="309"/>
      <c r="V15" s="309"/>
      <c r="W15" s="308"/>
      <c r="X15" s="309" t="s">
        <v>60</v>
      </c>
      <c r="Y15" s="309"/>
      <c r="Z15" s="309"/>
      <c r="AA15" s="309"/>
      <c r="AB15" s="309"/>
      <c r="AC15" s="325"/>
      <c r="AD15" s="304" t="s">
        <v>75</v>
      </c>
      <c r="AE15" s="303"/>
      <c r="AF15" s="303"/>
      <c r="AG15" s="303"/>
      <c r="AH15" s="303"/>
      <c r="AI15" s="302"/>
    </row>
    <row r="16" spans="1:35" ht="14.15" customHeight="1" x14ac:dyDescent="0.2">
      <c r="B16" s="324"/>
      <c r="C16" s="252"/>
      <c r="D16" s="251"/>
      <c r="E16" s="250"/>
      <c r="F16" s="387" t="s">
        <v>157</v>
      </c>
      <c r="G16" s="386"/>
      <c r="H16" s="388"/>
      <c r="I16" s="387" t="s">
        <v>117</v>
      </c>
      <c r="J16" s="386"/>
      <c r="K16" s="386"/>
      <c r="L16" s="387" t="s">
        <v>157</v>
      </c>
      <c r="M16" s="386"/>
      <c r="N16" s="388"/>
      <c r="O16" s="387" t="s">
        <v>117</v>
      </c>
      <c r="P16" s="386"/>
      <c r="Q16" s="388"/>
      <c r="R16" s="387" t="s">
        <v>157</v>
      </c>
      <c r="S16" s="386"/>
      <c r="T16" s="388"/>
      <c r="U16" s="387" t="s">
        <v>117</v>
      </c>
      <c r="V16" s="386"/>
      <c r="W16" s="388"/>
      <c r="X16" s="386" t="s">
        <v>157</v>
      </c>
      <c r="Y16" s="386"/>
      <c r="Z16" s="388"/>
      <c r="AA16" s="387" t="s">
        <v>117</v>
      </c>
      <c r="AB16" s="386"/>
      <c r="AC16" s="385"/>
      <c r="AD16" s="389" t="s">
        <v>157</v>
      </c>
      <c r="AE16" s="386"/>
      <c r="AF16" s="388"/>
      <c r="AG16" s="387" t="s">
        <v>117</v>
      </c>
      <c r="AH16" s="386"/>
      <c r="AI16" s="385"/>
    </row>
    <row r="17" spans="1:35" ht="14.15" customHeight="1" thickBot="1" x14ac:dyDescent="0.25">
      <c r="B17" s="318"/>
      <c r="C17" s="317"/>
      <c r="D17" s="316"/>
      <c r="E17" s="315"/>
      <c r="F17" s="384">
        <v>44945742</v>
      </c>
      <c r="G17" s="383"/>
      <c r="H17" s="382"/>
      <c r="I17" s="381">
        <v>113.93659166410612</v>
      </c>
      <c r="J17" s="380"/>
      <c r="K17" s="380"/>
      <c r="L17" s="384">
        <v>57237832</v>
      </c>
      <c r="M17" s="383"/>
      <c r="N17" s="382"/>
      <c r="O17" s="381">
        <v>127.348730831944</v>
      </c>
      <c r="P17" s="380"/>
      <c r="Q17" s="379"/>
      <c r="R17" s="378">
        <v>68236159</v>
      </c>
      <c r="S17" s="377"/>
      <c r="T17" s="376"/>
      <c r="U17" s="372">
        <v>119.2</v>
      </c>
      <c r="V17" s="371"/>
      <c r="W17" s="375"/>
      <c r="X17" s="374">
        <v>70515181</v>
      </c>
      <c r="Y17" s="374"/>
      <c r="Z17" s="373"/>
      <c r="AA17" s="372">
        <v>119.2</v>
      </c>
      <c r="AB17" s="371"/>
      <c r="AC17" s="370"/>
      <c r="AD17" s="369"/>
      <c r="AE17" s="368"/>
      <c r="AF17" s="367"/>
      <c r="AG17" s="366"/>
      <c r="AH17" s="365"/>
      <c r="AI17" s="364"/>
    </row>
    <row r="18" spans="1:35" ht="14.15" customHeight="1" x14ac:dyDescent="0.2">
      <c r="C18" s="1" t="s">
        <v>134</v>
      </c>
      <c r="X18" s="363"/>
      <c r="Y18" s="363"/>
      <c r="Z18" s="363"/>
      <c r="AD18" s="362"/>
      <c r="AE18" s="362"/>
      <c r="AF18" s="362"/>
      <c r="AG18" s="362"/>
      <c r="AH18" s="362"/>
      <c r="AI18" s="362"/>
    </row>
    <row r="19" spans="1:35" ht="8.25" customHeight="1" x14ac:dyDescent="0.2">
      <c r="AD19" s="362"/>
      <c r="AE19" s="362"/>
      <c r="AF19" s="362"/>
      <c r="AG19" s="362"/>
      <c r="AH19" s="362"/>
      <c r="AI19" s="362"/>
    </row>
    <row r="20" spans="1:35" ht="14.15" customHeight="1" thickBot="1" x14ac:dyDescent="0.25">
      <c r="A20" s="19" t="s">
        <v>156</v>
      </c>
      <c r="B20" s="18"/>
      <c r="C20" s="18"/>
      <c r="D20" s="18"/>
      <c r="E20" s="18"/>
      <c r="F20" s="18"/>
      <c r="G20" s="18"/>
      <c r="H20" s="18"/>
      <c r="I20" s="205"/>
      <c r="J20" s="205"/>
      <c r="K20" s="205"/>
      <c r="L20" s="17"/>
      <c r="W20" s="120"/>
      <c r="AD20" s="362"/>
      <c r="AE20" s="362"/>
      <c r="AF20" s="362"/>
      <c r="AG20" s="362"/>
      <c r="AH20" s="362"/>
      <c r="AI20" s="15" t="s">
        <v>126</v>
      </c>
    </row>
    <row r="21" spans="1:35" ht="14.15" customHeight="1" x14ac:dyDescent="0.2">
      <c r="B21" s="160"/>
      <c r="C21" s="159"/>
      <c r="D21" s="159"/>
      <c r="E21" s="158"/>
      <c r="F21" s="310" t="s">
        <v>76</v>
      </c>
      <c r="G21" s="309"/>
      <c r="H21" s="309"/>
      <c r="I21" s="309"/>
      <c r="J21" s="309"/>
      <c r="K21" s="309"/>
      <c r="L21" s="310" t="s">
        <v>62</v>
      </c>
      <c r="M21" s="309"/>
      <c r="N21" s="309"/>
      <c r="O21" s="309"/>
      <c r="P21" s="309"/>
      <c r="Q21" s="308"/>
      <c r="R21" s="310" t="s">
        <v>61</v>
      </c>
      <c r="S21" s="309"/>
      <c r="T21" s="309"/>
      <c r="U21" s="309"/>
      <c r="V21" s="309"/>
      <c r="W21" s="308"/>
      <c r="X21" s="309" t="s">
        <v>60</v>
      </c>
      <c r="Y21" s="309"/>
      <c r="Z21" s="309"/>
      <c r="AA21" s="309"/>
      <c r="AB21" s="309"/>
      <c r="AC21" s="325"/>
      <c r="AD21" s="304" t="s">
        <v>75</v>
      </c>
      <c r="AE21" s="303"/>
      <c r="AF21" s="303"/>
      <c r="AG21" s="303"/>
      <c r="AH21" s="303"/>
      <c r="AI21" s="302"/>
    </row>
    <row r="22" spans="1:35" ht="14.15" customHeight="1" x14ac:dyDescent="0.2">
      <c r="B22" s="151"/>
      <c r="C22" s="150"/>
      <c r="D22" s="150"/>
      <c r="E22" s="149"/>
      <c r="F22" s="7" t="s">
        <v>132</v>
      </c>
      <c r="G22" s="109"/>
      <c r="H22" s="108"/>
      <c r="I22" s="7" t="s">
        <v>117</v>
      </c>
      <c r="J22" s="109"/>
      <c r="K22" s="109"/>
      <c r="L22" s="322" t="s">
        <v>132</v>
      </c>
      <c r="M22" s="361"/>
      <c r="N22" s="360"/>
      <c r="O22" s="322" t="s">
        <v>117</v>
      </c>
      <c r="P22" s="361"/>
      <c r="Q22" s="360"/>
      <c r="R22" s="7" t="s">
        <v>155</v>
      </c>
      <c r="S22" s="109"/>
      <c r="T22" s="108"/>
      <c r="U22" s="7" t="s">
        <v>117</v>
      </c>
      <c r="V22" s="109"/>
      <c r="W22" s="108"/>
      <c r="X22" s="109" t="s">
        <v>155</v>
      </c>
      <c r="Y22" s="109"/>
      <c r="Z22" s="108"/>
      <c r="AA22" s="7" t="s">
        <v>117</v>
      </c>
      <c r="AB22" s="109"/>
      <c r="AC22" s="359"/>
      <c r="AD22" s="301" t="s">
        <v>155</v>
      </c>
      <c r="AE22" s="109"/>
      <c r="AF22" s="108"/>
      <c r="AG22" s="7" t="s">
        <v>117</v>
      </c>
      <c r="AH22" s="109"/>
      <c r="AI22" s="359"/>
    </row>
    <row r="23" spans="1:35" ht="14.15" customHeight="1" x14ac:dyDescent="0.2">
      <c r="B23" s="7" t="s">
        <v>154</v>
      </c>
      <c r="C23" s="6"/>
      <c r="D23" s="6"/>
      <c r="E23" s="5"/>
      <c r="F23" s="25">
        <v>2927027</v>
      </c>
      <c r="G23" s="24"/>
      <c r="H23" s="26"/>
      <c r="I23" s="358">
        <v>105.6472957681917</v>
      </c>
      <c r="J23" s="357"/>
      <c r="K23" s="357"/>
      <c r="L23" s="25">
        <v>3795883</v>
      </c>
      <c r="M23" s="24"/>
      <c r="N23" s="26"/>
      <c r="O23" s="358">
        <v>129.68390793798622</v>
      </c>
      <c r="P23" s="357"/>
      <c r="Q23" s="356"/>
      <c r="R23" s="25">
        <v>4872083</v>
      </c>
      <c r="S23" s="24"/>
      <c r="T23" s="26"/>
      <c r="U23" s="350">
        <v>128.35176953557314</v>
      </c>
      <c r="V23" s="349"/>
      <c r="W23" s="351"/>
      <c r="X23" s="24">
        <v>5349437</v>
      </c>
      <c r="Y23" s="24"/>
      <c r="Z23" s="26"/>
      <c r="AA23" s="350">
        <v>109.79773948842826</v>
      </c>
      <c r="AB23" s="349"/>
      <c r="AC23" s="348"/>
      <c r="AD23" s="161">
        <v>5573215</v>
      </c>
      <c r="AE23" s="27"/>
      <c r="AF23" s="355"/>
      <c r="AG23" s="354">
        <f>AD23/X23*100</f>
        <v>104.18320656921468</v>
      </c>
      <c r="AH23" s="353"/>
      <c r="AI23" s="352"/>
    </row>
    <row r="24" spans="1:35" ht="14.15" customHeight="1" x14ac:dyDescent="0.2">
      <c r="B24" s="7" t="s">
        <v>153</v>
      </c>
      <c r="C24" s="6" t="s">
        <v>153</v>
      </c>
      <c r="D24" s="6"/>
      <c r="E24" s="5"/>
      <c r="F24" s="25">
        <v>185453</v>
      </c>
      <c r="G24" s="24"/>
      <c r="H24" s="26"/>
      <c r="I24" s="293">
        <v>125.31624185744789</v>
      </c>
      <c r="J24" s="292"/>
      <c r="K24" s="292"/>
      <c r="L24" s="25">
        <v>226385</v>
      </c>
      <c r="M24" s="24"/>
      <c r="N24" s="26"/>
      <c r="O24" s="293">
        <v>122.07136039859157</v>
      </c>
      <c r="P24" s="292"/>
      <c r="Q24" s="294"/>
      <c r="R24" s="25">
        <v>277968</v>
      </c>
      <c r="S24" s="24"/>
      <c r="T24" s="26"/>
      <c r="U24" s="350">
        <v>122.7855202420655</v>
      </c>
      <c r="V24" s="349"/>
      <c r="W24" s="351"/>
      <c r="X24" s="24">
        <v>273734</v>
      </c>
      <c r="Y24" s="24"/>
      <c r="Z24" s="26"/>
      <c r="AA24" s="350">
        <v>98.476803085247226</v>
      </c>
      <c r="AB24" s="349"/>
      <c r="AC24" s="348"/>
      <c r="AD24" s="161">
        <v>287286</v>
      </c>
      <c r="AE24" s="27"/>
      <c r="AF24" s="355"/>
      <c r="AG24" s="354">
        <f>AD24/X24*100</f>
        <v>104.95079164444314</v>
      </c>
      <c r="AH24" s="353"/>
      <c r="AI24" s="352"/>
    </row>
    <row r="25" spans="1:35" ht="14.15" customHeight="1" x14ac:dyDescent="0.2">
      <c r="B25" s="7" t="s">
        <v>151</v>
      </c>
      <c r="C25" s="6" t="s">
        <v>152</v>
      </c>
      <c r="D25" s="6"/>
      <c r="E25" s="5"/>
      <c r="F25" s="25">
        <v>471968</v>
      </c>
      <c r="G25" s="24"/>
      <c r="H25" s="26"/>
      <c r="I25" s="358">
        <v>87.148428267549036</v>
      </c>
      <c r="J25" s="357"/>
      <c r="K25" s="357"/>
      <c r="L25" s="25">
        <v>652905</v>
      </c>
      <c r="M25" s="24"/>
      <c r="N25" s="26"/>
      <c r="O25" s="358">
        <v>138.33670926842498</v>
      </c>
      <c r="P25" s="357"/>
      <c r="Q25" s="356"/>
      <c r="R25" s="25">
        <v>715166</v>
      </c>
      <c r="S25" s="24"/>
      <c r="T25" s="26"/>
      <c r="U25" s="350">
        <v>109.53599681423792</v>
      </c>
      <c r="V25" s="349"/>
      <c r="W25" s="351"/>
      <c r="X25" s="24">
        <v>785666</v>
      </c>
      <c r="Y25" s="24"/>
      <c r="Z25" s="26"/>
      <c r="AA25" s="350">
        <v>109.8578511842006</v>
      </c>
      <c r="AB25" s="349"/>
      <c r="AC25" s="348"/>
      <c r="AD25" s="161">
        <v>814490</v>
      </c>
      <c r="AE25" s="27"/>
      <c r="AF25" s="355"/>
      <c r="AG25" s="354">
        <f>AD25/X25*100</f>
        <v>103.66873455132333</v>
      </c>
      <c r="AH25" s="353"/>
      <c r="AI25" s="352"/>
    </row>
    <row r="26" spans="1:35" ht="14.15" customHeight="1" x14ac:dyDescent="0.2">
      <c r="B26" s="7" t="s">
        <v>152</v>
      </c>
      <c r="C26" s="6" t="s">
        <v>151</v>
      </c>
      <c r="D26" s="6"/>
      <c r="E26" s="5"/>
      <c r="F26" s="25">
        <v>49792</v>
      </c>
      <c r="G26" s="24"/>
      <c r="H26" s="26"/>
      <c r="I26" s="293">
        <v>46.548065327337831</v>
      </c>
      <c r="J26" s="292"/>
      <c r="K26" s="292"/>
      <c r="L26" s="25">
        <v>91689</v>
      </c>
      <c r="M26" s="24"/>
      <c r="N26" s="26"/>
      <c r="O26" s="293">
        <v>184.14403920308484</v>
      </c>
      <c r="P26" s="292"/>
      <c r="Q26" s="294"/>
      <c r="R26" s="25">
        <v>139027</v>
      </c>
      <c r="S26" s="24"/>
      <c r="T26" s="26"/>
      <c r="U26" s="350">
        <v>151.628875873878</v>
      </c>
      <c r="V26" s="349"/>
      <c r="W26" s="351"/>
      <c r="X26" s="24">
        <v>100019</v>
      </c>
      <c r="Y26" s="24"/>
      <c r="Z26" s="26"/>
      <c r="AA26" s="350">
        <v>71.942140735252863</v>
      </c>
      <c r="AB26" s="349"/>
      <c r="AC26" s="348"/>
      <c r="AD26" s="161">
        <v>152295</v>
      </c>
      <c r="AE26" s="27"/>
      <c r="AF26" s="355"/>
      <c r="AG26" s="354">
        <f>AD26/X26*100</f>
        <v>152.26606944680509</v>
      </c>
      <c r="AH26" s="353"/>
      <c r="AI26" s="352"/>
    </row>
    <row r="27" spans="1:35" ht="14.15" customHeight="1" thickBot="1" x14ac:dyDescent="0.25">
      <c r="B27" s="7" t="s">
        <v>30</v>
      </c>
      <c r="C27" s="6"/>
      <c r="D27" s="6"/>
      <c r="E27" s="5"/>
      <c r="F27" s="25">
        <v>3634240</v>
      </c>
      <c r="G27" s="24"/>
      <c r="H27" s="26"/>
      <c r="I27" s="293">
        <v>101.88248684501933</v>
      </c>
      <c r="J27" s="292"/>
      <c r="K27" s="292"/>
      <c r="L27" s="25">
        <v>4766862</v>
      </c>
      <c r="M27" s="24"/>
      <c r="N27" s="26"/>
      <c r="O27" s="293">
        <v>131.16530553843444</v>
      </c>
      <c r="P27" s="292"/>
      <c r="Q27" s="294"/>
      <c r="R27" s="25">
        <v>6004244</v>
      </c>
      <c r="S27" s="24"/>
      <c r="T27" s="26"/>
      <c r="U27" s="350">
        <v>125.95799920366899</v>
      </c>
      <c r="V27" s="349"/>
      <c r="W27" s="351"/>
      <c r="X27" s="24">
        <v>6508856</v>
      </c>
      <c r="Y27" s="24"/>
      <c r="Z27" s="26"/>
      <c r="AA27" s="350">
        <v>108.40425539002079</v>
      </c>
      <c r="AB27" s="349"/>
      <c r="AC27" s="348"/>
      <c r="AD27" s="48">
        <f>+SUM(AD23:AF26)</f>
        <v>6827286</v>
      </c>
      <c r="AE27" s="47"/>
      <c r="AF27" s="347"/>
      <c r="AG27" s="346">
        <f>AD27/X27*100</f>
        <v>104.89225756415567</v>
      </c>
      <c r="AH27" s="345"/>
      <c r="AI27" s="344"/>
    </row>
    <row r="28" spans="1:35" ht="14.15" customHeight="1" x14ac:dyDescent="0.2">
      <c r="B28" s="1" t="s">
        <v>150</v>
      </c>
    </row>
    <row r="29" spans="1:35" ht="14.15" customHeight="1" x14ac:dyDescent="0.2">
      <c r="Y29" s="15" t="s">
        <v>149</v>
      </c>
    </row>
    <row r="30" spans="1:35" ht="14.15" customHeight="1" x14ac:dyDescent="0.2">
      <c r="B30" s="324"/>
      <c r="C30" s="285" t="s">
        <v>148</v>
      </c>
      <c r="D30" s="284"/>
      <c r="E30" s="283"/>
      <c r="F30" s="282" t="s">
        <v>147</v>
      </c>
      <c r="G30" s="280"/>
      <c r="H30" s="282" t="s">
        <v>146</v>
      </c>
      <c r="I30" s="280"/>
      <c r="J30" s="282" t="s">
        <v>145</v>
      </c>
      <c r="K30" s="280"/>
      <c r="L30" s="282" t="s">
        <v>144</v>
      </c>
      <c r="M30" s="280"/>
      <c r="N30" s="282" t="s">
        <v>143</v>
      </c>
      <c r="O30" s="280"/>
      <c r="P30" s="282" t="s">
        <v>142</v>
      </c>
      <c r="Q30" s="280"/>
      <c r="R30" s="282" t="s">
        <v>141</v>
      </c>
      <c r="S30" s="280"/>
      <c r="T30" s="282" t="s">
        <v>140</v>
      </c>
      <c r="U30" s="280"/>
      <c r="V30" s="282" t="s">
        <v>139</v>
      </c>
      <c r="W30" s="280"/>
      <c r="X30" s="282" t="s">
        <v>33</v>
      </c>
      <c r="Y30" s="280"/>
      <c r="Z30" s="343"/>
      <c r="AA30" s="259"/>
      <c r="AB30" s="259"/>
      <c r="AC30" s="259"/>
    </row>
    <row r="31" spans="1:35" ht="14.15" customHeight="1" x14ac:dyDescent="0.2">
      <c r="B31" s="324"/>
      <c r="C31" s="270"/>
      <c r="D31" s="269"/>
      <c r="E31" s="268"/>
      <c r="F31" s="267"/>
      <c r="G31" s="265"/>
      <c r="H31" s="267"/>
      <c r="I31" s="265"/>
      <c r="J31" s="267"/>
      <c r="K31" s="265"/>
      <c r="L31" s="267"/>
      <c r="M31" s="265"/>
      <c r="N31" s="267"/>
      <c r="O31" s="265"/>
      <c r="P31" s="267"/>
      <c r="Q31" s="265"/>
      <c r="R31" s="267"/>
      <c r="S31" s="265"/>
      <c r="T31" s="267"/>
      <c r="U31" s="265"/>
      <c r="V31" s="267"/>
      <c r="W31" s="265"/>
      <c r="X31" s="267"/>
      <c r="Y31" s="265"/>
      <c r="Z31" s="342" t="s">
        <v>138</v>
      </c>
      <c r="AA31" s="341"/>
      <c r="AB31" s="341"/>
      <c r="AC31" s="341"/>
    </row>
    <row r="32" spans="1:35" ht="14.15" customHeight="1" thickBot="1" x14ac:dyDescent="0.25">
      <c r="B32" s="324"/>
      <c r="C32" s="340" t="s">
        <v>137</v>
      </c>
      <c r="D32" s="340"/>
      <c r="E32" s="339"/>
      <c r="F32" s="338">
        <v>17.399999999999999</v>
      </c>
      <c r="G32" s="337"/>
      <c r="H32" s="338">
        <v>3.7</v>
      </c>
      <c r="I32" s="337"/>
      <c r="J32" s="338">
        <v>15.3</v>
      </c>
      <c r="K32" s="337"/>
      <c r="L32" s="338">
        <v>32.799999999999997</v>
      </c>
      <c r="M32" s="337"/>
      <c r="N32" s="338">
        <v>5.6</v>
      </c>
      <c r="O32" s="337"/>
      <c r="P32" s="338">
        <v>5.4</v>
      </c>
      <c r="Q32" s="337"/>
      <c r="R32" s="338">
        <v>1.4</v>
      </c>
      <c r="S32" s="337"/>
      <c r="T32" s="338">
        <v>1.7</v>
      </c>
      <c r="U32" s="337"/>
      <c r="V32" s="338">
        <v>16.7</v>
      </c>
      <c r="W32" s="337"/>
      <c r="X32" s="336">
        <v>100</v>
      </c>
      <c r="Y32" s="335"/>
    </row>
    <row r="33" spans="1:35" ht="14.15" customHeight="1" thickBot="1" x14ac:dyDescent="0.25">
      <c r="C33" s="334" t="s">
        <v>136</v>
      </c>
      <c r="D33" s="333"/>
      <c r="E33" s="332"/>
      <c r="F33" s="330">
        <v>14.5</v>
      </c>
      <c r="G33" s="331"/>
      <c r="H33" s="330">
        <v>2.7</v>
      </c>
      <c r="I33" s="331"/>
      <c r="J33" s="330">
        <v>15.6</v>
      </c>
      <c r="K33" s="331"/>
      <c r="L33" s="330">
        <v>31.8</v>
      </c>
      <c r="M33" s="331"/>
      <c r="N33" s="330">
        <v>5.4</v>
      </c>
      <c r="O33" s="331"/>
      <c r="P33" s="330">
        <v>5.3</v>
      </c>
      <c r="Q33" s="331"/>
      <c r="R33" s="330">
        <v>1.4</v>
      </c>
      <c r="S33" s="331"/>
      <c r="T33" s="330">
        <v>1.7</v>
      </c>
      <c r="U33" s="331"/>
      <c r="V33" s="330">
        <v>21.6</v>
      </c>
      <c r="W33" s="331"/>
      <c r="X33" s="330">
        <v>100</v>
      </c>
      <c r="Y33" s="329"/>
    </row>
    <row r="34" spans="1:35" ht="14.15" customHeight="1" x14ac:dyDescent="0.2">
      <c r="C34" s="1" t="s">
        <v>86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35" ht="14.15" customHeight="1" thickBot="1" x14ac:dyDescent="0.25">
      <c r="AI35" s="15" t="s">
        <v>126</v>
      </c>
    </row>
    <row r="36" spans="1:35" ht="14.15" customHeight="1" x14ac:dyDescent="0.2">
      <c r="B36" s="324"/>
      <c r="C36" s="328" t="s">
        <v>135</v>
      </c>
      <c r="D36" s="327"/>
      <c r="E36" s="326"/>
      <c r="F36" s="310" t="s">
        <v>76</v>
      </c>
      <c r="G36" s="309"/>
      <c r="H36" s="309"/>
      <c r="I36" s="309"/>
      <c r="J36" s="309"/>
      <c r="K36" s="309"/>
      <c r="L36" s="310" t="s">
        <v>62</v>
      </c>
      <c r="M36" s="309"/>
      <c r="N36" s="309"/>
      <c r="O36" s="309"/>
      <c r="P36" s="309"/>
      <c r="Q36" s="309"/>
      <c r="R36" s="310" t="s">
        <v>61</v>
      </c>
      <c r="S36" s="309"/>
      <c r="T36" s="309"/>
      <c r="U36" s="309"/>
      <c r="V36" s="309"/>
      <c r="W36" s="325"/>
      <c r="X36" s="310" t="s">
        <v>60</v>
      </c>
      <c r="Y36" s="309"/>
      <c r="Z36" s="309"/>
      <c r="AA36" s="309"/>
      <c r="AB36" s="309"/>
      <c r="AC36" s="325"/>
      <c r="AD36" s="304" t="s">
        <v>75</v>
      </c>
      <c r="AE36" s="303"/>
      <c r="AF36" s="303"/>
      <c r="AG36" s="303"/>
      <c r="AH36" s="303"/>
      <c r="AI36" s="302"/>
    </row>
    <row r="37" spans="1:35" ht="14.15" customHeight="1" x14ac:dyDescent="0.2">
      <c r="B37" s="324"/>
      <c r="C37" s="252"/>
      <c r="D37" s="251"/>
      <c r="E37" s="250"/>
      <c r="F37" s="320" t="s">
        <v>132</v>
      </c>
      <c r="G37" s="320"/>
      <c r="H37" s="320"/>
      <c r="I37" s="320" t="s">
        <v>117</v>
      </c>
      <c r="J37" s="320"/>
      <c r="K37" s="320"/>
      <c r="L37" s="323" t="s">
        <v>131</v>
      </c>
      <c r="M37" s="323"/>
      <c r="N37" s="323"/>
      <c r="O37" s="323" t="s">
        <v>117</v>
      </c>
      <c r="P37" s="323"/>
      <c r="Q37" s="322"/>
      <c r="R37" s="323" t="s">
        <v>131</v>
      </c>
      <c r="S37" s="323"/>
      <c r="T37" s="323"/>
      <c r="U37" s="323" t="s">
        <v>117</v>
      </c>
      <c r="V37" s="323"/>
      <c r="W37" s="322"/>
      <c r="X37" s="323" t="s">
        <v>131</v>
      </c>
      <c r="Y37" s="323"/>
      <c r="Z37" s="323"/>
      <c r="AA37" s="323" t="s">
        <v>117</v>
      </c>
      <c r="AB37" s="323"/>
      <c r="AC37" s="322"/>
      <c r="AD37" s="321" t="s">
        <v>131</v>
      </c>
      <c r="AE37" s="320"/>
      <c r="AF37" s="320"/>
      <c r="AG37" s="320" t="s">
        <v>117</v>
      </c>
      <c r="AH37" s="320"/>
      <c r="AI37" s="319"/>
    </row>
    <row r="38" spans="1:35" ht="14.15" customHeight="1" thickBot="1" x14ac:dyDescent="0.25">
      <c r="B38" s="318"/>
      <c r="C38" s="317"/>
      <c r="D38" s="316"/>
      <c r="E38" s="315"/>
      <c r="F38" s="25">
        <v>5843147</v>
      </c>
      <c r="G38" s="24"/>
      <c r="H38" s="26"/>
      <c r="I38" s="293">
        <v>99.614865171270864</v>
      </c>
      <c r="J38" s="292"/>
      <c r="K38" s="292"/>
      <c r="L38" s="25">
        <v>7781214</v>
      </c>
      <c r="M38" s="24"/>
      <c r="N38" s="26"/>
      <c r="O38" s="293">
        <v>133.168205420812</v>
      </c>
      <c r="P38" s="292"/>
      <c r="Q38" s="292"/>
      <c r="R38" s="25">
        <v>9434615</v>
      </c>
      <c r="S38" s="24"/>
      <c r="T38" s="26"/>
      <c r="U38" s="293">
        <v>121.2</v>
      </c>
      <c r="V38" s="292"/>
      <c r="W38" s="291"/>
      <c r="X38" s="25">
        <v>9879379</v>
      </c>
      <c r="Y38" s="24"/>
      <c r="Z38" s="26"/>
      <c r="AA38" s="293">
        <v>104.7</v>
      </c>
      <c r="AB38" s="292"/>
      <c r="AC38" s="291"/>
      <c r="AD38" s="314"/>
      <c r="AE38" s="313"/>
      <c r="AF38" s="313"/>
      <c r="AG38" s="312"/>
      <c r="AH38" s="312"/>
      <c r="AI38" s="311"/>
    </row>
    <row r="39" spans="1:35" ht="14.15" customHeight="1" x14ac:dyDescent="0.2">
      <c r="C39" s="1" t="s">
        <v>134</v>
      </c>
    </row>
    <row r="40" spans="1:35" ht="9" customHeight="1" x14ac:dyDescent="0.2"/>
    <row r="41" spans="1:35" ht="14.15" customHeight="1" thickBot="1" x14ac:dyDescent="0.25">
      <c r="A41" s="19" t="s">
        <v>133</v>
      </c>
      <c r="B41" s="18"/>
      <c r="C41" s="18"/>
      <c r="D41" s="18"/>
      <c r="E41" s="18"/>
      <c r="F41" s="18"/>
      <c r="G41" s="18"/>
      <c r="H41" s="18"/>
      <c r="I41" s="206"/>
      <c r="J41" s="205"/>
      <c r="K41" s="205"/>
      <c r="L41" s="17"/>
      <c r="X41" s="120"/>
      <c r="Y41" s="120"/>
      <c r="Z41" s="120"/>
      <c r="AA41" s="120"/>
      <c r="AB41" s="120"/>
      <c r="AC41" s="120"/>
      <c r="AI41" s="15" t="s">
        <v>126</v>
      </c>
    </row>
    <row r="42" spans="1:35" ht="14.15" customHeight="1" x14ac:dyDescent="0.2">
      <c r="B42" s="36"/>
      <c r="C42" s="258"/>
      <c r="D42" s="258"/>
      <c r="E42" s="35"/>
      <c r="F42" s="310" t="s">
        <v>76</v>
      </c>
      <c r="G42" s="309"/>
      <c r="H42" s="309"/>
      <c r="I42" s="309"/>
      <c r="J42" s="309"/>
      <c r="K42" s="309"/>
      <c r="L42" s="310" t="s">
        <v>62</v>
      </c>
      <c r="M42" s="309"/>
      <c r="N42" s="309"/>
      <c r="O42" s="309"/>
      <c r="P42" s="309"/>
      <c r="Q42" s="308"/>
      <c r="R42" s="307" t="s">
        <v>61</v>
      </c>
      <c r="S42" s="307"/>
      <c r="T42" s="307"/>
      <c r="U42" s="307"/>
      <c r="V42" s="307"/>
      <c r="W42" s="307"/>
      <c r="X42" s="306" t="s">
        <v>60</v>
      </c>
      <c r="Y42" s="306"/>
      <c r="Z42" s="306"/>
      <c r="AA42" s="306"/>
      <c r="AB42" s="306"/>
      <c r="AC42" s="305"/>
      <c r="AD42" s="304" t="s">
        <v>75</v>
      </c>
      <c r="AE42" s="303"/>
      <c r="AF42" s="303"/>
      <c r="AG42" s="303"/>
      <c r="AH42" s="303"/>
      <c r="AI42" s="302"/>
    </row>
    <row r="43" spans="1:35" ht="14.15" customHeight="1" x14ac:dyDescent="0.2">
      <c r="B43" s="31"/>
      <c r="C43" s="218"/>
      <c r="D43" s="218"/>
      <c r="E43" s="30"/>
      <c r="F43" s="7" t="s">
        <v>132</v>
      </c>
      <c r="G43" s="109"/>
      <c r="H43" s="108"/>
      <c r="I43" s="7" t="s">
        <v>117</v>
      </c>
      <c r="J43" s="109"/>
      <c r="K43" s="109"/>
      <c r="L43" s="7" t="s">
        <v>131</v>
      </c>
      <c r="M43" s="299"/>
      <c r="N43" s="300"/>
      <c r="O43" s="7" t="s">
        <v>130</v>
      </c>
      <c r="P43" s="299"/>
      <c r="Q43" s="300"/>
      <c r="R43" s="109" t="s">
        <v>131</v>
      </c>
      <c r="S43" s="299"/>
      <c r="T43" s="300"/>
      <c r="U43" s="7" t="s">
        <v>130</v>
      </c>
      <c r="V43" s="299"/>
      <c r="W43" s="298"/>
      <c r="X43" s="109" t="s">
        <v>131</v>
      </c>
      <c r="Y43" s="299"/>
      <c r="Z43" s="300"/>
      <c r="AA43" s="7" t="s">
        <v>130</v>
      </c>
      <c r="AB43" s="299"/>
      <c r="AC43" s="298"/>
      <c r="AD43" s="301" t="s">
        <v>131</v>
      </c>
      <c r="AE43" s="299"/>
      <c r="AF43" s="300"/>
      <c r="AG43" s="7" t="s">
        <v>130</v>
      </c>
      <c r="AH43" s="299"/>
      <c r="AI43" s="298"/>
    </row>
    <row r="44" spans="1:35" ht="14.15" customHeight="1" x14ac:dyDescent="0.2">
      <c r="B44" s="297" t="s">
        <v>129</v>
      </c>
      <c r="C44" s="296"/>
      <c r="D44" s="296"/>
      <c r="E44" s="295"/>
      <c r="F44" s="55">
        <v>18306</v>
      </c>
      <c r="G44" s="54"/>
      <c r="H44" s="56"/>
      <c r="I44" s="293">
        <v>25.779467680608363</v>
      </c>
      <c r="J44" s="292"/>
      <c r="K44" s="294"/>
      <c r="L44" s="55">
        <v>34303</v>
      </c>
      <c r="M44" s="54"/>
      <c r="N44" s="56"/>
      <c r="O44" s="293">
        <v>187.3866491860592</v>
      </c>
      <c r="P44" s="292"/>
      <c r="Q44" s="294"/>
      <c r="R44" s="54">
        <v>338559</v>
      </c>
      <c r="S44" s="54"/>
      <c r="T44" s="56"/>
      <c r="U44" s="293">
        <f>R44/L44*100</f>
        <v>986.96615456374082</v>
      </c>
      <c r="V44" s="292"/>
      <c r="W44" s="291"/>
      <c r="X44" s="54">
        <v>551822</v>
      </c>
      <c r="Y44" s="54"/>
      <c r="Z44" s="56"/>
      <c r="AA44" s="293">
        <v>162.99138407190475</v>
      </c>
      <c r="AB44" s="292"/>
      <c r="AC44" s="291"/>
      <c r="AD44" s="194">
        <v>767218</v>
      </c>
      <c r="AE44" s="59"/>
      <c r="AF44" s="200"/>
      <c r="AG44" s="293">
        <f>AD44/X44*100</f>
        <v>139.03360141494903</v>
      </c>
      <c r="AH44" s="292"/>
      <c r="AI44" s="291"/>
    </row>
    <row r="45" spans="1:35" ht="14.15" customHeight="1" thickBot="1" x14ac:dyDescent="0.25">
      <c r="B45" s="7" t="s">
        <v>128</v>
      </c>
      <c r="C45" s="109"/>
      <c r="D45" s="109"/>
      <c r="E45" s="108"/>
      <c r="F45" s="55">
        <v>49490</v>
      </c>
      <c r="G45" s="54"/>
      <c r="H45" s="56"/>
      <c r="I45" s="293">
        <v>37.700921764302578</v>
      </c>
      <c r="J45" s="292"/>
      <c r="K45" s="294"/>
      <c r="L45" s="55">
        <v>65620</v>
      </c>
      <c r="M45" s="54"/>
      <c r="N45" s="56"/>
      <c r="O45" s="293">
        <v>132.59244291776116</v>
      </c>
      <c r="P45" s="292"/>
      <c r="Q45" s="294"/>
      <c r="R45" s="55">
        <v>525870</v>
      </c>
      <c r="S45" s="54"/>
      <c r="T45" s="56"/>
      <c r="U45" s="293">
        <v>801.38677232551049</v>
      </c>
      <c r="V45" s="292"/>
      <c r="W45" s="291"/>
      <c r="X45" s="55">
        <v>776630</v>
      </c>
      <c r="Y45" s="54"/>
      <c r="Z45" s="56"/>
      <c r="AA45" s="293">
        <v>147.6847890162968</v>
      </c>
      <c r="AB45" s="292"/>
      <c r="AC45" s="291"/>
      <c r="AD45" s="191"/>
      <c r="AE45" s="190"/>
      <c r="AF45" s="290"/>
      <c r="AG45" s="289"/>
      <c r="AH45" s="288"/>
      <c r="AI45" s="287"/>
    </row>
    <row r="46" spans="1:35" ht="14.15" customHeight="1" x14ac:dyDescent="0.2">
      <c r="B46" s="1" t="s">
        <v>127</v>
      </c>
      <c r="C46" s="201"/>
      <c r="D46" s="201"/>
      <c r="E46" s="201"/>
      <c r="F46" s="2"/>
      <c r="H46" s="2"/>
      <c r="I46" s="286"/>
      <c r="J46" s="286"/>
      <c r="K46" s="286"/>
      <c r="L46" s="2"/>
      <c r="M46" s="2"/>
      <c r="N46" s="2"/>
      <c r="O46" s="286"/>
      <c r="P46" s="286"/>
      <c r="Q46" s="286"/>
      <c r="R46" s="2"/>
      <c r="S46" s="2"/>
      <c r="T46" s="2"/>
      <c r="U46" s="286"/>
      <c r="V46" s="286"/>
      <c r="W46" s="286"/>
      <c r="X46" s="2"/>
      <c r="Y46" s="2"/>
      <c r="Z46" s="2"/>
      <c r="AA46" s="286"/>
      <c r="AB46" s="286"/>
      <c r="AC46" s="286"/>
    </row>
    <row r="47" spans="1:35" ht="12" customHeight="1" thickBot="1" x14ac:dyDescent="0.25">
      <c r="W47" s="1" t="s">
        <v>126</v>
      </c>
    </row>
    <row r="48" spans="1:35" ht="14.15" customHeight="1" x14ac:dyDescent="0.2">
      <c r="C48" s="285" t="s">
        <v>125</v>
      </c>
      <c r="D48" s="284"/>
      <c r="E48" s="283"/>
      <c r="F48" s="282" t="s">
        <v>124</v>
      </c>
      <c r="G48" s="281"/>
      <c r="H48" s="281"/>
      <c r="I48" s="281"/>
      <c r="J48" s="281"/>
      <c r="K48" s="280"/>
      <c r="L48" s="276" t="s">
        <v>123</v>
      </c>
      <c r="M48" s="279"/>
      <c r="N48" s="276" t="s">
        <v>122</v>
      </c>
      <c r="O48" s="279"/>
      <c r="P48" s="276" t="s">
        <v>121</v>
      </c>
      <c r="Q48" s="278"/>
      <c r="R48" s="277" t="s">
        <v>120</v>
      </c>
      <c r="S48" s="277"/>
      <c r="T48" s="276" t="s">
        <v>119</v>
      </c>
      <c r="U48" s="275"/>
      <c r="V48" s="274" t="s">
        <v>118</v>
      </c>
      <c r="W48" s="273"/>
      <c r="X48" s="272" t="s">
        <v>117</v>
      </c>
      <c r="Y48" s="271"/>
      <c r="Z48" s="259"/>
      <c r="AA48" s="259"/>
    </row>
    <row r="49" spans="3:29" ht="14.15" customHeight="1" x14ac:dyDescent="0.2">
      <c r="C49" s="270"/>
      <c r="D49" s="269"/>
      <c r="E49" s="268"/>
      <c r="F49" s="267"/>
      <c r="G49" s="266"/>
      <c r="H49" s="266"/>
      <c r="I49" s="266"/>
      <c r="J49" s="266"/>
      <c r="K49" s="265"/>
      <c r="L49" s="261"/>
      <c r="M49" s="264"/>
      <c r="N49" s="261"/>
      <c r="O49" s="264"/>
      <c r="P49" s="261"/>
      <c r="Q49" s="262"/>
      <c r="R49" s="264"/>
      <c r="S49" s="264"/>
      <c r="T49" s="261"/>
      <c r="U49" s="260"/>
      <c r="V49" s="263"/>
      <c r="W49" s="262"/>
      <c r="X49" s="261"/>
      <c r="Y49" s="260"/>
      <c r="Z49" s="259"/>
      <c r="AA49" s="259"/>
    </row>
    <row r="50" spans="3:29" ht="11.25" customHeight="1" x14ac:dyDescent="0.2">
      <c r="C50" s="36" t="s">
        <v>59</v>
      </c>
      <c r="D50" s="258"/>
      <c r="E50" s="35"/>
      <c r="F50" s="249" t="s">
        <v>116</v>
      </c>
      <c r="G50" s="248"/>
      <c r="H50" s="248"/>
      <c r="I50" s="248"/>
      <c r="J50" s="248"/>
      <c r="K50" s="247"/>
      <c r="L50" s="240">
        <v>7140</v>
      </c>
      <c r="M50" s="238"/>
      <c r="N50" s="240">
        <v>1347</v>
      </c>
      <c r="O50" s="238"/>
      <c r="P50" s="240">
        <v>3411</v>
      </c>
      <c r="Q50" s="239"/>
      <c r="R50" s="238">
        <v>27209</v>
      </c>
      <c r="S50" s="238"/>
      <c r="T50" s="237">
        <v>61377</v>
      </c>
      <c r="U50" s="236"/>
      <c r="V50" s="235">
        <v>113582</v>
      </c>
      <c r="W50" s="234"/>
      <c r="X50" s="233">
        <f>ROUND(V50/T50,3)*100</f>
        <v>185.1</v>
      </c>
      <c r="Y50" s="232"/>
      <c r="Z50" s="208"/>
      <c r="AA50" s="208"/>
      <c r="AB50" s="219"/>
      <c r="AC50" s="219"/>
    </row>
    <row r="51" spans="3:29" ht="11.25" customHeight="1" x14ac:dyDescent="0.2">
      <c r="C51" s="257"/>
      <c r="D51" s="16"/>
      <c r="E51" s="256"/>
      <c r="F51" s="249" t="s">
        <v>115</v>
      </c>
      <c r="G51" s="248"/>
      <c r="H51" s="248"/>
      <c r="I51" s="248"/>
      <c r="J51" s="248"/>
      <c r="K51" s="247"/>
      <c r="L51" s="240">
        <v>25644</v>
      </c>
      <c r="M51" s="238"/>
      <c r="N51" s="240">
        <v>237</v>
      </c>
      <c r="O51" s="238"/>
      <c r="P51" s="240">
        <v>3436</v>
      </c>
      <c r="Q51" s="239"/>
      <c r="R51" s="238">
        <v>137035</v>
      </c>
      <c r="S51" s="238"/>
      <c r="T51" s="237">
        <v>291279</v>
      </c>
      <c r="U51" s="236"/>
      <c r="V51" s="235">
        <v>346140</v>
      </c>
      <c r="W51" s="234"/>
      <c r="X51" s="233">
        <f>ROUND(V51/T51,3)*100</f>
        <v>118.8</v>
      </c>
      <c r="Y51" s="232"/>
      <c r="Z51" s="208"/>
      <c r="AA51" s="208"/>
      <c r="AB51" s="219"/>
      <c r="AC51" s="219"/>
    </row>
    <row r="52" spans="3:29" ht="11.25" customHeight="1" x14ac:dyDescent="0.2">
      <c r="C52" s="257"/>
      <c r="D52" s="16"/>
      <c r="E52" s="256"/>
      <c r="F52" s="249" t="s">
        <v>114</v>
      </c>
      <c r="G52" s="248"/>
      <c r="H52" s="248"/>
      <c r="I52" s="248"/>
      <c r="J52" s="248"/>
      <c r="K52" s="247"/>
      <c r="L52" s="240">
        <v>3008</v>
      </c>
      <c r="M52" s="238"/>
      <c r="N52" s="240">
        <v>60</v>
      </c>
      <c r="O52" s="238"/>
      <c r="P52" s="240">
        <v>2005</v>
      </c>
      <c r="Q52" s="239"/>
      <c r="R52" s="238">
        <v>12746</v>
      </c>
      <c r="S52" s="238"/>
      <c r="T52" s="237">
        <v>22179</v>
      </c>
      <c r="U52" s="236"/>
      <c r="V52" s="235">
        <v>57304</v>
      </c>
      <c r="W52" s="234"/>
      <c r="X52" s="233">
        <f>ROUND(V52/T52,3)*100</f>
        <v>258.40000000000003</v>
      </c>
      <c r="Y52" s="232"/>
      <c r="Z52" s="208"/>
      <c r="AA52" s="208"/>
      <c r="AB52" s="219"/>
      <c r="AC52" s="219"/>
    </row>
    <row r="53" spans="3:29" ht="11.25" customHeight="1" x14ac:dyDescent="0.2">
      <c r="C53" s="257"/>
      <c r="D53" s="16"/>
      <c r="E53" s="256"/>
      <c r="F53" s="249" t="s">
        <v>113</v>
      </c>
      <c r="G53" s="248"/>
      <c r="H53" s="248"/>
      <c r="I53" s="248"/>
      <c r="J53" s="248"/>
      <c r="K53" s="247"/>
      <c r="L53" s="240">
        <v>1000</v>
      </c>
      <c r="M53" s="238"/>
      <c r="N53" s="240">
        <v>361</v>
      </c>
      <c r="O53" s="238"/>
      <c r="P53" s="240">
        <v>1736</v>
      </c>
      <c r="Q53" s="239"/>
      <c r="R53" s="238">
        <v>9366</v>
      </c>
      <c r="S53" s="238"/>
      <c r="T53" s="237">
        <v>25974</v>
      </c>
      <c r="U53" s="236"/>
      <c r="V53" s="235">
        <v>20607</v>
      </c>
      <c r="W53" s="234"/>
      <c r="X53" s="233">
        <f>ROUND(V53/T53,3)*100</f>
        <v>79.3</v>
      </c>
      <c r="Y53" s="232"/>
      <c r="Z53" s="208"/>
      <c r="AA53" s="208"/>
      <c r="AB53" s="219"/>
      <c r="AC53" s="219"/>
    </row>
    <row r="54" spans="3:29" ht="11.25" customHeight="1" x14ac:dyDescent="0.2">
      <c r="C54" s="257"/>
      <c r="D54" s="16"/>
      <c r="E54" s="256"/>
      <c r="F54" s="249" t="s">
        <v>112</v>
      </c>
      <c r="G54" s="248"/>
      <c r="H54" s="248"/>
      <c r="I54" s="248"/>
      <c r="J54" s="248"/>
      <c r="K54" s="247"/>
      <c r="L54" s="240">
        <v>6745</v>
      </c>
      <c r="M54" s="238"/>
      <c r="N54" s="240">
        <v>389</v>
      </c>
      <c r="O54" s="238"/>
      <c r="P54" s="240">
        <v>3863</v>
      </c>
      <c r="Q54" s="239"/>
      <c r="R54" s="238">
        <v>17930</v>
      </c>
      <c r="S54" s="238"/>
      <c r="T54" s="237">
        <v>21613</v>
      </c>
      <c r="U54" s="236"/>
      <c r="V54" s="235">
        <v>25655</v>
      </c>
      <c r="W54" s="234"/>
      <c r="X54" s="233">
        <f>ROUND(V54/T54,3)*100</f>
        <v>118.7</v>
      </c>
      <c r="Y54" s="232"/>
      <c r="Z54" s="208"/>
      <c r="AA54" s="208"/>
      <c r="AB54" s="219"/>
      <c r="AC54" s="219"/>
    </row>
    <row r="55" spans="3:29" ht="11.25" customHeight="1" x14ac:dyDescent="0.2">
      <c r="C55" s="257"/>
      <c r="D55" s="16"/>
      <c r="E55" s="256"/>
      <c r="F55" s="249" t="s">
        <v>111</v>
      </c>
      <c r="G55" s="248"/>
      <c r="H55" s="248"/>
      <c r="I55" s="248"/>
      <c r="J55" s="248"/>
      <c r="K55" s="247"/>
      <c r="L55" s="240">
        <v>589</v>
      </c>
      <c r="M55" s="238"/>
      <c r="N55" s="240">
        <v>36</v>
      </c>
      <c r="O55" s="238"/>
      <c r="P55" s="240">
        <v>1351</v>
      </c>
      <c r="Q55" s="239"/>
      <c r="R55" s="238">
        <v>6021</v>
      </c>
      <c r="S55" s="238"/>
      <c r="T55" s="237">
        <v>9582</v>
      </c>
      <c r="U55" s="236"/>
      <c r="V55" s="235">
        <v>12888</v>
      </c>
      <c r="W55" s="234"/>
      <c r="X55" s="233">
        <f>ROUND(V55/T55,3)*100</f>
        <v>134.5</v>
      </c>
      <c r="Y55" s="232"/>
      <c r="Z55" s="208"/>
      <c r="AA55" s="208"/>
      <c r="AB55" s="219"/>
      <c r="AC55" s="219"/>
    </row>
    <row r="56" spans="3:29" ht="11.25" customHeight="1" x14ac:dyDescent="0.2">
      <c r="C56" s="31"/>
      <c r="D56" s="218"/>
      <c r="E56" s="30"/>
      <c r="F56" s="249" t="s">
        <v>110</v>
      </c>
      <c r="G56" s="248"/>
      <c r="H56" s="248"/>
      <c r="I56" s="248"/>
      <c r="J56" s="248"/>
      <c r="K56" s="247"/>
      <c r="L56" s="240">
        <v>3774</v>
      </c>
      <c r="M56" s="238"/>
      <c r="N56" s="240">
        <v>1310</v>
      </c>
      <c r="O56" s="238"/>
      <c r="P56" s="240">
        <v>4887</v>
      </c>
      <c r="Q56" s="239"/>
      <c r="R56" s="238">
        <v>13860</v>
      </c>
      <c r="S56" s="238"/>
      <c r="T56" s="237">
        <f>448033-SUM(T50:U55)</f>
        <v>16029</v>
      </c>
      <c r="U56" s="236"/>
      <c r="V56" s="235">
        <f>596501-SUM(V50:W55)</f>
        <v>20325</v>
      </c>
      <c r="W56" s="234"/>
      <c r="X56" s="233">
        <f>ROUND(V56/T56,3)*100</f>
        <v>126.8</v>
      </c>
      <c r="Y56" s="232"/>
      <c r="Z56" s="208"/>
      <c r="AA56" s="208"/>
      <c r="AB56" s="219"/>
      <c r="AC56" s="219"/>
    </row>
    <row r="57" spans="3:29" ht="11.25" customHeight="1" x14ac:dyDescent="0.2">
      <c r="C57" s="255" t="s">
        <v>109</v>
      </c>
      <c r="D57" s="254"/>
      <c r="E57" s="253"/>
      <c r="F57" s="249" t="s">
        <v>108</v>
      </c>
      <c r="G57" s="248"/>
      <c r="H57" s="248"/>
      <c r="I57" s="248"/>
      <c r="J57" s="248"/>
      <c r="K57" s="247"/>
      <c r="L57" s="240">
        <v>3521</v>
      </c>
      <c r="M57" s="238"/>
      <c r="N57" s="240">
        <v>4811</v>
      </c>
      <c r="O57" s="238"/>
      <c r="P57" s="240">
        <v>5698</v>
      </c>
      <c r="Q57" s="239"/>
      <c r="R57" s="238">
        <v>20705</v>
      </c>
      <c r="S57" s="238"/>
      <c r="T57" s="237">
        <v>27893</v>
      </c>
      <c r="U57" s="236"/>
      <c r="V57" s="235">
        <v>35918</v>
      </c>
      <c r="W57" s="234"/>
      <c r="X57" s="233">
        <f>ROUND(V57/T57,3)*100</f>
        <v>128.80000000000001</v>
      </c>
      <c r="Y57" s="232"/>
      <c r="Z57" s="208"/>
      <c r="AA57" s="208"/>
      <c r="AB57" s="219"/>
      <c r="AC57" s="219"/>
    </row>
    <row r="58" spans="3:29" ht="11.25" customHeight="1" x14ac:dyDescent="0.2">
      <c r="C58" s="255"/>
      <c r="D58" s="254"/>
      <c r="E58" s="253"/>
      <c r="F58" s="249" t="s">
        <v>107</v>
      </c>
      <c r="G58" s="248"/>
      <c r="H58" s="248"/>
      <c r="I58" s="248"/>
      <c r="J58" s="248"/>
      <c r="K58" s="247"/>
      <c r="L58" s="240">
        <v>213</v>
      </c>
      <c r="M58" s="238"/>
      <c r="N58" s="240">
        <v>217</v>
      </c>
      <c r="O58" s="238"/>
      <c r="P58" s="240">
        <v>368</v>
      </c>
      <c r="Q58" s="239"/>
      <c r="R58" s="238">
        <v>3163</v>
      </c>
      <c r="S58" s="238"/>
      <c r="T58" s="237">
        <v>4720</v>
      </c>
      <c r="U58" s="236"/>
      <c r="V58" s="235">
        <v>6406</v>
      </c>
      <c r="W58" s="234"/>
      <c r="X58" s="233">
        <f>ROUND(V58/T58,3)*100</f>
        <v>135.69999999999999</v>
      </c>
      <c r="Y58" s="232"/>
      <c r="Z58" s="208"/>
      <c r="AA58" s="208"/>
      <c r="AB58" s="219"/>
      <c r="AC58" s="219"/>
    </row>
    <row r="59" spans="3:29" ht="11.25" customHeight="1" x14ac:dyDescent="0.2">
      <c r="C59" s="252"/>
      <c r="D59" s="251"/>
      <c r="E59" s="250"/>
      <c r="F59" s="249" t="s">
        <v>106</v>
      </c>
      <c r="G59" s="248"/>
      <c r="H59" s="248"/>
      <c r="I59" s="248"/>
      <c r="J59" s="248"/>
      <c r="K59" s="247"/>
      <c r="L59" s="240">
        <v>313</v>
      </c>
      <c r="M59" s="238"/>
      <c r="N59" s="240">
        <v>672</v>
      </c>
      <c r="O59" s="238"/>
      <c r="P59" s="240">
        <v>378</v>
      </c>
      <c r="Q59" s="239"/>
      <c r="R59" s="238">
        <v>1656</v>
      </c>
      <c r="S59" s="238"/>
      <c r="T59" s="237">
        <f>34705-SUM(T57:U58)</f>
        <v>2092</v>
      </c>
      <c r="U59" s="236"/>
      <c r="V59" s="235">
        <f>45766-SUM(V57:W58)</f>
        <v>3442</v>
      </c>
      <c r="W59" s="234"/>
      <c r="X59" s="233">
        <f>ROUND(V59/T59,3)*100</f>
        <v>164.5</v>
      </c>
      <c r="Y59" s="232"/>
      <c r="Z59" s="208"/>
      <c r="AA59" s="208"/>
      <c r="AB59" s="219"/>
      <c r="AC59" s="219"/>
    </row>
    <row r="60" spans="3:29" ht="11.25" customHeight="1" x14ac:dyDescent="0.2">
      <c r="C60" s="246" t="s">
        <v>105</v>
      </c>
      <c r="D60" s="245"/>
      <c r="E60" s="245"/>
      <c r="F60" s="245"/>
      <c r="G60" s="245"/>
      <c r="H60" s="245"/>
      <c r="I60" s="245"/>
      <c r="J60" s="245"/>
      <c r="K60" s="244"/>
      <c r="L60" s="240">
        <v>3382</v>
      </c>
      <c r="M60" s="238"/>
      <c r="N60" s="240">
        <v>2226</v>
      </c>
      <c r="O60" s="238"/>
      <c r="P60" s="240">
        <v>3490</v>
      </c>
      <c r="Q60" s="239"/>
      <c r="R60" s="238">
        <v>19167</v>
      </c>
      <c r="S60" s="238"/>
      <c r="T60" s="237">
        <v>31115</v>
      </c>
      <c r="U60" s="236"/>
      <c r="V60" s="235">
        <v>40721</v>
      </c>
      <c r="W60" s="234"/>
      <c r="X60" s="233">
        <f>ROUND(V60/T60,3)*100</f>
        <v>130.9</v>
      </c>
      <c r="Y60" s="232"/>
      <c r="Z60" s="208"/>
      <c r="AA60" s="208"/>
      <c r="AB60" s="219"/>
      <c r="AC60" s="219"/>
    </row>
    <row r="61" spans="3:29" ht="11.25" customHeight="1" x14ac:dyDescent="0.2">
      <c r="C61" s="243" t="s">
        <v>104</v>
      </c>
      <c r="D61" s="242"/>
      <c r="E61" s="242"/>
      <c r="F61" s="242"/>
      <c r="G61" s="242"/>
      <c r="H61" s="242"/>
      <c r="I61" s="242"/>
      <c r="J61" s="242"/>
      <c r="K61" s="241"/>
      <c r="L61" s="240">
        <v>1076</v>
      </c>
      <c r="M61" s="238"/>
      <c r="N61" s="240">
        <v>331</v>
      </c>
      <c r="O61" s="238"/>
      <c r="P61" s="240">
        <v>1071</v>
      </c>
      <c r="Q61" s="239"/>
      <c r="R61" s="238">
        <v>7248</v>
      </c>
      <c r="S61" s="238"/>
      <c r="T61" s="237">
        <v>12596</v>
      </c>
      <c r="U61" s="236"/>
      <c r="V61" s="235">
        <v>13891</v>
      </c>
      <c r="W61" s="234"/>
      <c r="X61" s="233">
        <f>ROUND(V61/T61,3)*100</f>
        <v>110.3</v>
      </c>
      <c r="Y61" s="232"/>
      <c r="Z61" s="208"/>
      <c r="AA61" s="208"/>
      <c r="AB61" s="219"/>
      <c r="AC61" s="219"/>
    </row>
    <row r="62" spans="3:29" ht="11.25" customHeight="1" thickBot="1" x14ac:dyDescent="0.25">
      <c r="C62" s="231" t="s">
        <v>103</v>
      </c>
      <c r="D62" s="230"/>
      <c r="E62" s="230"/>
      <c r="F62" s="230"/>
      <c r="G62" s="230"/>
      <c r="H62" s="230"/>
      <c r="I62" s="230"/>
      <c r="J62" s="230"/>
      <c r="K62" s="229"/>
      <c r="L62" s="228">
        <v>14605</v>
      </c>
      <c r="M62" s="226"/>
      <c r="N62" s="228">
        <v>6309</v>
      </c>
      <c r="O62" s="226"/>
      <c r="P62" s="228">
        <v>2609</v>
      </c>
      <c r="Q62" s="227"/>
      <c r="R62" s="226">
        <v>62453</v>
      </c>
      <c r="S62" s="226"/>
      <c r="T62" s="225">
        <f>25120+253</f>
        <v>25373</v>
      </c>
      <c r="U62" s="224"/>
      <c r="V62" s="223">
        <v>70339</v>
      </c>
      <c r="W62" s="222"/>
      <c r="X62" s="221">
        <f>ROUND(V62/T62,3)*100</f>
        <v>277.2</v>
      </c>
      <c r="Y62" s="220"/>
      <c r="Z62" s="208"/>
      <c r="AA62" s="208"/>
      <c r="AB62" s="219"/>
      <c r="AC62" s="219"/>
    </row>
    <row r="63" spans="3:29" ht="12.75" customHeight="1" thickTop="1" thickBot="1" x14ac:dyDescent="0.25">
      <c r="C63" s="31" t="s">
        <v>102</v>
      </c>
      <c r="D63" s="218"/>
      <c r="E63" s="218"/>
      <c r="F63" s="218"/>
      <c r="G63" s="218"/>
      <c r="H63" s="218"/>
      <c r="I63" s="218"/>
      <c r="J63" s="218"/>
      <c r="K63" s="30"/>
      <c r="L63" s="217">
        <f>SUM(L50:M62)</f>
        <v>71010</v>
      </c>
      <c r="M63" s="216"/>
      <c r="N63" s="214">
        <f>SUM(N50:O62)</f>
        <v>18306</v>
      </c>
      <c r="O63" s="215"/>
      <c r="P63" s="214">
        <f>SUM(P50:Q62)</f>
        <v>34303</v>
      </c>
      <c r="Q63" s="215"/>
      <c r="R63" s="214">
        <f>SUM(R50:S62)</f>
        <v>338559</v>
      </c>
      <c r="S63" s="215"/>
      <c r="T63" s="214">
        <f>SUM(T50:U62)</f>
        <v>551822</v>
      </c>
      <c r="U63" s="213"/>
      <c r="V63" s="212">
        <f>SUM(V50:W62)</f>
        <v>767218</v>
      </c>
      <c r="W63" s="211"/>
      <c r="X63" s="210">
        <f>ROUND(V63/T63,3)*100</f>
        <v>139</v>
      </c>
      <c r="Y63" s="209"/>
      <c r="Z63" s="208"/>
      <c r="AA63" s="208"/>
      <c r="AB63" s="207"/>
      <c r="AC63" s="207"/>
    </row>
    <row r="64" spans="3:29" ht="9" customHeight="1" x14ac:dyDescent="0.2"/>
    <row r="65" spans="1:29" ht="14.15" customHeight="1" x14ac:dyDescent="0.2">
      <c r="A65" s="164" t="s">
        <v>101</v>
      </c>
      <c r="B65" s="205"/>
      <c r="C65" s="205"/>
      <c r="D65" s="205"/>
      <c r="E65" s="205"/>
      <c r="F65" s="205"/>
      <c r="G65" s="205"/>
      <c r="H65" s="205"/>
      <c r="I65" s="206"/>
      <c r="J65" s="205"/>
      <c r="K65" s="205"/>
      <c r="L65" s="17"/>
      <c r="W65" s="15" t="s">
        <v>100</v>
      </c>
      <c r="AC65" s="15"/>
    </row>
    <row r="66" spans="1:29" ht="14.15" customHeight="1" x14ac:dyDescent="0.2">
      <c r="B66" s="160"/>
      <c r="C66" s="159"/>
      <c r="D66" s="159"/>
      <c r="E66" s="158"/>
      <c r="F66" s="14" t="s">
        <v>99</v>
      </c>
      <c r="G66" s="13"/>
      <c r="H66" s="13"/>
      <c r="I66" s="13"/>
      <c r="J66" s="13"/>
      <c r="K66" s="12"/>
      <c r="L66" s="14" t="s">
        <v>98</v>
      </c>
      <c r="M66" s="13"/>
      <c r="N66" s="13"/>
      <c r="O66" s="13"/>
      <c r="P66" s="13"/>
      <c r="Q66" s="12"/>
      <c r="R66" s="14" t="s">
        <v>33</v>
      </c>
      <c r="S66" s="13"/>
      <c r="T66" s="13"/>
      <c r="U66" s="13"/>
      <c r="V66" s="13"/>
      <c r="W66" s="12"/>
      <c r="X66" s="202"/>
      <c r="Y66" s="201"/>
      <c r="Z66" s="201"/>
      <c r="AA66" s="201"/>
      <c r="AB66" s="201"/>
      <c r="AC66" s="201"/>
    </row>
    <row r="67" spans="1:29" ht="14.15" customHeight="1" x14ac:dyDescent="0.2">
      <c r="B67" s="151"/>
      <c r="C67" s="204"/>
      <c r="D67" s="204"/>
      <c r="E67" s="203"/>
      <c r="F67" s="7" t="s">
        <v>97</v>
      </c>
      <c r="G67" s="109"/>
      <c r="H67" s="108"/>
      <c r="I67" s="7" t="s">
        <v>96</v>
      </c>
      <c r="J67" s="109"/>
      <c r="K67" s="108"/>
      <c r="L67" s="7" t="s">
        <v>97</v>
      </c>
      <c r="M67" s="109"/>
      <c r="N67" s="108"/>
      <c r="O67" s="7" t="s">
        <v>96</v>
      </c>
      <c r="P67" s="109"/>
      <c r="Q67" s="108"/>
      <c r="R67" s="7" t="s">
        <v>97</v>
      </c>
      <c r="S67" s="109"/>
      <c r="T67" s="108"/>
      <c r="U67" s="7" t="s">
        <v>96</v>
      </c>
      <c r="V67" s="109"/>
      <c r="W67" s="108"/>
      <c r="X67" s="202"/>
      <c r="Y67" s="201"/>
      <c r="Z67" s="201"/>
      <c r="AA67" s="201"/>
      <c r="AB67" s="201"/>
      <c r="AC67" s="201"/>
    </row>
    <row r="68" spans="1:29" ht="14.15" customHeight="1" x14ac:dyDescent="0.2">
      <c r="B68" s="7" t="s">
        <v>95</v>
      </c>
      <c r="C68" s="109"/>
      <c r="D68" s="109"/>
      <c r="E68" s="108"/>
      <c r="F68" s="57">
        <v>136</v>
      </c>
      <c r="G68" s="59"/>
      <c r="H68" s="200"/>
      <c r="I68" s="57">
        <v>33173</v>
      </c>
      <c r="J68" s="59"/>
      <c r="K68" s="200"/>
      <c r="L68" s="57">
        <v>70</v>
      </c>
      <c r="M68" s="59"/>
      <c r="N68" s="200"/>
      <c r="O68" s="57">
        <v>3987</v>
      </c>
      <c r="P68" s="59"/>
      <c r="Q68" s="200"/>
      <c r="R68" s="57">
        <f>F68+L68</f>
        <v>206</v>
      </c>
      <c r="S68" s="59"/>
      <c r="T68" s="200"/>
      <c r="U68" s="57">
        <f>I68+O68</f>
        <v>37160</v>
      </c>
      <c r="V68" s="59"/>
      <c r="W68" s="200"/>
      <c r="X68" s="199"/>
      <c r="Y68" s="2"/>
      <c r="Z68" s="2"/>
      <c r="AA68" s="2"/>
      <c r="AB68" s="2"/>
      <c r="AC68" s="2"/>
    </row>
    <row r="69" spans="1:29" ht="14.15" customHeight="1" x14ac:dyDescent="0.2">
      <c r="B69" s="1" t="s">
        <v>94</v>
      </c>
      <c r="M69" s="198"/>
      <c r="N69" s="198"/>
      <c r="O69" s="198"/>
      <c r="P69" s="198"/>
      <c r="Q69" s="198"/>
      <c r="R69" s="198"/>
    </row>
    <row r="70" spans="1:29" ht="9" customHeight="1" x14ac:dyDescent="0.2"/>
    <row r="71" spans="1:29" ht="14.15" customHeight="1" thickBot="1" x14ac:dyDescent="0.25">
      <c r="A71" s="19" t="s">
        <v>93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7"/>
      <c r="X71" s="120"/>
      <c r="Y71" s="120"/>
      <c r="Z71" s="120"/>
      <c r="AA71" s="1" t="s">
        <v>92</v>
      </c>
    </row>
    <row r="72" spans="1:29" ht="14.15" customHeight="1" x14ac:dyDescent="0.2">
      <c r="B72" s="7"/>
      <c r="C72" s="6"/>
      <c r="D72" s="6"/>
      <c r="E72" s="6"/>
      <c r="F72" s="109"/>
      <c r="G72" s="109"/>
      <c r="H72" s="109"/>
      <c r="I72" s="109"/>
      <c r="J72" s="109"/>
      <c r="K72" s="109"/>
      <c r="L72" s="109"/>
      <c r="M72" s="109"/>
      <c r="N72" s="108"/>
      <c r="O72" s="14" t="s">
        <v>76</v>
      </c>
      <c r="P72" s="13"/>
      <c r="Q72" s="13"/>
      <c r="R72" s="14" t="s">
        <v>62</v>
      </c>
      <c r="S72" s="13"/>
      <c r="T72" s="12"/>
      <c r="U72" s="14" t="s">
        <v>61</v>
      </c>
      <c r="V72" s="13"/>
      <c r="W72" s="12"/>
      <c r="X72" s="115" t="s">
        <v>60</v>
      </c>
      <c r="Y72" s="115"/>
      <c r="Z72" s="197"/>
      <c r="AA72" s="112" t="s">
        <v>75</v>
      </c>
      <c r="AB72" s="196"/>
      <c r="AC72" s="195"/>
    </row>
    <row r="73" spans="1:29" ht="14.15" customHeight="1" x14ac:dyDescent="0.2">
      <c r="B73" s="192" t="s">
        <v>91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6"/>
      <c r="O73" s="55">
        <v>0</v>
      </c>
      <c r="P73" s="54"/>
      <c r="Q73" s="54"/>
      <c r="R73" s="55">
        <v>433</v>
      </c>
      <c r="S73" s="54"/>
      <c r="T73" s="56"/>
      <c r="U73" s="55">
        <v>870</v>
      </c>
      <c r="V73" s="54"/>
      <c r="W73" s="56"/>
      <c r="X73" s="54">
        <v>933</v>
      </c>
      <c r="Y73" s="54"/>
      <c r="Z73" s="53"/>
      <c r="AA73" s="194">
        <v>908</v>
      </c>
      <c r="AB73" s="59"/>
      <c r="AC73" s="193"/>
    </row>
    <row r="74" spans="1:29" ht="14.15" customHeight="1" x14ac:dyDescent="0.2">
      <c r="B74" s="192" t="s">
        <v>90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6"/>
      <c r="O74" s="55">
        <v>1341</v>
      </c>
      <c r="P74" s="54"/>
      <c r="Q74" s="54"/>
      <c r="R74" s="55">
        <v>2250</v>
      </c>
      <c r="S74" s="54"/>
      <c r="T74" s="56"/>
      <c r="U74" s="55">
        <v>2269</v>
      </c>
      <c r="V74" s="54"/>
      <c r="W74" s="56"/>
      <c r="X74" s="54">
        <v>2036</v>
      </c>
      <c r="Y74" s="54"/>
      <c r="Z74" s="53"/>
      <c r="AA74" s="194">
        <v>2107</v>
      </c>
      <c r="AB74" s="59"/>
      <c r="AC74" s="193"/>
    </row>
    <row r="75" spans="1:29" ht="14.15" customHeight="1" x14ac:dyDescent="0.2">
      <c r="B75" s="192" t="s">
        <v>89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6"/>
      <c r="O75" s="55">
        <v>1142</v>
      </c>
      <c r="P75" s="54"/>
      <c r="Q75" s="54"/>
      <c r="R75" s="55">
        <v>1700</v>
      </c>
      <c r="S75" s="54"/>
      <c r="T75" s="56"/>
      <c r="U75" s="55">
        <v>2000</v>
      </c>
      <c r="V75" s="54"/>
      <c r="W75" s="56"/>
      <c r="X75" s="54">
        <v>2050</v>
      </c>
      <c r="Y75" s="54"/>
      <c r="Z75" s="53"/>
      <c r="AA75" s="194">
        <v>2500</v>
      </c>
      <c r="AB75" s="59"/>
      <c r="AC75" s="193"/>
    </row>
    <row r="76" spans="1:29" ht="14.15" customHeight="1" x14ac:dyDescent="0.2">
      <c r="B76" s="192" t="s">
        <v>88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6"/>
      <c r="O76" s="55">
        <v>0</v>
      </c>
      <c r="P76" s="54"/>
      <c r="Q76" s="54"/>
      <c r="R76" s="55">
        <v>200</v>
      </c>
      <c r="S76" s="54"/>
      <c r="T76" s="56"/>
      <c r="U76" s="55">
        <v>550</v>
      </c>
      <c r="V76" s="54"/>
      <c r="W76" s="56"/>
      <c r="X76" s="54">
        <v>700</v>
      </c>
      <c r="Y76" s="54"/>
      <c r="Z76" s="53"/>
      <c r="AA76" s="194">
        <v>620</v>
      </c>
      <c r="AB76" s="59"/>
      <c r="AC76" s="193"/>
    </row>
    <row r="77" spans="1:29" ht="14.15" customHeight="1" thickBot="1" x14ac:dyDescent="0.25">
      <c r="B77" s="192" t="s">
        <v>87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6"/>
      <c r="O77" s="55">
        <v>0</v>
      </c>
      <c r="P77" s="54"/>
      <c r="Q77" s="54"/>
      <c r="R77" s="55">
        <v>250</v>
      </c>
      <c r="S77" s="54"/>
      <c r="T77" s="56"/>
      <c r="U77" s="55">
        <v>300</v>
      </c>
      <c r="V77" s="54"/>
      <c r="W77" s="56"/>
      <c r="X77" s="55">
        <v>600</v>
      </c>
      <c r="Y77" s="54"/>
      <c r="Z77" s="53"/>
      <c r="AA77" s="191">
        <v>600</v>
      </c>
      <c r="AB77" s="190"/>
      <c r="AC77" s="189"/>
    </row>
    <row r="78" spans="1:29" ht="14.15" customHeight="1" x14ac:dyDescent="0.2">
      <c r="B78" s="1" t="s">
        <v>86</v>
      </c>
    </row>
    <row r="79" spans="1:29" ht="14.15" customHeight="1" x14ac:dyDescent="0.2">
      <c r="B79" s="1" t="s">
        <v>85</v>
      </c>
    </row>
    <row r="80" spans="1:29" ht="12" customHeight="1" x14ac:dyDescent="0.2"/>
    <row r="81" spans="1:33" ht="14.15" customHeight="1" thickBot="1" x14ac:dyDescent="0.25">
      <c r="A81" s="19" t="s">
        <v>84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7"/>
      <c r="R81" s="120"/>
      <c r="S81" s="120"/>
      <c r="T81" s="120"/>
      <c r="U81" s="163"/>
      <c r="Y81" s="15" t="s">
        <v>83</v>
      </c>
    </row>
    <row r="82" spans="1:33" ht="14.15" customHeight="1" x14ac:dyDescent="0.2">
      <c r="B82" s="160"/>
      <c r="C82" s="159"/>
      <c r="D82" s="159"/>
      <c r="E82" s="158"/>
      <c r="F82" s="188" t="s">
        <v>76</v>
      </c>
      <c r="G82" s="117"/>
      <c r="H82" s="117"/>
      <c r="I82" s="117"/>
      <c r="J82" s="188" t="s">
        <v>62</v>
      </c>
      <c r="K82" s="117"/>
      <c r="L82" s="117"/>
      <c r="M82" s="116"/>
      <c r="N82" s="114" t="s">
        <v>61</v>
      </c>
      <c r="O82" s="114"/>
      <c r="P82" s="114"/>
      <c r="Q82" s="113"/>
      <c r="R82" s="114" t="s">
        <v>60</v>
      </c>
      <c r="S82" s="114"/>
      <c r="T82" s="114"/>
      <c r="U82" s="113"/>
      <c r="V82" s="187" t="s">
        <v>75</v>
      </c>
      <c r="W82" s="111"/>
      <c r="X82" s="111"/>
      <c r="Y82" s="110"/>
    </row>
    <row r="83" spans="1:33" ht="14.15" customHeight="1" x14ac:dyDescent="0.2">
      <c r="B83" s="186" t="s">
        <v>82</v>
      </c>
      <c r="C83" s="185"/>
      <c r="D83" s="185"/>
      <c r="E83" s="184"/>
      <c r="F83" s="183">
        <v>1</v>
      </c>
      <c r="G83" s="177"/>
      <c r="H83" s="177"/>
      <c r="I83" s="177"/>
      <c r="J83" s="182">
        <v>23</v>
      </c>
      <c r="K83" s="180"/>
      <c r="L83" s="180"/>
      <c r="M83" s="181"/>
      <c r="N83" s="180">
        <v>60</v>
      </c>
      <c r="O83" s="180"/>
      <c r="P83" s="180"/>
      <c r="Q83" s="179"/>
      <c r="R83" s="180">
        <v>76</v>
      </c>
      <c r="S83" s="180"/>
      <c r="T83" s="180"/>
      <c r="U83" s="179"/>
      <c r="V83" s="178"/>
      <c r="W83" s="177"/>
      <c r="X83" s="177"/>
      <c r="Y83" s="176"/>
    </row>
    <row r="84" spans="1:33" ht="14.15" customHeight="1" thickBot="1" x14ac:dyDescent="0.25">
      <c r="B84" s="34" t="s">
        <v>81</v>
      </c>
      <c r="C84" s="175"/>
      <c r="D84" s="175"/>
      <c r="E84" s="174"/>
      <c r="F84" s="173">
        <v>568</v>
      </c>
      <c r="G84" s="172"/>
      <c r="H84" s="172"/>
      <c r="I84" s="172"/>
      <c r="J84" s="171">
        <v>9454</v>
      </c>
      <c r="K84" s="169"/>
      <c r="L84" s="169"/>
      <c r="M84" s="170"/>
      <c r="N84" s="169">
        <v>38109</v>
      </c>
      <c r="O84" s="169"/>
      <c r="P84" s="169"/>
      <c r="Q84" s="168"/>
      <c r="R84" s="169">
        <v>39521</v>
      </c>
      <c r="S84" s="169"/>
      <c r="T84" s="169"/>
      <c r="U84" s="168"/>
      <c r="V84" s="167"/>
      <c r="W84" s="166"/>
      <c r="X84" s="166"/>
      <c r="Y84" s="165"/>
    </row>
    <row r="85" spans="1:33" ht="14.15" customHeight="1" x14ac:dyDescent="0.2">
      <c r="B85" s="1" t="s">
        <v>80</v>
      </c>
      <c r="T85" s="15"/>
    </row>
    <row r="86" spans="1:33" ht="14.15" customHeight="1" x14ac:dyDescent="0.2"/>
    <row r="87" spans="1:33" ht="14.15" customHeight="1" thickBot="1" x14ac:dyDescent="0.25">
      <c r="A87" s="164" t="s">
        <v>79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7"/>
      <c r="Z87" s="120"/>
      <c r="AA87" s="120"/>
      <c r="AB87" s="120"/>
      <c r="AC87" s="163"/>
      <c r="AG87" s="15" t="s">
        <v>43</v>
      </c>
    </row>
    <row r="88" spans="1:33" ht="14.15" customHeight="1" x14ac:dyDescent="0.2">
      <c r="B88" s="7"/>
      <c r="C88" s="6"/>
      <c r="D88" s="6"/>
      <c r="E88" s="5"/>
      <c r="F88" s="14" t="s">
        <v>78</v>
      </c>
      <c r="G88" s="13"/>
      <c r="H88" s="13"/>
      <c r="I88" s="13"/>
      <c r="J88" s="14" t="s">
        <v>77</v>
      </c>
      <c r="K88" s="117"/>
      <c r="L88" s="117"/>
      <c r="M88" s="117"/>
      <c r="N88" s="14" t="s">
        <v>76</v>
      </c>
      <c r="O88" s="117"/>
      <c r="P88" s="117"/>
      <c r="Q88" s="117"/>
      <c r="R88" s="14" t="s">
        <v>62</v>
      </c>
      <c r="S88" s="117"/>
      <c r="T88" s="117"/>
      <c r="U88" s="116"/>
      <c r="V88" s="115" t="s">
        <v>61</v>
      </c>
      <c r="W88" s="114"/>
      <c r="X88" s="114"/>
      <c r="Y88" s="114"/>
      <c r="Z88" s="14" t="s">
        <v>60</v>
      </c>
      <c r="AA88" s="117"/>
      <c r="AB88" s="117"/>
      <c r="AC88" s="162"/>
      <c r="AD88" s="112" t="s">
        <v>75</v>
      </c>
      <c r="AE88" s="111"/>
      <c r="AF88" s="111"/>
      <c r="AG88" s="110"/>
    </row>
    <row r="89" spans="1:33" ht="14.15" customHeight="1" x14ac:dyDescent="0.2">
      <c r="B89" s="7" t="s">
        <v>74</v>
      </c>
      <c r="C89" s="6"/>
      <c r="D89" s="6"/>
      <c r="E89" s="5"/>
      <c r="F89" s="28">
        <v>165491</v>
      </c>
      <c r="G89" s="27"/>
      <c r="H89" s="27"/>
      <c r="I89" s="27"/>
      <c r="J89" s="25">
        <v>64115</v>
      </c>
      <c r="K89" s="24"/>
      <c r="L89" s="24"/>
      <c r="M89" s="24"/>
      <c r="N89" s="25">
        <v>45654</v>
      </c>
      <c r="O89" s="24"/>
      <c r="P89" s="24"/>
      <c r="Q89" s="24"/>
      <c r="R89" s="25">
        <v>109834</v>
      </c>
      <c r="S89" s="24"/>
      <c r="T89" s="24"/>
      <c r="U89" s="26"/>
      <c r="V89" s="27">
        <v>185317</v>
      </c>
      <c r="W89" s="27"/>
      <c r="X89" s="27"/>
      <c r="Y89" s="27"/>
      <c r="Z89" s="28">
        <v>196341</v>
      </c>
      <c r="AA89" s="27"/>
      <c r="AB89" s="27"/>
      <c r="AC89" s="49"/>
      <c r="AD89" s="161">
        <v>159872</v>
      </c>
      <c r="AE89" s="27"/>
      <c r="AF89" s="27"/>
      <c r="AG89" s="49"/>
    </row>
    <row r="90" spans="1:33" ht="14.15" customHeight="1" thickBot="1" x14ac:dyDescent="0.25">
      <c r="B90" s="7" t="s">
        <v>73</v>
      </c>
      <c r="C90" s="6"/>
      <c r="D90" s="6"/>
      <c r="E90" s="5"/>
      <c r="F90" s="28">
        <v>18339</v>
      </c>
      <c r="G90" s="27"/>
      <c r="H90" s="27"/>
      <c r="I90" s="27"/>
      <c r="J90" s="25">
        <v>4055</v>
      </c>
      <c r="K90" s="24"/>
      <c r="L90" s="24"/>
      <c r="M90" s="24"/>
      <c r="N90" s="25">
        <v>1714</v>
      </c>
      <c r="O90" s="24"/>
      <c r="P90" s="24"/>
      <c r="Q90" s="24"/>
      <c r="R90" s="25">
        <v>4580</v>
      </c>
      <c r="S90" s="24"/>
      <c r="T90" s="24"/>
      <c r="U90" s="26"/>
      <c r="V90" s="28">
        <v>18308</v>
      </c>
      <c r="W90" s="27"/>
      <c r="X90" s="27"/>
      <c r="Y90" s="27"/>
      <c r="Z90" s="28">
        <v>20311</v>
      </c>
      <c r="AA90" s="27"/>
      <c r="AB90" s="27"/>
      <c r="AC90" s="49"/>
      <c r="AD90" s="48">
        <v>21003</v>
      </c>
      <c r="AE90" s="47"/>
      <c r="AF90" s="47"/>
      <c r="AG90" s="46"/>
    </row>
    <row r="91" spans="1:33" ht="14.15" customHeight="1" x14ac:dyDescent="0.2"/>
    <row r="92" spans="1:33" ht="14.15" hidden="1" customHeight="1" outlineLevel="1" x14ac:dyDescent="0.2">
      <c r="A92" s="19" t="s">
        <v>72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7"/>
      <c r="AF92" s="15" t="s">
        <v>43</v>
      </c>
    </row>
    <row r="93" spans="1:33" ht="25.5" hidden="1" customHeight="1" outlineLevel="1" x14ac:dyDescent="0.2">
      <c r="B93" s="160"/>
      <c r="C93" s="159"/>
      <c r="D93" s="159"/>
      <c r="E93" s="158"/>
      <c r="F93" s="14" t="s">
        <v>71</v>
      </c>
      <c r="G93" s="13"/>
      <c r="H93" s="13"/>
      <c r="I93" s="157"/>
      <c r="J93" s="157"/>
      <c r="K93" s="157"/>
      <c r="L93" s="157"/>
      <c r="M93" s="157"/>
      <c r="N93" s="156"/>
      <c r="O93" s="14" t="s">
        <v>70</v>
      </c>
      <c r="P93" s="13"/>
      <c r="Q93" s="13"/>
      <c r="R93" s="157"/>
      <c r="S93" s="157"/>
      <c r="T93" s="157"/>
      <c r="U93" s="157"/>
      <c r="V93" s="157"/>
      <c r="W93" s="156"/>
      <c r="X93" s="155" t="s">
        <v>69</v>
      </c>
      <c r="Y93" s="154"/>
      <c r="Z93" s="154"/>
      <c r="AA93" s="153"/>
      <c r="AB93" s="153"/>
      <c r="AC93" s="153"/>
      <c r="AD93" s="153"/>
      <c r="AE93" s="153"/>
      <c r="AF93" s="152"/>
    </row>
    <row r="94" spans="1:33" ht="12" hidden="1" customHeight="1" outlineLevel="1" x14ac:dyDescent="0.2">
      <c r="B94" s="151"/>
      <c r="C94" s="150"/>
      <c r="D94" s="150"/>
      <c r="E94" s="149"/>
      <c r="F94" s="148" t="s">
        <v>68</v>
      </c>
      <c r="G94" s="145"/>
      <c r="H94" s="146"/>
      <c r="I94" s="145" t="s">
        <v>67</v>
      </c>
      <c r="J94" s="145"/>
      <c r="K94" s="144"/>
      <c r="L94" s="143" t="s">
        <v>66</v>
      </c>
      <c r="M94" s="142"/>
      <c r="N94" s="141"/>
      <c r="O94" s="147" t="s">
        <v>65</v>
      </c>
      <c r="P94" s="145"/>
      <c r="Q94" s="146"/>
      <c r="R94" s="145" t="s">
        <v>64</v>
      </c>
      <c r="S94" s="145"/>
      <c r="T94" s="144"/>
      <c r="U94" s="143" t="s">
        <v>63</v>
      </c>
      <c r="V94" s="142"/>
      <c r="W94" s="141"/>
      <c r="X94" s="147" t="s">
        <v>62</v>
      </c>
      <c r="Y94" s="145"/>
      <c r="Z94" s="146"/>
      <c r="AA94" s="145" t="s">
        <v>61</v>
      </c>
      <c r="AB94" s="145"/>
      <c r="AC94" s="144"/>
      <c r="AD94" s="143" t="s">
        <v>60</v>
      </c>
      <c r="AE94" s="142"/>
      <c r="AF94" s="141"/>
    </row>
    <row r="95" spans="1:33" ht="12" hidden="1" customHeight="1" outlineLevel="1" x14ac:dyDescent="0.2">
      <c r="B95" s="7" t="s">
        <v>59</v>
      </c>
      <c r="C95" s="6"/>
      <c r="D95" s="6"/>
      <c r="E95" s="5"/>
      <c r="F95" s="74">
        <v>13048</v>
      </c>
      <c r="G95" s="76"/>
      <c r="H95" s="139"/>
      <c r="I95" s="76">
        <v>15494</v>
      </c>
      <c r="J95" s="76"/>
      <c r="K95" s="131"/>
      <c r="L95" s="138"/>
      <c r="M95" s="76"/>
      <c r="N95" s="131"/>
      <c r="O95" s="138">
        <v>3351</v>
      </c>
      <c r="P95" s="76"/>
      <c r="Q95" s="139"/>
      <c r="R95" s="76">
        <v>4626</v>
      </c>
      <c r="S95" s="76"/>
      <c r="T95" s="131"/>
      <c r="U95" s="138"/>
      <c r="V95" s="76"/>
      <c r="W95" s="131"/>
      <c r="X95" s="137">
        <v>3127</v>
      </c>
      <c r="Y95" s="136"/>
      <c r="Z95" s="135"/>
      <c r="AA95" s="136">
        <v>12289</v>
      </c>
      <c r="AB95" s="136"/>
      <c r="AC95" s="140"/>
      <c r="AD95" s="137"/>
      <c r="AE95" s="136"/>
      <c r="AF95" s="140"/>
    </row>
    <row r="96" spans="1:33" ht="12" hidden="1" customHeight="1" outlineLevel="1" x14ac:dyDescent="0.2">
      <c r="B96" s="7" t="s">
        <v>58</v>
      </c>
      <c r="C96" s="6"/>
      <c r="D96" s="6"/>
      <c r="E96" s="5"/>
      <c r="F96" s="74">
        <v>79</v>
      </c>
      <c r="G96" s="76"/>
      <c r="H96" s="139"/>
      <c r="I96" s="76">
        <v>94</v>
      </c>
      <c r="J96" s="76"/>
      <c r="K96" s="131"/>
      <c r="L96" s="138"/>
      <c r="M96" s="76"/>
      <c r="N96" s="131"/>
      <c r="O96" s="138">
        <v>28</v>
      </c>
      <c r="P96" s="76"/>
      <c r="Q96" s="139"/>
      <c r="R96" s="76">
        <v>36</v>
      </c>
      <c r="S96" s="76"/>
      <c r="T96" s="131"/>
      <c r="U96" s="138"/>
      <c r="V96" s="76"/>
      <c r="W96" s="131"/>
      <c r="X96" s="137">
        <v>22</v>
      </c>
      <c r="Y96" s="136"/>
      <c r="Z96" s="135"/>
      <c r="AA96" s="136">
        <v>51</v>
      </c>
      <c r="AB96" s="136"/>
      <c r="AC96" s="140"/>
      <c r="AD96" s="138"/>
      <c r="AE96" s="76"/>
      <c r="AF96" s="131"/>
    </row>
    <row r="97" spans="1:34" ht="12" hidden="1" customHeight="1" outlineLevel="1" x14ac:dyDescent="0.2">
      <c r="B97" s="7" t="s">
        <v>57</v>
      </c>
      <c r="C97" s="6"/>
      <c r="D97" s="6"/>
      <c r="E97" s="5"/>
      <c r="F97" s="74">
        <v>155</v>
      </c>
      <c r="G97" s="76"/>
      <c r="H97" s="139"/>
      <c r="I97" s="76">
        <v>182</v>
      </c>
      <c r="J97" s="76"/>
      <c r="K97" s="131"/>
      <c r="L97" s="138"/>
      <c r="M97" s="76"/>
      <c r="N97" s="131"/>
      <c r="O97" s="138">
        <v>45</v>
      </c>
      <c r="P97" s="76"/>
      <c r="Q97" s="139"/>
      <c r="R97" s="76">
        <v>55</v>
      </c>
      <c r="S97" s="76"/>
      <c r="T97" s="131"/>
      <c r="U97" s="138"/>
      <c r="V97" s="76"/>
      <c r="W97" s="131"/>
      <c r="X97" s="137">
        <v>27</v>
      </c>
      <c r="Y97" s="136"/>
      <c r="Z97" s="135"/>
      <c r="AA97" s="136">
        <v>35</v>
      </c>
      <c r="AB97" s="136"/>
      <c r="AC97" s="140"/>
      <c r="AD97" s="137"/>
      <c r="AE97" s="136"/>
      <c r="AF97" s="140"/>
    </row>
    <row r="98" spans="1:34" ht="12" hidden="1" customHeight="1" outlineLevel="1" x14ac:dyDescent="0.2">
      <c r="B98" s="7" t="s">
        <v>56</v>
      </c>
      <c r="C98" s="6"/>
      <c r="D98" s="6"/>
      <c r="E98" s="5"/>
      <c r="F98" s="74">
        <v>523</v>
      </c>
      <c r="G98" s="76"/>
      <c r="H98" s="139"/>
      <c r="I98" s="76">
        <v>601</v>
      </c>
      <c r="J98" s="76"/>
      <c r="K98" s="131"/>
      <c r="L98" s="138"/>
      <c r="M98" s="76"/>
      <c r="N98" s="131"/>
      <c r="O98" s="138">
        <v>17</v>
      </c>
      <c r="P98" s="76"/>
      <c r="Q98" s="139"/>
      <c r="R98" s="76">
        <v>59</v>
      </c>
      <c r="S98" s="76"/>
      <c r="T98" s="131"/>
      <c r="U98" s="138"/>
      <c r="V98" s="76"/>
      <c r="W98" s="131"/>
      <c r="X98" s="137">
        <v>635</v>
      </c>
      <c r="Y98" s="136"/>
      <c r="Z98" s="135"/>
      <c r="AA98" s="136">
        <v>1509</v>
      </c>
      <c r="AB98" s="136"/>
      <c r="AC98" s="140"/>
      <c r="AD98" s="137"/>
      <c r="AE98" s="136"/>
      <c r="AF98" s="140"/>
    </row>
    <row r="99" spans="1:34" ht="12" hidden="1" customHeight="1" outlineLevel="1" x14ac:dyDescent="0.2">
      <c r="B99" s="7" t="s">
        <v>55</v>
      </c>
      <c r="C99" s="6"/>
      <c r="D99" s="6"/>
      <c r="E99" s="5"/>
      <c r="F99" s="74">
        <v>173</v>
      </c>
      <c r="G99" s="76"/>
      <c r="H99" s="139"/>
      <c r="I99" s="76">
        <v>178</v>
      </c>
      <c r="J99" s="76"/>
      <c r="K99" s="131"/>
      <c r="L99" s="138"/>
      <c r="M99" s="76"/>
      <c r="N99" s="131"/>
      <c r="O99" s="138">
        <v>46</v>
      </c>
      <c r="P99" s="76"/>
      <c r="Q99" s="139"/>
      <c r="R99" s="76">
        <v>45</v>
      </c>
      <c r="S99" s="76"/>
      <c r="T99" s="131"/>
      <c r="U99" s="138"/>
      <c r="V99" s="76"/>
      <c r="W99" s="131"/>
      <c r="X99" s="137">
        <v>83</v>
      </c>
      <c r="Y99" s="136"/>
      <c r="Z99" s="135"/>
      <c r="AA99" s="136">
        <v>160</v>
      </c>
      <c r="AB99" s="136"/>
      <c r="AC99" s="140"/>
      <c r="AD99" s="137"/>
      <c r="AE99" s="136"/>
      <c r="AF99" s="140"/>
    </row>
    <row r="100" spans="1:34" ht="12" hidden="1" customHeight="1" outlineLevel="1" x14ac:dyDescent="0.2">
      <c r="B100" s="7" t="s">
        <v>54</v>
      </c>
      <c r="C100" s="6"/>
      <c r="D100" s="6"/>
      <c r="E100" s="5"/>
      <c r="F100" s="74">
        <v>692</v>
      </c>
      <c r="G100" s="76"/>
      <c r="H100" s="139"/>
      <c r="I100" s="76">
        <v>650</v>
      </c>
      <c r="J100" s="76"/>
      <c r="K100" s="131"/>
      <c r="L100" s="138"/>
      <c r="M100" s="76"/>
      <c r="N100" s="131"/>
      <c r="O100" s="138">
        <v>94</v>
      </c>
      <c r="P100" s="76"/>
      <c r="Q100" s="139"/>
      <c r="R100" s="76">
        <v>210</v>
      </c>
      <c r="S100" s="76"/>
      <c r="T100" s="131"/>
      <c r="U100" s="138"/>
      <c r="V100" s="76"/>
      <c r="W100" s="131"/>
      <c r="X100" s="137">
        <v>495</v>
      </c>
      <c r="Y100" s="136"/>
      <c r="Z100" s="135"/>
      <c r="AA100" s="136">
        <v>2312</v>
      </c>
      <c r="AB100" s="136"/>
      <c r="AC100" s="140"/>
      <c r="AD100" s="137"/>
      <c r="AE100" s="136"/>
      <c r="AF100" s="140"/>
    </row>
    <row r="101" spans="1:34" ht="12" hidden="1" customHeight="1" outlineLevel="1" x14ac:dyDescent="0.2">
      <c r="B101" s="7" t="s">
        <v>53</v>
      </c>
      <c r="C101" s="6"/>
      <c r="D101" s="6"/>
      <c r="E101" s="5"/>
      <c r="F101" s="74">
        <v>91</v>
      </c>
      <c r="G101" s="76"/>
      <c r="H101" s="139"/>
      <c r="I101" s="76">
        <v>90</v>
      </c>
      <c r="J101" s="76"/>
      <c r="K101" s="131"/>
      <c r="L101" s="138"/>
      <c r="M101" s="76"/>
      <c r="N101" s="131"/>
      <c r="O101" s="138">
        <v>8</v>
      </c>
      <c r="P101" s="76"/>
      <c r="Q101" s="139"/>
      <c r="R101" s="76">
        <v>12</v>
      </c>
      <c r="S101" s="76"/>
      <c r="T101" s="131"/>
      <c r="U101" s="138"/>
      <c r="V101" s="76"/>
      <c r="W101" s="131"/>
      <c r="X101" s="137">
        <v>55</v>
      </c>
      <c r="Y101" s="136"/>
      <c r="Z101" s="135"/>
      <c r="AA101" s="136">
        <v>372</v>
      </c>
      <c r="AB101" s="136"/>
      <c r="AC101" s="140"/>
      <c r="AD101" s="137"/>
      <c r="AE101" s="136"/>
      <c r="AF101" s="140"/>
    </row>
    <row r="102" spans="1:34" ht="12" hidden="1" customHeight="1" outlineLevel="1" x14ac:dyDescent="0.2">
      <c r="B102" s="7" t="s">
        <v>52</v>
      </c>
      <c r="C102" s="6"/>
      <c r="D102" s="6"/>
      <c r="E102" s="5"/>
      <c r="F102" s="74">
        <v>13</v>
      </c>
      <c r="G102" s="76"/>
      <c r="H102" s="139"/>
      <c r="I102" s="76">
        <v>8</v>
      </c>
      <c r="J102" s="76"/>
      <c r="K102" s="131"/>
      <c r="L102" s="138"/>
      <c r="M102" s="76"/>
      <c r="N102" s="131"/>
      <c r="O102" s="138">
        <v>0</v>
      </c>
      <c r="P102" s="76"/>
      <c r="Q102" s="139"/>
      <c r="R102" s="76">
        <v>0</v>
      </c>
      <c r="S102" s="76"/>
      <c r="T102" s="131"/>
      <c r="U102" s="138"/>
      <c r="V102" s="76"/>
      <c r="W102" s="131"/>
      <c r="X102" s="137">
        <v>136</v>
      </c>
      <c r="Y102" s="136"/>
      <c r="Z102" s="135"/>
      <c r="AA102" s="133">
        <v>1580</v>
      </c>
      <c r="AB102" s="133"/>
      <c r="AC102" s="132"/>
      <c r="AD102" s="134"/>
      <c r="AE102" s="133"/>
      <c r="AF102" s="132"/>
    </row>
    <row r="103" spans="1:34" ht="12" hidden="1" customHeight="1" outlineLevel="1" x14ac:dyDescent="0.2">
      <c r="B103" s="7" t="s">
        <v>33</v>
      </c>
      <c r="C103" s="6"/>
      <c r="D103" s="6"/>
      <c r="E103" s="5"/>
      <c r="F103" s="74">
        <f>SUM(F95:H102)</f>
        <v>14774</v>
      </c>
      <c r="G103" s="76"/>
      <c r="H103" s="76"/>
      <c r="I103" s="74">
        <f>SUM(I95:K102)</f>
        <v>17297</v>
      </c>
      <c r="J103" s="76"/>
      <c r="K103" s="131"/>
      <c r="L103" s="130">
        <f>SUM(L95:N102)</f>
        <v>0</v>
      </c>
      <c r="M103" s="129"/>
      <c r="N103" s="128"/>
      <c r="O103" s="74">
        <f>SUM(O95:Q102)</f>
        <v>3589</v>
      </c>
      <c r="P103" s="76"/>
      <c r="Q103" s="76"/>
      <c r="R103" s="74">
        <f>SUM(R95:T102)</f>
        <v>5043</v>
      </c>
      <c r="S103" s="76"/>
      <c r="T103" s="131"/>
      <c r="U103" s="130">
        <f>SUM(U95:W102)</f>
        <v>0</v>
      </c>
      <c r="V103" s="129"/>
      <c r="W103" s="128"/>
      <c r="X103" s="127">
        <f>SUM(X95:Z102)</f>
        <v>4580</v>
      </c>
      <c r="Y103" s="127"/>
      <c r="Z103" s="126"/>
      <c r="AA103" s="125">
        <f>SUM(AA95:AC102)</f>
        <v>18308</v>
      </c>
      <c r="AB103" s="125"/>
      <c r="AC103" s="124"/>
      <c r="AD103" s="123">
        <f>SUM(AD95:AF102)</f>
        <v>0</v>
      </c>
      <c r="AE103" s="122"/>
      <c r="AF103" s="121"/>
    </row>
    <row r="104" spans="1:34" ht="14.15" hidden="1" customHeight="1" outlineLevel="1" x14ac:dyDescent="0.2">
      <c r="B104" s="1" t="s">
        <v>51</v>
      </c>
    </row>
    <row r="105" spans="1:34" ht="14.15" hidden="1" customHeight="1" outlineLevel="1" x14ac:dyDescent="0.2">
      <c r="B105" s="1" t="s">
        <v>50</v>
      </c>
    </row>
    <row r="106" spans="1:34" ht="14.15" hidden="1" customHeight="1" outlineLevel="1" x14ac:dyDescent="0.2">
      <c r="B106" s="1" t="s">
        <v>49</v>
      </c>
    </row>
    <row r="107" spans="1:34" ht="7.5" customHeight="1" collapsed="1" x14ac:dyDescent="0.2"/>
    <row r="108" spans="1:34" ht="14.15" customHeight="1" x14ac:dyDescent="0.2">
      <c r="A108" s="19" t="s">
        <v>48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7"/>
    </row>
    <row r="109" spans="1:34" ht="14.15" customHeight="1" thickBot="1" x14ac:dyDescent="0.25">
      <c r="B109" s="1" t="s">
        <v>47</v>
      </c>
      <c r="AA109" s="120"/>
      <c r="AB109" s="120"/>
      <c r="AC109" s="120"/>
      <c r="AD109" s="120"/>
      <c r="AE109" s="119" t="s">
        <v>43</v>
      </c>
      <c r="AF109" s="118"/>
      <c r="AG109" s="118"/>
      <c r="AH109" s="118"/>
    </row>
    <row r="110" spans="1:34" ht="14.15" customHeight="1" x14ac:dyDescent="0.2">
      <c r="B110" s="7"/>
      <c r="C110" s="109"/>
      <c r="D110" s="109"/>
      <c r="E110" s="109"/>
      <c r="F110" s="108"/>
      <c r="G110" s="14" t="s">
        <v>42</v>
      </c>
      <c r="H110" s="117"/>
      <c r="I110" s="117"/>
      <c r="J110" s="117"/>
      <c r="K110" s="14" t="s">
        <v>41</v>
      </c>
      <c r="L110" s="117"/>
      <c r="M110" s="117"/>
      <c r="N110" s="117"/>
      <c r="O110" s="14" t="s">
        <v>40</v>
      </c>
      <c r="P110" s="117"/>
      <c r="Q110" s="117"/>
      <c r="R110" s="117"/>
      <c r="S110" s="14" t="s">
        <v>39</v>
      </c>
      <c r="T110" s="117"/>
      <c r="U110" s="117"/>
      <c r="V110" s="116"/>
      <c r="W110" s="14" t="s">
        <v>38</v>
      </c>
      <c r="X110" s="117"/>
      <c r="Y110" s="117"/>
      <c r="Z110" s="116"/>
      <c r="AA110" s="115" t="s">
        <v>37</v>
      </c>
      <c r="AB110" s="114"/>
      <c r="AC110" s="114"/>
      <c r="AD110" s="113"/>
      <c r="AE110" s="112" t="s">
        <v>36</v>
      </c>
      <c r="AF110" s="111"/>
      <c r="AG110" s="111"/>
      <c r="AH110" s="110"/>
    </row>
    <row r="111" spans="1:34" ht="14.15" customHeight="1" thickBot="1" x14ac:dyDescent="0.25">
      <c r="B111" s="7" t="s">
        <v>46</v>
      </c>
      <c r="C111" s="109"/>
      <c r="D111" s="109"/>
      <c r="E111" s="109"/>
      <c r="F111" s="108"/>
      <c r="G111" s="107">
        <v>26653</v>
      </c>
      <c r="H111" s="106"/>
      <c r="I111" s="106"/>
      <c r="J111" s="106"/>
      <c r="K111" s="107">
        <v>12422</v>
      </c>
      <c r="L111" s="106"/>
      <c r="M111" s="106"/>
      <c r="N111" s="106"/>
      <c r="O111" s="107">
        <v>14494</v>
      </c>
      <c r="P111" s="106"/>
      <c r="Q111" s="106"/>
      <c r="R111" s="106"/>
      <c r="S111" s="104">
        <v>19944</v>
      </c>
      <c r="T111" s="103"/>
      <c r="U111" s="103"/>
      <c r="V111" s="105"/>
      <c r="W111" s="104">
        <v>24730</v>
      </c>
      <c r="X111" s="103"/>
      <c r="Y111" s="103"/>
      <c r="Z111" s="105"/>
      <c r="AA111" s="104">
        <v>25769</v>
      </c>
      <c r="AB111" s="103"/>
      <c r="AC111" s="103"/>
      <c r="AD111" s="102"/>
      <c r="AE111" s="101"/>
      <c r="AF111" s="100"/>
      <c r="AG111" s="100"/>
      <c r="AH111" s="99"/>
    </row>
    <row r="112" spans="1:34" ht="14.15" customHeight="1" x14ac:dyDescent="0.2">
      <c r="B112" s="1" t="s">
        <v>45</v>
      </c>
    </row>
    <row r="113" spans="2:35" ht="14.15" customHeight="1" x14ac:dyDescent="0.2"/>
    <row r="114" spans="2:35" ht="14.15" customHeight="1" thickBot="1" x14ac:dyDescent="0.25">
      <c r="B114" s="1" t="s">
        <v>44</v>
      </c>
      <c r="AI114" s="15" t="s">
        <v>43</v>
      </c>
    </row>
    <row r="115" spans="2:35" ht="14.15" customHeight="1" x14ac:dyDescent="0.2">
      <c r="B115" s="98"/>
      <c r="C115" s="97"/>
      <c r="D115" s="97"/>
      <c r="E115" s="97"/>
      <c r="F115" s="97"/>
      <c r="G115" s="96"/>
      <c r="H115" s="92" t="s">
        <v>42</v>
      </c>
      <c r="I115" s="89"/>
      <c r="J115" s="89"/>
      <c r="K115" s="89"/>
      <c r="L115" s="95" t="s">
        <v>41</v>
      </c>
      <c r="M115" s="94"/>
      <c r="N115" s="94"/>
      <c r="O115" s="93"/>
      <c r="P115" s="95" t="s">
        <v>40</v>
      </c>
      <c r="Q115" s="94"/>
      <c r="R115" s="94"/>
      <c r="S115" s="93"/>
      <c r="T115" s="92" t="s">
        <v>39</v>
      </c>
      <c r="U115" s="89"/>
      <c r="V115" s="89"/>
      <c r="W115" s="91"/>
      <c r="X115" s="92" t="s">
        <v>38</v>
      </c>
      <c r="Y115" s="89"/>
      <c r="Z115" s="89"/>
      <c r="AA115" s="91"/>
      <c r="AB115" s="90" t="s">
        <v>37</v>
      </c>
      <c r="AC115" s="89"/>
      <c r="AD115" s="89"/>
      <c r="AE115" s="88"/>
      <c r="AF115" s="87" t="s">
        <v>36</v>
      </c>
      <c r="AG115" s="86"/>
      <c r="AH115" s="86"/>
      <c r="AI115" s="85"/>
    </row>
    <row r="116" spans="2:35" ht="14.15" customHeight="1" x14ac:dyDescent="0.2">
      <c r="B116" s="68" t="s">
        <v>35</v>
      </c>
      <c r="C116" s="67"/>
      <c r="D116" s="34" t="s">
        <v>32</v>
      </c>
      <c r="E116" s="33"/>
      <c r="F116" s="33"/>
      <c r="G116" s="32"/>
      <c r="H116" s="57">
        <v>1665955</v>
      </c>
      <c r="I116" s="59"/>
      <c r="J116" s="59"/>
      <c r="K116" s="59"/>
      <c r="L116" s="55">
        <v>608807</v>
      </c>
      <c r="M116" s="54"/>
      <c r="N116" s="54"/>
      <c r="O116" s="54"/>
      <c r="P116" s="55">
        <v>825785</v>
      </c>
      <c r="Q116" s="54"/>
      <c r="R116" s="54"/>
      <c r="S116" s="54"/>
      <c r="T116" s="55">
        <v>1386367</v>
      </c>
      <c r="U116" s="54"/>
      <c r="V116" s="54"/>
      <c r="W116" s="56"/>
      <c r="X116" s="55">
        <v>1575351</v>
      </c>
      <c r="Y116" s="54"/>
      <c r="Z116" s="54"/>
      <c r="AA116" s="56"/>
      <c r="AB116" s="54">
        <v>1623159</v>
      </c>
      <c r="AC116" s="54"/>
      <c r="AD116" s="54"/>
      <c r="AE116" s="53"/>
      <c r="AF116" s="77"/>
      <c r="AG116" s="54"/>
      <c r="AH116" s="54"/>
      <c r="AI116" s="53"/>
    </row>
    <row r="117" spans="2:35" ht="14.15" customHeight="1" x14ac:dyDescent="0.2">
      <c r="B117" s="66"/>
      <c r="C117" s="65"/>
      <c r="D117" s="7" t="s">
        <v>31</v>
      </c>
      <c r="E117" s="6"/>
      <c r="F117" s="6"/>
      <c r="G117" s="5"/>
      <c r="H117" s="57">
        <v>1673047</v>
      </c>
      <c r="I117" s="59"/>
      <c r="J117" s="59"/>
      <c r="K117" s="59"/>
      <c r="L117" s="55">
        <v>609083</v>
      </c>
      <c r="M117" s="54"/>
      <c r="N117" s="54"/>
      <c r="O117" s="54"/>
      <c r="P117" s="55">
        <v>825622</v>
      </c>
      <c r="Q117" s="54"/>
      <c r="R117" s="54"/>
      <c r="S117" s="54"/>
      <c r="T117" s="55">
        <v>1392575</v>
      </c>
      <c r="U117" s="54"/>
      <c r="V117" s="54"/>
      <c r="W117" s="56"/>
      <c r="X117" s="55">
        <v>1579987</v>
      </c>
      <c r="Y117" s="54"/>
      <c r="Z117" s="54"/>
      <c r="AA117" s="56"/>
      <c r="AB117" s="54">
        <v>1629517</v>
      </c>
      <c r="AC117" s="54"/>
      <c r="AD117" s="54"/>
      <c r="AE117" s="53"/>
      <c r="AF117" s="77"/>
      <c r="AG117" s="54"/>
      <c r="AH117" s="54"/>
      <c r="AI117" s="53"/>
    </row>
    <row r="118" spans="2:35" ht="14.15" customHeight="1" x14ac:dyDescent="0.2">
      <c r="B118" s="61"/>
      <c r="C118" s="60"/>
      <c r="D118" s="7" t="s">
        <v>30</v>
      </c>
      <c r="E118" s="6"/>
      <c r="F118" s="6"/>
      <c r="G118" s="5"/>
      <c r="H118" s="75">
        <f>SUM(H116:K117)</f>
        <v>3339002</v>
      </c>
      <c r="I118" s="84"/>
      <c r="J118" s="84"/>
      <c r="K118" s="83"/>
      <c r="L118" s="75">
        <f>SUM(L116:O117)</f>
        <v>1217890</v>
      </c>
      <c r="M118" s="84"/>
      <c r="N118" s="84"/>
      <c r="O118" s="83"/>
      <c r="P118" s="81">
        <f>SUM(P116:S117)</f>
        <v>1651407</v>
      </c>
      <c r="Q118" s="79"/>
      <c r="R118" s="79"/>
      <c r="S118" s="82"/>
      <c r="T118" s="81">
        <f>SUM(T116:W117)</f>
        <v>2778942</v>
      </c>
      <c r="U118" s="79"/>
      <c r="V118" s="79"/>
      <c r="W118" s="79"/>
      <c r="X118" s="81">
        <v>3155338</v>
      </c>
      <c r="Y118" s="79"/>
      <c r="Z118" s="79"/>
      <c r="AA118" s="79"/>
      <c r="AB118" s="72">
        <v>3252676</v>
      </c>
      <c r="AC118" s="79"/>
      <c r="AD118" s="79"/>
      <c r="AE118" s="78"/>
      <c r="AF118" s="80">
        <f>SUM(AF116:AI117)</f>
        <v>0</v>
      </c>
      <c r="AG118" s="79"/>
      <c r="AH118" s="79"/>
      <c r="AI118" s="78"/>
    </row>
    <row r="119" spans="2:35" ht="14.15" customHeight="1" x14ac:dyDescent="0.2">
      <c r="B119" s="68" t="s">
        <v>34</v>
      </c>
      <c r="C119" s="67"/>
      <c r="D119" s="34" t="s">
        <v>32</v>
      </c>
      <c r="E119" s="33"/>
      <c r="F119" s="33"/>
      <c r="G119" s="32"/>
      <c r="H119" s="58">
        <v>185921</v>
      </c>
      <c r="I119" s="58"/>
      <c r="J119" s="58"/>
      <c r="K119" s="57"/>
      <c r="L119" s="55">
        <v>0</v>
      </c>
      <c r="M119" s="54"/>
      <c r="N119" s="54"/>
      <c r="O119" s="54"/>
      <c r="P119" s="55">
        <v>2</v>
      </c>
      <c r="Q119" s="54"/>
      <c r="R119" s="54"/>
      <c r="S119" s="54"/>
      <c r="T119" s="55">
        <v>7106</v>
      </c>
      <c r="U119" s="54"/>
      <c r="V119" s="54"/>
      <c r="W119" s="56"/>
      <c r="X119" s="55">
        <v>131300</v>
      </c>
      <c r="Y119" s="54"/>
      <c r="Z119" s="54"/>
      <c r="AA119" s="56"/>
      <c r="AB119" s="54">
        <v>232813</v>
      </c>
      <c r="AC119" s="54"/>
      <c r="AD119" s="54"/>
      <c r="AE119" s="53"/>
      <c r="AF119" s="77"/>
      <c r="AG119" s="54"/>
      <c r="AH119" s="54"/>
      <c r="AI119" s="53"/>
    </row>
    <row r="120" spans="2:35" ht="14.15" customHeight="1" x14ac:dyDescent="0.2">
      <c r="B120" s="66"/>
      <c r="C120" s="65"/>
      <c r="D120" s="7" t="s">
        <v>31</v>
      </c>
      <c r="E120" s="6"/>
      <c r="F120" s="6"/>
      <c r="G120" s="5"/>
      <c r="H120" s="58">
        <v>193257</v>
      </c>
      <c r="I120" s="58"/>
      <c r="J120" s="58"/>
      <c r="K120" s="57"/>
      <c r="L120" s="55">
        <v>0</v>
      </c>
      <c r="M120" s="54"/>
      <c r="N120" s="54"/>
      <c r="O120" s="54"/>
      <c r="P120" s="55">
        <v>0</v>
      </c>
      <c r="Q120" s="54"/>
      <c r="R120" s="54"/>
      <c r="S120" s="54"/>
      <c r="T120" s="55">
        <v>7925</v>
      </c>
      <c r="U120" s="54"/>
      <c r="V120" s="54"/>
      <c r="W120" s="56"/>
      <c r="X120" s="55">
        <v>133149</v>
      </c>
      <c r="Y120" s="54"/>
      <c r="Z120" s="54"/>
      <c r="AA120" s="56"/>
      <c r="AB120" s="54">
        <v>237253</v>
      </c>
      <c r="AC120" s="54"/>
      <c r="AD120" s="54"/>
      <c r="AE120" s="53"/>
      <c r="AF120" s="77"/>
      <c r="AG120" s="54"/>
      <c r="AH120" s="54"/>
      <c r="AI120" s="53"/>
    </row>
    <row r="121" spans="2:35" ht="14.15" customHeight="1" x14ac:dyDescent="0.2">
      <c r="B121" s="61"/>
      <c r="C121" s="60"/>
      <c r="D121" s="7" t="s">
        <v>30</v>
      </c>
      <c r="E121" s="6"/>
      <c r="F121" s="6"/>
      <c r="G121" s="5"/>
      <c r="H121" s="74">
        <f>SUM(H119:K120)</f>
        <v>379178</v>
      </c>
      <c r="I121" s="76"/>
      <c r="J121" s="76"/>
      <c r="K121" s="76"/>
      <c r="L121" s="75">
        <f>SUM(L119:O120)</f>
        <v>0</v>
      </c>
      <c r="M121" s="75"/>
      <c r="N121" s="75"/>
      <c r="O121" s="74"/>
      <c r="P121" s="73">
        <f>SUM(P119:S120)</f>
        <v>2</v>
      </c>
      <c r="Q121" s="70"/>
      <c r="R121" s="70"/>
      <c r="S121" s="70"/>
      <c r="T121" s="73">
        <f>SUM(T119:W120)</f>
        <v>15031</v>
      </c>
      <c r="U121" s="70"/>
      <c r="V121" s="70"/>
      <c r="W121" s="72"/>
      <c r="X121" s="73">
        <v>264449</v>
      </c>
      <c r="Y121" s="70"/>
      <c r="Z121" s="70"/>
      <c r="AA121" s="72"/>
      <c r="AB121" s="70">
        <v>470066</v>
      </c>
      <c r="AC121" s="70"/>
      <c r="AD121" s="70"/>
      <c r="AE121" s="69"/>
      <c r="AF121" s="71">
        <f>SUM(AF119:AI120)</f>
        <v>0</v>
      </c>
      <c r="AG121" s="70"/>
      <c r="AH121" s="70"/>
      <c r="AI121" s="69"/>
    </row>
    <row r="122" spans="2:35" ht="14.15" customHeight="1" x14ac:dyDescent="0.2">
      <c r="B122" s="68" t="s">
        <v>33</v>
      </c>
      <c r="C122" s="67"/>
      <c r="D122" s="34" t="s">
        <v>32</v>
      </c>
      <c r="E122" s="33"/>
      <c r="F122" s="33"/>
      <c r="G122" s="32"/>
      <c r="H122" s="57">
        <f>H116+H119</f>
        <v>1851876</v>
      </c>
      <c r="I122" s="59"/>
      <c r="J122" s="59"/>
      <c r="K122" s="59"/>
      <c r="L122" s="58">
        <f>L116+L119</f>
        <v>608807</v>
      </c>
      <c r="M122" s="58"/>
      <c r="N122" s="58"/>
      <c r="O122" s="57"/>
      <c r="P122" s="63">
        <f>P116+P119</f>
        <v>825787</v>
      </c>
      <c r="Q122" s="63"/>
      <c r="R122" s="63"/>
      <c r="S122" s="55"/>
      <c r="T122" s="63">
        <f>T116+T119</f>
        <v>1393473</v>
      </c>
      <c r="U122" s="63"/>
      <c r="V122" s="63"/>
      <c r="W122" s="63"/>
      <c r="X122" s="63">
        <v>1706651</v>
      </c>
      <c r="Y122" s="63"/>
      <c r="Z122" s="63"/>
      <c r="AA122" s="63"/>
      <c r="AB122" s="56">
        <v>1855972</v>
      </c>
      <c r="AC122" s="63"/>
      <c r="AD122" s="63"/>
      <c r="AE122" s="62"/>
      <c r="AF122" s="64">
        <f>AF116+AF119</f>
        <v>0</v>
      </c>
      <c r="AG122" s="63"/>
      <c r="AH122" s="63"/>
      <c r="AI122" s="62"/>
    </row>
    <row r="123" spans="2:35" ht="14.15" customHeight="1" x14ac:dyDescent="0.2">
      <c r="B123" s="66"/>
      <c r="C123" s="65"/>
      <c r="D123" s="7" t="s">
        <v>31</v>
      </c>
      <c r="E123" s="6"/>
      <c r="F123" s="6"/>
      <c r="G123" s="5"/>
      <c r="H123" s="57">
        <f>H117+H120</f>
        <v>1866304</v>
      </c>
      <c r="I123" s="59"/>
      <c r="J123" s="59"/>
      <c r="K123" s="59"/>
      <c r="L123" s="58">
        <f>L117+L120</f>
        <v>609083</v>
      </c>
      <c r="M123" s="58"/>
      <c r="N123" s="58"/>
      <c r="O123" s="57"/>
      <c r="P123" s="63">
        <f>P117+P120</f>
        <v>825622</v>
      </c>
      <c r="Q123" s="63"/>
      <c r="R123" s="63"/>
      <c r="S123" s="55"/>
      <c r="T123" s="63">
        <f>T117+T120</f>
        <v>1400500</v>
      </c>
      <c r="U123" s="63"/>
      <c r="V123" s="63"/>
      <c r="W123" s="63"/>
      <c r="X123" s="63">
        <v>1713136</v>
      </c>
      <c r="Y123" s="63"/>
      <c r="Z123" s="63"/>
      <c r="AA123" s="63"/>
      <c r="AB123" s="56">
        <v>1866770</v>
      </c>
      <c r="AC123" s="63"/>
      <c r="AD123" s="63"/>
      <c r="AE123" s="62"/>
      <c r="AF123" s="64">
        <f>AF117+AF120</f>
        <v>0</v>
      </c>
      <c r="AG123" s="63"/>
      <c r="AH123" s="63"/>
      <c r="AI123" s="62"/>
    </row>
    <row r="124" spans="2:35" ht="14.15" customHeight="1" thickBot="1" x14ac:dyDescent="0.25">
      <c r="B124" s="61"/>
      <c r="C124" s="60"/>
      <c r="D124" s="7" t="s">
        <v>30</v>
      </c>
      <c r="E124" s="6"/>
      <c r="F124" s="6"/>
      <c r="G124" s="5"/>
      <c r="H124" s="57">
        <f>SUM(H122:K123)</f>
        <v>3718180</v>
      </c>
      <c r="I124" s="59"/>
      <c r="J124" s="59"/>
      <c r="K124" s="59"/>
      <c r="L124" s="58">
        <f>SUM(L122:O123)</f>
        <v>1217890</v>
      </c>
      <c r="M124" s="58"/>
      <c r="N124" s="58"/>
      <c r="O124" s="57"/>
      <c r="P124" s="55">
        <f>SUM(P122:S123)</f>
        <v>1651409</v>
      </c>
      <c r="Q124" s="54"/>
      <c r="R124" s="54"/>
      <c r="S124" s="54"/>
      <c r="T124" s="55">
        <f>SUM(T122:W123)</f>
        <v>2793973</v>
      </c>
      <c r="U124" s="54"/>
      <c r="V124" s="54"/>
      <c r="W124" s="56"/>
      <c r="X124" s="55">
        <v>3419787</v>
      </c>
      <c r="Y124" s="54"/>
      <c r="Z124" s="54"/>
      <c r="AA124" s="56"/>
      <c r="AB124" s="55">
        <v>3722742</v>
      </c>
      <c r="AC124" s="54"/>
      <c r="AD124" s="54"/>
      <c r="AE124" s="53"/>
      <c r="AF124" s="52">
        <f>SUM(AF122:AI123)</f>
        <v>0</v>
      </c>
      <c r="AG124" s="51"/>
      <c r="AH124" s="51"/>
      <c r="AI124" s="50"/>
    </row>
    <row r="125" spans="2:35" ht="14.15" customHeight="1" x14ac:dyDescent="0.2">
      <c r="B125" s="1" t="s">
        <v>29</v>
      </c>
    </row>
    <row r="126" spans="2:35" ht="10.5" customHeight="1" x14ac:dyDescent="0.2"/>
    <row r="127" spans="2:35" ht="14.15" customHeight="1" thickBot="1" x14ac:dyDescent="0.25">
      <c r="B127" s="1" t="s">
        <v>28</v>
      </c>
      <c r="AA127" s="16"/>
      <c r="AB127" s="16"/>
      <c r="AC127" s="16"/>
      <c r="AE127" s="16" t="s">
        <v>10</v>
      </c>
      <c r="AF127" s="16"/>
      <c r="AG127" s="16"/>
    </row>
    <row r="128" spans="2:35" ht="14.15" customHeight="1" x14ac:dyDescent="0.2">
      <c r="B128" s="7"/>
      <c r="C128" s="6"/>
      <c r="D128" s="6"/>
      <c r="E128" s="5"/>
      <c r="F128" s="10" t="s">
        <v>27</v>
      </c>
      <c r="G128" s="41"/>
      <c r="H128" s="41"/>
      <c r="I128" s="41"/>
      <c r="J128" s="10" t="s">
        <v>21</v>
      </c>
      <c r="K128" s="41"/>
      <c r="L128" s="41"/>
      <c r="M128" s="41"/>
      <c r="N128" s="10" t="s">
        <v>20</v>
      </c>
      <c r="O128" s="41"/>
      <c r="P128" s="41"/>
      <c r="Q128" s="41"/>
      <c r="R128" s="10" t="s">
        <v>19</v>
      </c>
      <c r="S128" s="41"/>
      <c r="T128" s="41"/>
      <c r="U128" s="42"/>
      <c r="V128" s="10" t="s">
        <v>18</v>
      </c>
      <c r="W128" s="41"/>
      <c r="X128" s="41"/>
      <c r="Y128" s="42"/>
      <c r="Z128" s="41" t="s">
        <v>4</v>
      </c>
      <c r="AA128" s="41"/>
      <c r="AB128" s="41"/>
      <c r="AC128" s="40"/>
      <c r="AD128" s="39" t="s">
        <v>3</v>
      </c>
      <c r="AE128" s="38"/>
      <c r="AF128" s="38"/>
      <c r="AG128" s="37"/>
    </row>
    <row r="129" spans="1:35" ht="14.15" customHeight="1" thickBot="1" x14ac:dyDescent="0.25">
      <c r="B129" s="7" t="s">
        <v>26</v>
      </c>
      <c r="C129" s="6"/>
      <c r="D129" s="6"/>
      <c r="E129" s="5"/>
      <c r="F129" s="25">
        <v>586862</v>
      </c>
      <c r="G129" s="24"/>
      <c r="H129" s="24"/>
      <c r="I129" s="24"/>
      <c r="J129" s="25">
        <v>202049</v>
      </c>
      <c r="K129" s="24"/>
      <c r="L129" s="24"/>
      <c r="M129" s="24"/>
      <c r="N129" s="25">
        <v>206898</v>
      </c>
      <c r="O129" s="24"/>
      <c r="P129" s="24"/>
      <c r="Q129" s="24"/>
      <c r="R129" s="25">
        <v>305703</v>
      </c>
      <c r="S129" s="24"/>
      <c r="T129" s="24"/>
      <c r="U129" s="26"/>
      <c r="V129" s="25">
        <v>492013</v>
      </c>
      <c r="W129" s="24"/>
      <c r="X129" s="24"/>
      <c r="Y129" s="26"/>
      <c r="Z129" s="28">
        <v>456090</v>
      </c>
      <c r="AA129" s="27"/>
      <c r="AB129" s="27"/>
      <c r="AC129" s="49"/>
      <c r="AD129" s="48">
        <v>594445</v>
      </c>
      <c r="AE129" s="47"/>
      <c r="AF129" s="47"/>
      <c r="AG129" s="46"/>
    </row>
    <row r="130" spans="1:35" ht="14.15" customHeight="1" x14ac:dyDescent="0.2">
      <c r="B130" s="1" t="s">
        <v>25</v>
      </c>
    </row>
    <row r="131" spans="1:35" ht="9" customHeight="1" x14ac:dyDescent="0.2"/>
    <row r="132" spans="1:35" ht="14.15" hidden="1" customHeight="1" outlineLevel="1" x14ac:dyDescent="0.2">
      <c r="A132" s="19" t="s">
        <v>24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7"/>
    </row>
    <row r="133" spans="1:35" ht="14.15" hidden="1" customHeight="1" outlineLevel="1" x14ac:dyDescent="0.2">
      <c r="B133" s="45"/>
      <c r="C133" s="44"/>
      <c r="D133" s="44"/>
      <c r="E133" s="44"/>
      <c r="F133" s="44"/>
      <c r="G133" s="43"/>
      <c r="H133" s="10" t="s">
        <v>23</v>
      </c>
      <c r="I133" s="41"/>
      <c r="J133" s="41"/>
      <c r="K133" s="41"/>
      <c r="L133" s="10" t="s">
        <v>22</v>
      </c>
      <c r="M133" s="41"/>
      <c r="N133" s="41"/>
      <c r="O133" s="41"/>
      <c r="P133" s="10" t="s">
        <v>21</v>
      </c>
      <c r="Q133" s="41"/>
      <c r="R133" s="41"/>
      <c r="S133" s="41"/>
      <c r="T133" s="10" t="s">
        <v>20</v>
      </c>
      <c r="U133" s="41"/>
      <c r="V133" s="41"/>
      <c r="W133" s="41"/>
      <c r="X133" s="10" t="s">
        <v>19</v>
      </c>
      <c r="Y133" s="41"/>
      <c r="Z133" s="41"/>
      <c r="AA133" s="42"/>
      <c r="AB133" s="41" t="s">
        <v>18</v>
      </c>
      <c r="AC133" s="41"/>
      <c r="AD133" s="41"/>
      <c r="AE133" s="40"/>
      <c r="AF133" s="39" t="s">
        <v>4</v>
      </c>
      <c r="AG133" s="38"/>
      <c r="AH133" s="38"/>
      <c r="AI133" s="37"/>
    </row>
    <row r="134" spans="1:35" ht="14.15" hidden="1" customHeight="1" outlineLevel="1" x14ac:dyDescent="0.2">
      <c r="B134" s="36" t="s">
        <v>17</v>
      </c>
      <c r="C134" s="35"/>
      <c r="D134" s="34" t="s">
        <v>16</v>
      </c>
      <c r="E134" s="33"/>
      <c r="F134" s="33"/>
      <c r="G134" s="32"/>
      <c r="H134" s="28">
        <v>191</v>
      </c>
      <c r="I134" s="27"/>
      <c r="J134" s="27"/>
      <c r="K134" s="27"/>
      <c r="L134" s="28">
        <v>192</v>
      </c>
      <c r="M134" s="27"/>
      <c r="N134" s="27"/>
      <c r="O134" s="27"/>
      <c r="P134" s="28">
        <v>196</v>
      </c>
      <c r="Q134" s="27"/>
      <c r="R134" s="27"/>
      <c r="S134" s="27"/>
      <c r="T134" s="28">
        <v>200</v>
      </c>
      <c r="U134" s="27"/>
      <c r="V134" s="27"/>
      <c r="W134" s="27"/>
      <c r="X134" s="25">
        <v>201</v>
      </c>
      <c r="Y134" s="24"/>
      <c r="Z134" s="24"/>
      <c r="AA134" s="26"/>
      <c r="AB134" s="24">
        <v>194</v>
      </c>
      <c r="AC134" s="24"/>
      <c r="AD134" s="24"/>
      <c r="AE134" s="23"/>
      <c r="AF134" s="29"/>
      <c r="AG134" s="24"/>
      <c r="AH134" s="24"/>
      <c r="AI134" s="23"/>
    </row>
    <row r="135" spans="1:35" ht="14.15" hidden="1" customHeight="1" outlineLevel="1" x14ac:dyDescent="0.2">
      <c r="B135" s="31"/>
      <c r="C135" s="30"/>
      <c r="D135" s="7" t="s">
        <v>15</v>
      </c>
      <c r="E135" s="6"/>
      <c r="F135" s="6"/>
      <c r="G135" s="5"/>
      <c r="H135" s="28">
        <v>32145</v>
      </c>
      <c r="I135" s="27"/>
      <c r="J135" s="27"/>
      <c r="K135" s="27"/>
      <c r="L135" s="28">
        <v>35291</v>
      </c>
      <c r="M135" s="27"/>
      <c r="N135" s="27"/>
      <c r="O135" s="27"/>
      <c r="P135" s="28">
        <v>36428</v>
      </c>
      <c r="Q135" s="27"/>
      <c r="R135" s="27"/>
      <c r="S135" s="27"/>
      <c r="T135" s="28">
        <v>36401</v>
      </c>
      <c r="U135" s="27"/>
      <c r="V135" s="27"/>
      <c r="W135" s="27"/>
      <c r="X135" s="25">
        <v>36917</v>
      </c>
      <c r="Y135" s="24"/>
      <c r="Z135" s="24"/>
      <c r="AA135" s="26"/>
      <c r="AB135" s="24">
        <v>32914</v>
      </c>
      <c r="AC135" s="24"/>
      <c r="AD135" s="24"/>
      <c r="AE135" s="23"/>
      <c r="AF135" s="29"/>
      <c r="AG135" s="24"/>
      <c r="AH135" s="24"/>
      <c r="AI135" s="23"/>
    </row>
    <row r="136" spans="1:35" ht="14.15" hidden="1" customHeight="1" outlineLevel="1" x14ac:dyDescent="0.2">
      <c r="B136" s="7" t="s">
        <v>14</v>
      </c>
      <c r="C136" s="6"/>
      <c r="D136" s="6"/>
      <c r="E136" s="6"/>
      <c r="F136" s="6"/>
      <c r="G136" s="5"/>
      <c r="H136" s="28">
        <v>3628</v>
      </c>
      <c r="I136" s="27"/>
      <c r="J136" s="27"/>
      <c r="K136" s="27"/>
      <c r="L136" s="28">
        <v>3592</v>
      </c>
      <c r="M136" s="27"/>
      <c r="N136" s="27"/>
      <c r="O136" s="27"/>
      <c r="P136" s="28">
        <v>3446</v>
      </c>
      <c r="Q136" s="27"/>
      <c r="R136" s="27"/>
      <c r="S136" s="27"/>
      <c r="T136" s="28">
        <v>3207</v>
      </c>
      <c r="U136" s="27"/>
      <c r="V136" s="27"/>
      <c r="W136" s="27"/>
      <c r="X136" s="25">
        <v>2915</v>
      </c>
      <c r="Y136" s="24"/>
      <c r="Z136" s="24"/>
      <c r="AA136" s="26"/>
      <c r="AB136" s="25">
        <v>3242</v>
      </c>
      <c r="AC136" s="24"/>
      <c r="AD136" s="24"/>
      <c r="AE136" s="23"/>
      <c r="AF136" s="22"/>
      <c r="AG136" s="21"/>
      <c r="AH136" s="21"/>
      <c r="AI136" s="20"/>
    </row>
    <row r="137" spans="1:35" ht="14.15" hidden="1" customHeight="1" outlineLevel="1" x14ac:dyDescent="0.2">
      <c r="B137" s="1" t="s">
        <v>13</v>
      </c>
    </row>
    <row r="138" spans="1:35" ht="14.15" hidden="1" customHeight="1" outlineLevel="1" x14ac:dyDescent="0.2">
      <c r="B138" s="1" t="s">
        <v>12</v>
      </c>
    </row>
    <row r="139" spans="1:35" ht="8.25" customHeight="1" collapsed="1" x14ac:dyDescent="0.2"/>
    <row r="140" spans="1:35" ht="14" customHeight="1" x14ac:dyDescent="0.2">
      <c r="A140" s="19" t="s">
        <v>11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7"/>
      <c r="R140" s="16"/>
      <c r="S140" s="16"/>
      <c r="T140" s="16"/>
      <c r="X140" s="16" t="s">
        <v>10</v>
      </c>
      <c r="Y140" s="16"/>
      <c r="Z140" s="16"/>
      <c r="AA140" s="8"/>
      <c r="AB140" s="8"/>
      <c r="AC140" s="8"/>
      <c r="AF140" s="15"/>
    </row>
    <row r="141" spans="1:35" ht="14.15" customHeight="1" x14ac:dyDescent="0.2">
      <c r="B141" s="7"/>
      <c r="C141" s="6"/>
      <c r="D141" s="6"/>
      <c r="E141" s="5"/>
      <c r="F141" s="14" t="s">
        <v>9</v>
      </c>
      <c r="G141" s="13"/>
      <c r="H141" s="12"/>
      <c r="I141" s="14" t="s">
        <v>8</v>
      </c>
      <c r="J141" s="13"/>
      <c r="K141" s="12"/>
      <c r="L141" s="11" t="s">
        <v>7</v>
      </c>
      <c r="M141" s="11"/>
      <c r="N141" s="11"/>
      <c r="O141" s="11" t="s">
        <v>6</v>
      </c>
      <c r="P141" s="11"/>
      <c r="Q141" s="11"/>
      <c r="R141" s="9" t="s">
        <v>5</v>
      </c>
      <c r="S141" s="9"/>
      <c r="T141" s="10"/>
      <c r="U141" s="9" t="s">
        <v>4</v>
      </c>
      <c r="V141" s="9"/>
      <c r="W141" s="10"/>
      <c r="X141" s="9" t="s">
        <v>3</v>
      </c>
      <c r="Y141" s="9"/>
      <c r="Z141" s="9"/>
      <c r="AA141" s="8"/>
      <c r="AB141" s="8"/>
      <c r="AC141" s="8"/>
    </row>
    <row r="142" spans="1:35" ht="14.15" customHeight="1" x14ac:dyDescent="0.2">
      <c r="B142" s="7" t="s">
        <v>2</v>
      </c>
      <c r="C142" s="6"/>
      <c r="D142" s="6"/>
      <c r="E142" s="5"/>
      <c r="F142" s="3">
        <v>0</v>
      </c>
      <c r="G142" s="3"/>
      <c r="H142" s="3"/>
      <c r="I142" s="3">
        <v>0</v>
      </c>
      <c r="J142" s="3"/>
      <c r="K142" s="3"/>
      <c r="L142" s="3">
        <v>0</v>
      </c>
      <c r="M142" s="3"/>
      <c r="N142" s="3"/>
      <c r="O142" s="3">
        <v>0</v>
      </c>
      <c r="P142" s="3"/>
      <c r="Q142" s="3"/>
      <c r="R142" s="3">
        <v>0</v>
      </c>
      <c r="S142" s="3"/>
      <c r="T142" s="3"/>
      <c r="U142" s="3">
        <v>14285</v>
      </c>
      <c r="V142" s="3"/>
      <c r="W142" s="4"/>
      <c r="X142" s="3">
        <v>24692</v>
      </c>
      <c r="Y142" s="3"/>
      <c r="Z142" s="3"/>
      <c r="AA142" s="2"/>
      <c r="AB142" s="2"/>
      <c r="AC142" s="2"/>
    </row>
    <row r="143" spans="1:35" ht="14.15" customHeight="1" x14ac:dyDescent="0.2">
      <c r="B143" s="1" t="s">
        <v>1</v>
      </c>
    </row>
    <row r="144" spans="1:35" x14ac:dyDescent="0.2">
      <c r="B144" s="1" t="s">
        <v>0</v>
      </c>
    </row>
  </sheetData>
  <mergeCells count="761">
    <mergeCell ref="U142:W142"/>
    <mergeCell ref="X142:Z142"/>
    <mergeCell ref="B142:E142"/>
    <mergeCell ref="F142:H142"/>
    <mergeCell ref="I142:K142"/>
    <mergeCell ref="L142:N142"/>
    <mergeCell ref="O142:Q142"/>
    <mergeCell ref="R142:T142"/>
    <mergeCell ref="R140:T140"/>
    <mergeCell ref="X140:Z140"/>
    <mergeCell ref="B141:E141"/>
    <mergeCell ref="F141:H141"/>
    <mergeCell ref="I141:K141"/>
    <mergeCell ref="L141:N141"/>
    <mergeCell ref="O141:Q141"/>
    <mergeCell ref="R141:T141"/>
    <mergeCell ref="U141:W141"/>
    <mergeCell ref="X141:Z141"/>
    <mergeCell ref="AF135:AI135"/>
    <mergeCell ref="B136:G136"/>
    <mergeCell ref="H136:K136"/>
    <mergeCell ref="L136:O136"/>
    <mergeCell ref="P136:S136"/>
    <mergeCell ref="T136:W136"/>
    <mergeCell ref="X136:AA136"/>
    <mergeCell ref="AB136:AE136"/>
    <mergeCell ref="AF136:AI136"/>
    <mergeCell ref="B134:C135"/>
    <mergeCell ref="X134:AA134"/>
    <mergeCell ref="AB134:AE134"/>
    <mergeCell ref="AF134:AI134"/>
    <mergeCell ref="D135:G135"/>
    <mergeCell ref="H135:K135"/>
    <mergeCell ref="L135:O135"/>
    <mergeCell ref="P135:S135"/>
    <mergeCell ref="T135:W135"/>
    <mergeCell ref="X135:AA135"/>
    <mergeCell ref="AB135:AE135"/>
    <mergeCell ref="D134:G134"/>
    <mergeCell ref="H134:K134"/>
    <mergeCell ref="L134:O134"/>
    <mergeCell ref="P134:S134"/>
    <mergeCell ref="T134:W134"/>
    <mergeCell ref="Z129:AC129"/>
    <mergeCell ref="B129:E129"/>
    <mergeCell ref="N129:Q129"/>
    <mergeCell ref="R129:U129"/>
    <mergeCell ref="V129:Y129"/>
    <mergeCell ref="AD129:AG129"/>
    <mergeCell ref="H133:K133"/>
    <mergeCell ref="L133:O133"/>
    <mergeCell ref="P133:S133"/>
    <mergeCell ref="T133:W133"/>
    <mergeCell ref="X133:AA133"/>
    <mergeCell ref="AB133:AE133"/>
    <mergeCell ref="AF133:AI133"/>
    <mergeCell ref="F129:I129"/>
    <mergeCell ref="J129:M129"/>
    <mergeCell ref="AA127:AC127"/>
    <mergeCell ref="AE127:AG127"/>
    <mergeCell ref="B128:E128"/>
    <mergeCell ref="F128:I128"/>
    <mergeCell ref="J128:M128"/>
    <mergeCell ref="N128:Q128"/>
    <mergeCell ref="R128:U128"/>
    <mergeCell ref="V128:Y128"/>
    <mergeCell ref="Z128:AC128"/>
    <mergeCell ref="AD128:AG128"/>
    <mergeCell ref="AF123:AI123"/>
    <mergeCell ref="D124:G124"/>
    <mergeCell ref="H124:K124"/>
    <mergeCell ref="L124:O124"/>
    <mergeCell ref="P124:S124"/>
    <mergeCell ref="T124:W124"/>
    <mergeCell ref="X124:AA124"/>
    <mergeCell ref="AB124:AE124"/>
    <mergeCell ref="AF124:AI124"/>
    <mergeCell ref="X122:AA122"/>
    <mergeCell ref="AB122:AE122"/>
    <mergeCell ref="AF122:AI122"/>
    <mergeCell ref="D123:G123"/>
    <mergeCell ref="H123:K123"/>
    <mergeCell ref="L123:O123"/>
    <mergeCell ref="P123:S123"/>
    <mergeCell ref="T123:W123"/>
    <mergeCell ref="X123:AA123"/>
    <mergeCell ref="AB123:AE123"/>
    <mergeCell ref="B122:C124"/>
    <mergeCell ref="D122:G122"/>
    <mergeCell ref="H122:K122"/>
    <mergeCell ref="L122:O122"/>
    <mergeCell ref="P122:S122"/>
    <mergeCell ref="T122:W122"/>
    <mergeCell ref="AF120:AI120"/>
    <mergeCell ref="D121:G121"/>
    <mergeCell ref="H121:K121"/>
    <mergeCell ref="L121:O121"/>
    <mergeCell ref="P121:S121"/>
    <mergeCell ref="T121:W121"/>
    <mergeCell ref="X121:AA121"/>
    <mergeCell ref="AB121:AE121"/>
    <mergeCell ref="AF121:AI121"/>
    <mergeCell ref="X119:AA119"/>
    <mergeCell ref="AB119:AE119"/>
    <mergeCell ref="AF119:AI119"/>
    <mergeCell ref="D120:G120"/>
    <mergeCell ref="H120:K120"/>
    <mergeCell ref="L120:O120"/>
    <mergeCell ref="P120:S120"/>
    <mergeCell ref="T120:W120"/>
    <mergeCell ref="X120:AA120"/>
    <mergeCell ref="AB120:AE120"/>
    <mergeCell ref="B119:C121"/>
    <mergeCell ref="D119:G119"/>
    <mergeCell ref="H119:K119"/>
    <mergeCell ref="L119:O119"/>
    <mergeCell ref="P119:S119"/>
    <mergeCell ref="T119:W119"/>
    <mergeCell ref="AF117:AI117"/>
    <mergeCell ref="D118:G118"/>
    <mergeCell ref="H118:K118"/>
    <mergeCell ref="L118:O118"/>
    <mergeCell ref="P118:S118"/>
    <mergeCell ref="T118:W118"/>
    <mergeCell ref="X118:AA118"/>
    <mergeCell ref="AB118:AE118"/>
    <mergeCell ref="AF118:AI118"/>
    <mergeCell ref="X116:AA116"/>
    <mergeCell ref="AB116:AE116"/>
    <mergeCell ref="AF116:AI116"/>
    <mergeCell ref="D117:G117"/>
    <mergeCell ref="H117:K117"/>
    <mergeCell ref="L117:O117"/>
    <mergeCell ref="P117:S117"/>
    <mergeCell ref="T117:W117"/>
    <mergeCell ref="X117:AA117"/>
    <mergeCell ref="AB117:AE117"/>
    <mergeCell ref="B116:C118"/>
    <mergeCell ref="D116:G116"/>
    <mergeCell ref="H116:K116"/>
    <mergeCell ref="L116:O116"/>
    <mergeCell ref="P116:S116"/>
    <mergeCell ref="T116:W116"/>
    <mergeCell ref="AE111:AH111"/>
    <mergeCell ref="B115:G115"/>
    <mergeCell ref="H115:K115"/>
    <mergeCell ref="L115:O115"/>
    <mergeCell ref="P115:S115"/>
    <mergeCell ref="T115:W115"/>
    <mergeCell ref="X115:AA115"/>
    <mergeCell ref="AB115:AE115"/>
    <mergeCell ref="AF115:AI115"/>
    <mergeCell ref="W110:Z110"/>
    <mergeCell ref="AA110:AD110"/>
    <mergeCell ref="AE110:AH110"/>
    <mergeCell ref="B111:F111"/>
    <mergeCell ref="G111:J111"/>
    <mergeCell ref="K111:N111"/>
    <mergeCell ref="O111:R111"/>
    <mergeCell ref="S111:V111"/>
    <mergeCell ref="W111:Z111"/>
    <mergeCell ref="AA111:AD111"/>
    <mergeCell ref="U103:W103"/>
    <mergeCell ref="X103:Z103"/>
    <mergeCell ref="AA103:AC103"/>
    <mergeCell ref="AD103:AF103"/>
    <mergeCell ref="AE109:AH109"/>
    <mergeCell ref="B110:F110"/>
    <mergeCell ref="G110:J110"/>
    <mergeCell ref="K110:N110"/>
    <mergeCell ref="O110:R110"/>
    <mergeCell ref="S110:V110"/>
    <mergeCell ref="U102:W102"/>
    <mergeCell ref="X102:Z102"/>
    <mergeCell ref="AA102:AC102"/>
    <mergeCell ref="AD102:AF102"/>
    <mergeCell ref="B103:E103"/>
    <mergeCell ref="F103:H103"/>
    <mergeCell ref="I103:K103"/>
    <mergeCell ref="L103:N103"/>
    <mergeCell ref="O103:Q103"/>
    <mergeCell ref="R103:T103"/>
    <mergeCell ref="U101:W101"/>
    <mergeCell ref="X101:Z101"/>
    <mergeCell ref="AA101:AC101"/>
    <mergeCell ref="AD101:AF101"/>
    <mergeCell ref="B102:E102"/>
    <mergeCell ref="F102:H102"/>
    <mergeCell ref="I102:K102"/>
    <mergeCell ref="L102:N102"/>
    <mergeCell ref="O102:Q102"/>
    <mergeCell ref="R102:T102"/>
    <mergeCell ref="U100:W100"/>
    <mergeCell ref="X100:Z100"/>
    <mergeCell ref="AA100:AC100"/>
    <mergeCell ref="AD100:AF100"/>
    <mergeCell ref="B101:E101"/>
    <mergeCell ref="F101:H101"/>
    <mergeCell ref="I101:K101"/>
    <mergeCell ref="L101:N101"/>
    <mergeCell ref="O101:Q101"/>
    <mergeCell ref="R101:T101"/>
    <mergeCell ref="U99:W99"/>
    <mergeCell ref="X99:Z99"/>
    <mergeCell ref="AA99:AC99"/>
    <mergeCell ref="AD99:AF99"/>
    <mergeCell ref="B100:E100"/>
    <mergeCell ref="F100:H100"/>
    <mergeCell ref="I100:K100"/>
    <mergeCell ref="L100:N100"/>
    <mergeCell ref="O100:Q100"/>
    <mergeCell ref="R100:T100"/>
    <mergeCell ref="U98:W98"/>
    <mergeCell ref="X98:Z98"/>
    <mergeCell ref="AA98:AC98"/>
    <mergeCell ref="AD98:AF98"/>
    <mergeCell ref="B99:E99"/>
    <mergeCell ref="F99:H99"/>
    <mergeCell ref="I99:K99"/>
    <mergeCell ref="L99:N99"/>
    <mergeCell ref="O99:Q99"/>
    <mergeCell ref="R99:T99"/>
    <mergeCell ref="R97:T97"/>
    <mergeCell ref="U97:W97"/>
    <mergeCell ref="X97:Z97"/>
    <mergeCell ref="AA97:AC97"/>
    <mergeCell ref="B98:E98"/>
    <mergeCell ref="F98:H98"/>
    <mergeCell ref="I98:K98"/>
    <mergeCell ref="L98:N98"/>
    <mergeCell ref="O98:Q98"/>
    <mergeCell ref="R98:T98"/>
    <mergeCell ref="R96:T96"/>
    <mergeCell ref="U96:W96"/>
    <mergeCell ref="X96:Z96"/>
    <mergeCell ref="AA96:AC96"/>
    <mergeCell ref="AD97:AF97"/>
    <mergeCell ref="B97:E97"/>
    <mergeCell ref="F97:H97"/>
    <mergeCell ref="I97:K97"/>
    <mergeCell ref="L97:N97"/>
    <mergeCell ref="O97:Q97"/>
    <mergeCell ref="R95:T95"/>
    <mergeCell ref="U95:W95"/>
    <mergeCell ref="X95:Z95"/>
    <mergeCell ref="AA95:AC95"/>
    <mergeCell ref="AD95:AF95"/>
    <mergeCell ref="B96:E96"/>
    <mergeCell ref="F96:H96"/>
    <mergeCell ref="I96:K96"/>
    <mergeCell ref="L96:N96"/>
    <mergeCell ref="O96:Q96"/>
    <mergeCell ref="R94:T94"/>
    <mergeCell ref="U94:W94"/>
    <mergeCell ref="X94:Z94"/>
    <mergeCell ref="AA94:AC94"/>
    <mergeCell ref="AD94:AF94"/>
    <mergeCell ref="B95:E95"/>
    <mergeCell ref="F95:H95"/>
    <mergeCell ref="I95:K95"/>
    <mergeCell ref="L95:N95"/>
    <mergeCell ref="O95:Q95"/>
    <mergeCell ref="Z90:AC90"/>
    <mergeCell ref="AD90:AG90"/>
    <mergeCell ref="C93:E94"/>
    <mergeCell ref="F93:N93"/>
    <mergeCell ref="O93:W93"/>
    <mergeCell ref="X93:AF93"/>
    <mergeCell ref="F94:H94"/>
    <mergeCell ref="I94:K94"/>
    <mergeCell ref="L94:N94"/>
    <mergeCell ref="O94:Q94"/>
    <mergeCell ref="B90:E90"/>
    <mergeCell ref="F90:I90"/>
    <mergeCell ref="J90:M90"/>
    <mergeCell ref="N90:Q90"/>
    <mergeCell ref="R90:U90"/>
    <mergeCell ref="V90:Y90"/>
    <mergeCell ref="Z88:AC88"/>
    <mergeCell ref="AD88:AG88"/>
    <mergeCell ref="B89:E89"/>
    <mergeCell ref="F89:I89"/>
    <mergeCell ref="J89:M89"/>
    <mergeCell ref="N89:Q89"/>
    <mergeCell ref="R89:U89"/>
    <mergeCell ref="V89:Y89"/>
    <mergeCell ref="Z89:AC89"/>
    <mergeCell ref="AD89:AG89"/>
    <mergeCell ref="B88:E88"/>
    <mergeCell ref="F88:I88"/>
    <mergeCell ref="J88:M88"/>
    <mergeCell ref="N88:Q88"/>
    <mergeCell ref="R88:U88"/>
    <mergeCell ref="V88:Y88"/>
    <mergeCell ref="B84:E84"/>
    <mergeCell ref="F84:I84"/>
    <mergeCell ref="J84:M84"/>
    <mergeCell ref="N84:Q84"/>
    <mergeCell ref="R84:U84"/>
    <mergeCell ref="V84:Y84"/>
    <mergeCell ref="B83:E83"/>
    <mergeCell ref="F83:I83"/>
    <mergeCell ref="J83:M83"/>
    <mergeCell ref="N83:Q83"/>
    <mergeCell ref="R83:U83"/>
    <mergeCell ref="V83:Y83"/>
    <mergeCell ref="C82:E82"/>
    <mergeCell ref="F82:I82"/>
    <mergeCell ref="J82:M82"/>
    <mergeCell ref="N82:Q82"/>
    <mergeCell ref="R82:U82"/>
    <mergeCell ref="V82:Y82"/>
    <mergeCell ref="B77:N77"/>
    <mergeCell ref="O77:Q77"/>
    <mergeCell ref="R77:T77"/>
    <mergeCell ref="U77:W77"/>
    <mergeCell ref="X77:Z77"/>
    <mergeCell ref="AA77:AC77"/>
    <mergeCell ref="B76:N76"/>
    <mergeCell ref="O76:Q76"/>
    <mergeCell ref="R76:T76"/>
    <mergeCell ref="U76:W76"/>
    <mergeCell ref="X76:Z76"/>
    <mergeCell ref="AA76:AC76"/>
    <mergeCell ref="B75:N75"/>
    <mergeCell ref="O75:Q75"/>
    <mergeCell ref="R75:T75"/>
    <mergeCell ref="U75:W75"/>
    <mergeCell ref="X75:Z75"/>
    <mergeCell ref="AA75:AC75"/>
    <mergeCell ref="B74:N74"/>
    <mergeCell ref="O74:Q74"/>
    <mergeCell ref="R74:T74"/>
    <mergeCell ref="U74:W74"/>
    <mergeCell ref="X74:Z74"/>
    <mergeCell ref="AA74:AC74"/>
    <mergeCell ref="U72:W72"/>
    <mergeCell ref="X72:Z72"/>
    <mergeCell ref="AA72:AC72"/>
    <mergeCell ref="B73:N73"/>
    <mergeCell ref="O73:Q73"/>
    <mergeCell ref="R73:T73"/>
    <mergeCell ref="U73:W73"/>
    <mergeCell ref="X73:Z73"/>
    <mergeCell ref="AA73:AC73"/>
    <mergeCell ref="B72:E72"/>
    <mergeCell ref="F72:H72"/>
    <mergeCell ref="I72:K72"/>
    <mergeCell ref="L72:N72"/>
    <mergeCell ref="O72:Q72"/>
    <mergeCell ref="R72:T72"/>
    <mergeCell ref="R67:T67"/>
    <mergeCell ref="U67:W67"/>
    <mergeCell ref="B68:E68"/>
    <mergeCell ref="F68:H68"/>
    <mergeCell ref="I68:K68"/>
    <mergeCell ref="L68:N68"/>
    <mergeCell ref="O68:Q68"/>
    <mergeCell ref="R68:T68"/>
    <mergeCell ref="U68:W68"/>
    <mergeCell ref="V63:W63"/>
    <mergeCell ref="X63:Y63"/>
    <mergeCell ref="C66:E67"/>
    <mergeCell ref="F66:K66"/>
    <mergeCell ref="L66:Q66"/>
    <mergeCell ref="R66:W66"/>
    <mergeCell ref="F67:H67"/>
    <mergeCell ref="I67:K67"/>
    <mergeCell ref="L67:N67"/>
    <mergeCell ref="O67:Q67"/>
    <mergeCell ref="C63:K63"/>
    <mergeCell ref="L63:M63"/>
    <mergeCell ref="N63:O63"/>
    <mergeCell ref="P63:Q63"/>
    <mergeCell ref="R63:S63"/>
    <mergeCell ref="T63:U63"/>
    <mergeCell ref="V61:W61"/>
    <mergeCell ref="X61:Y61"/>
    <mergeCell ref="C62:K62"/>
    <mergeCell ref="L62:M62"/>
    <mergeCell ref="N62:O62"/>
    <mergeCell ref="P62:Q62"/>
    <mergeCell ref="R62:S62"/>
    <mergeCell ref="T62:U62"/>
    <mergeCell ref="V62:W62"/>
    <mergeCell ref="X62:Y62"/>
    <mergeCell ref="C61:K61"/>
    <mergeCell ref="L61:M61"/>
    <mergeCell ref="N61:O61"/>
    <mergeCell ref="P61:Q61"/>
    <mergeCell ref="R61:S61"/>
    <mergeCell ref="T61:U61"/>
    <mergeCell ref="V59:W59"/>
    <mergeCell ref="X59:Y59"/>
    <mergeCell ref="C60:K60"/>
    <mergeCell ref="L60:M60"/>
    <mergeCell ref="N60:O60"/>
    <mergeCell ref="P60:Q60"/>
    <mergeCell ref="R60:S60"/>
    <mergeCell ref="T60:U60"/>
    <mergeCell ref="V60:W60"/>
    <mergeCell ref="X60:Y60"/>
    <mergeCell ref="F59:K59"/>
    <mergeCell ref="L59:M59"/>
    <mergeCell ref="N59:O59"/>
    <mergeCell ref="P59:Q59"/>
    <mergeCell ref="R59:S59"/>
    <mergeCell ref="T59:U59"/>
    <mergeCell ref="X57:Y57"/>
    <mergeCell ref="F58:K58"/>
    <mergeCell ref="L58:M58"/>
    <mergeCell ref="N58:O58"/>
    <mergeCell ref="P58:Q58"/>
    <mergeCell ref="R58:S58"/>
    <mergeCell ref="T58:U58"/>
    <mergeCell ref="V58:W58"/>
    <mergeCell ref="X58:Y58"/>
    <mergeCell ref="V56:W56"/>
    <mergeCell ref="X56:Y56"/>
    <mergeCell ref="C57:E59"/>
    <mergeCell ref="F57:K57"/>
    <mergeCell ref="L57:M57"/>
    <mergeCell ref="N57:O57"/>
    <mergeCell ref="P57:Q57"/>
    <mergeCell ref="R57:S57"/>
    <mergeCell ref="T57:U57"/>
    <mergeCell ref="V57:W57"/>
    <mergeCell ref="F56:K56"/>
    <mergeCell ref="L56:M56"/>
    <mergeCell ref="N56:O56"/>
    <mergeCell ref="P56:Q56"/>
    <mergeCell ref="R56:S56"/>
    <mergeCell ref="T56:U56"/>
    <mergeCell ref="V54:W54"/>
    <mergeCell ref="X54:Y54"/>
    <mergeCell ref="F55:K55"/>
    <mergeCell ref="L55:M55"/>
    <mergeCell ref="N55:O55"/>
    <mergeCell ref="P55:Q55"/>
    <mergeCell ref="R55:S55"/>
    <mergeCell ref="T55:U55"/>
    <mergeCell ref="V55:W55"/>
    <mergeCell ref="X55:Y55"/>
    <mergeCell ref="F54:K54"/>
    <mergeCell ref="L54:M54"/>
    <mergeCell ref="N54:O54"/>
    <mergeCell ref="P54:Q54"/>
    <mergeCell ref="R54:S54"/>
    <mergeCell ref="T54:U54"/>
    <mergeCell ref="V52:W52"/>
    <mergeCell ref="X52:Y52"/>
    <mergeCell ref="F53:K53"/>
    <mergeCell ref="L53:M53"/>
    <mergeCell ref="N53:O53"/>
    <mergeCell ref="P53:Q53"/>
    <mergeCell ref="R53:S53"/>
    <mergeCell ref="T53:U53"/>
    <mergeCell ref="V53:W53"/>
    <mergeCell ref="X53:Y53"/>
    <mergeCell ref="F52:K52"/>
    <mergeCell ref="L52:M52"/>
    <mergeCell ref="N52:O52"/>
    <mergeCell ref="P52:Q52"/>
    <mergeCell ref="R52:S52"/>
    <mergeCell ref="T52:U52"/>
    <mergeCell ref="V50:W50"/>
    <mergeCell ref="X50:Y50"/>
    <mergeCell ref="F51:K51"/>
    <mergeCell ref="L51:M51"/>
    <mergeCell ref="N51:O51"/>
    <mergeCell ref="P51:Q51"/>
    <mergeCell ref="R51:S51"/>
    <mergeCell ref="T51:U51"/>
    <mergeCell ref="V51:W51"/>
    <mergeCell ref="X51:Y51"/>
    <mergeCell ref="T48:U49"/>
    <mergeCell ref="V48:W49"/>
    <mergeCell ref="X48:Y49"/>
    <mergeCell ref="C50:E56"/>
    <mergeCell ref="F50:K50"/>
    <mergeCell ref="L50:M50"/>
    <mergeCell ref="N50:O50"/>
    <mergeCell ref="P50:Q50"/>
    <mergeCell ref="R50:S50"/>
    <mergeCell ref="T50:U50"/>
    <mergeCell ref="X45:Z45"/>
    <mergeCell ref="AA45:AC45"/>
    <mergeCell ref="AD45:AF45"/>
    <mergeCell ref="AG45:AI45"/>
    <mergeCell ref="C48:E49"/>
    <mergeCell ref="F48:K49"/>
    <mergeCell ref="L48:M49"/>
    <mergeCell ref="N48:O49"/>
    <mergeCell ref="P48:Q49"/>
    <mergeCell ref="R48:S49"/>
    <mergeCell ref="AA44:AC44"/>
    <mergeCell ref="AD44:AF44"/>
    <mergeCell ref="AG44:AI44"/>
    <mergeCell ref="B45:E45"/>
    <mergeCell ref="F45:H45"/>
    <mergeCell ref="I45:K45"/>
    <mergeCell ref="L45:N45"/>
    <mergeCell ref="O45:Q45"/>
    <mergeCell ref="R45:T45"/>
    <mergeCell ref="U45:W45"/>
    <mergeCell ref="AD43:AF43"/>
    <mergeCell ref="AG43:AI43"/>
    <mergeCell ref="B44:E44"/>
    <mergeCell ref="F44:H44"/>
    <mergeCell ref="I44:K44"/>
    <mergeCell ref="L44:N44"/>
    <mergeCell ref="O44:Q44"/>
    <mergeCell ref="R44:T44"/>
    <mergeCell ref="U44:W44"/>
    <mergeCell ref="X44:Z44"/>
    <mergeCell ref="L43:N43"/>
    <mergeCell ref="O43:Q43"/>
    <mergeCell ref="R43:T43"/>
    <mergeCell ref="U43:W43"/>
    <mergeCell ref="X43:Z43"/>
    <mergeCell ref="AA43:AC43"/>
    <mergeCell ref="AD38:AF38"/>
    <mergeCell ref="AG38:AI38"/>
    <mergeCell ref="B42:E43"/>
    <mergeCell ref="F42:K42"/>
    <mergeCell ref="L42:Q42"/>
    <mergeCell ref="R42:W42"/>
    <mergeCell ref="X42:AC42"/>
    <mergeCell ref="AD42:AI42"/>
    <mergeCell ref="F43:H43"/>
    <mergeCell ref="I43:K43"/>
    <mergeCell ref="AG37:AI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AD36:AI36"/>
    <mergeCell ref="F37:H37"/>
    <mergeCell ref="I37:K37"/>
    <mergeCell ref="L37:N37"/>
    <mergeCell ref="O37:Q37"/>
    <mergeCell ref="R37:T37"/>
    <mergeCell ref="U37:W37"/>
    <mergeCell ref="X37:Z37"/>
    <mergeCell ref="AA37:AC37"/>
    <mergeCell ref="AD37:AF37"/>
    <mergeCell ref="P33:Q33"/>
    <mergeCell ref="R33:S33"/>
    <mergeCell ref="T33:U33"/>
    <mergeCell ref="V33:W33"/>
    <mergeCell ref="X33:Y33"/>
    <mergeCell ref="C36:E37"/>
    <mergeCell ref="F36:K36"/>
    <mergeCell ref="L36:Q36"/>
    <mergeCell ref="R36:W36"/>
    <mergeCell ref="X36:AC36"/>
    <mergeCell ref="R32:S32"/>
    <mergeCell ref="T32:U32"/>
    <mergeCell ref="V32:W32"/>
    <mergeCell ref="X32:Y32"/>
    <mergeCell ref="C33:E33"/>
    <mergeCell ref="F33:G33"/>
    <mergeCell ref="H33:I33"/>
    <mergeCell ref="J33:K33"/>
    <mergeCell ref="L33:M33"/>
    <mergeCell ref="N33:O33"/>
    <mergeCell ref="V30:W31"/>
    <mergeCell ref="X30:Y31"/>
    <mergeCell ref="Z31:AC31"/>
    <mergeCell ref="C32:E32"/>
    <mergeCell ref="F32:G32"/>
    <mergeCell ref="H32:I32"/>
    <mergeCell ref="J32:K32"/>
    <mergeCell ref="L32:M32"/>
    <mergeCell ref="N32:O32"/>
    <mergeCell ref="P32:Q32"/>
    <mergeCell ref="C30:E31"/>
    <mergeCell ref="F30:G31"/>
    <mergeCell ref="H30:I31"/>
    <mergeCell ref="J30:K31"/>
    <mergeCell ref="L30:M31"/>
    <mergeCell ref="N30:O31"/>
    <mergeCell ref="P30:Q31"/>
    <mergeCell ref="R30:S31"/>
    <mergeCell ref="T30:U31"/>
    <mergeCell ref="U27:W27"/>
    <mergeCell ref="X27:Z27"/>
    <mergeCell ref="AA27:AC27"/>
    <mergeCell ref="AD27:AF27"/>
    <mergeCell ref="AG27:AI27"/>
    <mergeCell ref="B27:E27"/>
    <mergeCell ref="F27:H27"/>
    <mergeCell ref="I27:K27"/>
    <mergeCell ref="L27:N27"/>
    <mergeCell ref="O27:Q27"/>
    <mergeCell ref="R27:T27"/>
    <mergeCell ref="R26:T26"/>
    <mergeCell ref="U26:W26"/>
    <mergeCell ref="X26:Z26"/>
    <mergeCell ref="AA26:AC26"/>
    <mergeCell ref="AD26:AF26"/>
    <mergeCell ref="AG26:AI26"/>
    <mergeCell ref="U25:W25"/>
    <mergeCell ref="X25:Z25"/>
    <mergeCell ref="AA25:AC25"/>
    <mergeCell ref="AD25:AF25"/>
    <mergeCell ref="AG25:AI25"/>
    <mergeCell ref="B26:E26"/>
    <mergeCell ref="F26:H26"/>
    <mergeCell ref="I26:K26"/>
    <mergeCell ref="L26:N26"/>
    <mergeCell ref="O26:Q26"/>
    <mergeCell ref="B25:E25"/>
    <mergeCell ref="F25:H25"/>
    <mergeCell ref="I25:K25"/>
    <mergeCell ref="L25:N25"/>
    <mergeCell ref="O25:Q25"/>
    <mergeCell ref="R25:T25"/>
    <mergeCell ref="R24:T24"/>
    <mergeCell ref="U24:W24"/>
    <mergeCell ref="X24:Z24"/>
    <mergeCell ref="AA24:AC24"/>
    <mergeCell ref="AD24:AF24"/>
    <mergeCell ref="AG24:AI24"/>
    <mergeCell ref="U23:W23"/>
    <mergeCell ref="X23:Z23"/>
    <mergeCell ref="AA23:AC23"/>
    <mergeCell ref="AD23:AF23"/>
    <mergeCell ref="AG23:AI23"/>
    <mergeCell ref="B24:E24"/>
    <mergeCell ref="F24:H24"/>
    <mergeCell ref="I24:K24"/>
    <mergeCell ref="L24:N24"/>
    <mergeCell ref="O24:Q24"/>
    <mergeCell ref="AD22:AF22"/>
    <mergeCell ref="AG22:AI22"/>
    <mergeCell ref="B23:E23"/>
    <mergeCell ref="F23:H23"/>
    <mergeCell ref="I23:K23"/>
    <mergeCell ref="L23:N23"/>
    <mergeCell ref="O23:Q23"/>
    <mergeCell ref="R23:T23"/>
    <mergeCell ref="AD21:AI21"/>
    <mergeCell ref="F22:H22"/>
    <mergeCell ref="I22:K22"/>
    <mergeCell ref="L22:N22"/>
    <mergeCell ref="O22:Q22"/>
    <mergeCell ref="R22:T22"/>
    <mergeCell ref="U22:W22"/>
    <mergeCell ref="X22:Z22"/>
    <mergeCell ref="AA22:AC22"/>
    <mergeCell ref="AA17:AC17"/>
    <mergeCell ref="AD17:AF17"/>
    <mergeCell ref="AG17:AI17"/>
    <mergeCell ref="C21:E22"/>
    <mergeCell ref="F21:K21"/>
    <mergeCell ref="L21:Q21"/>
    <mergeCell ref="R21:W21"/>
    <mergeCell ref="X21:AC21"/>
    <mergeCell ref="C17:E17"/>
    <mergeCell ref="F17:H17"/>
    <mergeCell ref="I17:K17"/>
    <mergeCell ref="L17:N17"/>
    <mergeCell ref="O17:Q17"/>
    <mergeCell ref="R17:T17"/>
    <mergeCell ref="U17:W17"/>
    <mergeCell ref="X17:Z17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C15:E16"/>
    <mergeCell ref="F15:K15"/>
    <mergeCell ref="L15:Q15"/>
    <mergeCell ref="R15:W15"/>
    <mergeCell ref="X15:AC15"/>
    <mergeCell ref="AD15:AI15"/>
    <mergeCell ref="AG16:AI16"/>
    <mergeCell ref="U12:W12"/>
    <mergeCell ref="X12:Z12"/>
    <mergeCell ref="AA12:AC12"/>
    <mergeCell ref="AD12:AF12"/>
    <mergeCell ref="AG12:AI12"/>
    <mergeCell ref="B12:E12"/>
    <mergeCell ref="F12:H12"/>
    <mergeCell ref="I12:K12"/>
    <mergeCell ref="L12:N12"/>
    <mergeCell ref="O12:Q12"/>
    <mergeCell ref="R12:T12"/>
    <mergeCell ref="R11:T11"/>
    <mergeCell ref="U11:W11"/>
    <mergeCell ref="X11:Z11"/>
    <mergeCell ref="AA11:AC11"/>
    <mergeCell ref="AD11:AF11"/>
    <mergeCell ref="AG11:AI11"/>
    <mergeCell ref="U10:W10"/>
    <mergeCell ref="X10:Z10"/>
    <mergeCell ref="AA10:AC10"/>
    <mergeCell ref="AD10:AF10"/>
    <mergeCell ref="AG10:AI10"/>
    <mergeCell ref="B11:E11"/>
    <mergeCell ref="F11:H11"/>
    <mergeCell ref="I11:K11"/>
    <mergeCell ref="L11:N11"/>
    <mergeCell ref="O11:Q11"/>
    <mergeCell ref="X9:Z9"/>
    <mergeCell ref="AA9:AC9"/>
    <mergeCell ref="AD9:AF9"/>
    <mergeCell ref="AG9:AI9"/>
    <mergeCell ref="B10:E10"/>
    <mergeCell ref="F10:H10"/>
    <mergeCell ref="I10:K10"/>
    <mergeCell ref="L10:N10"/>
    <mergeCell ref="O10:Q10"/>
    <mergeCell ref="R10:T10"/>
    <mergeCell ref="AA8:AC8"/>
    <mergeCell ref="AD8:AF8"/>
    <mergeCell ref="AG8:AI8"/>
    <mergeCell ref="B9:E9"/>
    <mergeCell ref="F9:H9"/>
    <mergeCell ref="I9:K9"/>
    <mergeCell ref="L9:N9"/>
    <mergeCell ref="O9:Q9"/>
    <mergeCell ref="R9:T9"/>
    <mergeCell ref="U9:W9"/>
    <mergeCell ref="B8:E8"/>
    <mergeCell ref="F8:H8"/>
    <mergeCell ref="I8:K8"/>
    <mergeCell ref="L8:N8"/>
    <mergeCell ref="O8:Q8"/>
    <mergeCell ref="R8:T8"/>
    <mergeCell ref="U8:W8"/>
    <mergeCell ref="X8:Z8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D96:AF96"/>
    <mergeCell ref="A3:AF3"/>
    <mergeCell ref="B6:E7"/>
    <mergeCell ref="F6:K6"/>
    <mergeCell ref="L6:Q6"/>
    <mergeCell ref="R6:W6"/>
    <mergeCell ref="X6:AC6"/>
    <mergeCell ref="AD6:AI6"/>
    <mergeCell ref="AG7:AI7"/>
  </mergeCells>
  <phoneticPr fontId="3"/>
  <pageMargins left="0.70866141732283472" right="0.70866141732283472" top="0.74803149606299213" bottom="0.74803149606299213" header="0.31496062992125984" footer="0.31496062992125984"/>
  <pageSetup paperSize="9" scale="72" orientation="portrait" cellComments="asDisplayed" r:id="rId1"/>
  <rowBreaks count="1" manualBreakCount="1">
    <brk id="85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R07</vt:lpstr>
      <vt:lpstr>'R07'!Print_Area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沖野　智信</dc:creator>
  <cp:lastModifiedBy>沖野　智信</cp:lastModifiedBy>
  <cp:lastPrinted>2026-09-08T05:58:00Z</cp:lastPrinted>
  <dcterms:created xsi:type="dcterms:W3CDTF">2026-09-08T05:57:05Z</dcterms:created>
  <dcterms:modified xsi:type="dcterms:W3CDTF">2026-09-08T05:58:31Z</dcterms:modified>
</cp:coreProperties>
</file>