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v-honcho.intra.city.sendai.jp\組織用\文化観光局東北連携・観光交流部観光戦略課\04_総務係\04_統計・デジタルマーケティング\01_統計関係\R6以前\【公表用資料】観光関連基礎データ(市政情報センターへ共架)\18_令和６年観光統計基礎データ\1_2506xx掲載\"/>
    </mc:Choice>
  </mc:AlternateContent>
  <xr:revisionPtr revIDLastSave="0" documentId="13_ncr:9_{3353B203-114E-40D5-9371-0484C90B1577}" xr6:coauthVersionLast="47" xr6:coauthVersionMax="47" xr10:uidLastSave="{00000000-0000-0000-0000-000000000000}"/>
  <bookViews>
    <workbookView xWindow="-110" yWindow="-110" windowWidth="19420" windowHeight="10300" xr2:uid="{49B62399-8903-440F-B0D0-91F674BCAEB4}"/>
  </bookViews>
  <sheets>
    <sheet name="R06" sheetId="16" r:id="rId1"/>
  </sheets>
  <definedNames>
    <definedName name="_xlnm.Print_Area" localSheetId="0">'R06'!$A$1:$AI$144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62" i="16" l="1"/>
  <c r="V63" i="16" s="1"/>
  <c r="X63" i="16" s="1"/>
  <c r="V59" i="16"/>
  <c r="V56" i="16"/>
  <c r="AD27" i="16"/>
  <c r="AB123" i="16"/>
  <c r="AB122" i="16"/>
  <c r="AB124" i="16"/>
  <c r="AB121" i="16"/>
  <c r="AB118" i="16"/>
  <c r="X123" i="16"/>
  <c r="X122" i="16"/>
  <c r="X124" i="16" s="1"/>
  <c r="X121" i="16"/>
  <c r="X118" i="16"/>
  <c r="T123" i="16"/>
  <c r="T122" i="16"/>
  <c r="T124" i="16"/>
  <c r="T121" i="16"/>
  <c r="T118" i="16"/>
  <c r="P123" i="16"/>
  <c r="P122" i="16"/>
  <c r="P124" i="16"/>
  <c r="P121" i="16"/>
  <c r="P118" i="16"/>
  <c r="L123" i="16"/>
  <c r="L122" i="16"/>
  <c r="L124" i="16" s="1"/>
  <c r="L121" i="16"/>
  <c r="L118" i="16"/>
  <c r="H123" i="16"/>
  <c r="H122" i="16"/>
  <c r="H124" i="16"/>
  <c r="H121" i="16"/>
  <c r="H118" i="16"/>
  <c r="AA44" i="16"/>
  <c r="AF123" i="16"/>
  <c r="AF124" i="16" s="1"/>
  <c r="AF122" i="16"/>
  <c r="AF121" i="16"/>
  <c r="AF118" i="16"/>
  <c r="AD103" i="16"/>
  <c r="AA103" i="16"/>
  <c r="X103" i="16"/>
  <c r="U103" i="16"/>
  <c r="R103" i="16"/>
  <c r="O103" i="16"/>
  <c r="L103" i="16"/>
  <c r="I103" i="16"/>
  <c r="F103" i="16"/>
  <c r="U68" i="16"/>
  <c r="R68" i="16"/>
  <c r="T63" i="16"/>
  <c r="R63" i="16"/>
  <c r="P63" i="16"/>
  <c r="N63" i="16"/>
  <c r="L63" i="16"/>
  <c r="X62" i="16"/>
  <c r="X61" i="16"/>
  <c r="X60" i="16"/>
  <c r="X59" i="16"/>
  <c r="X58" i="16"/>
  <c r="X57" i="16"/>
  <c r="X56" i="16"/>
  <c r="X55" i="16"/>
  <c r="X54" i="16"/>
  <c r="X53" i="16"/>
  <c r="X52" i="16"/>
  <c r="X51" i="16"/>
  <c r="X50" i="16"/>
  <c r="AG45" i="16"/>
  <c r="AG44" i="16"/>
  <c r="AG27" i="16"/>
  <c r="AG26" i="16"/>
  <c r="AG25" i="16"/>
  <c r="AG24" i="16"/>
  <c r="AG23" i="16"/>
  <c r="AG12" i="16"/>
</calcChain>
</file>

<file path=xl/sharedStrings.xml><?xml version="1.0" encoding="utf-8"?>
<sst xmlns="http://schemas.openxmlformats.org/spreadsheetml/2006/main" count="297" uniqueCount="161">
  <si>
    <t>単位：千人</t>
    <rPh sb="0" eb="2">
      <t>タンイ</t>
    </rPh>
    <rPh sb="3" eb="5">
      <t>センニン</t>
    </rPh>
    <phoneticPr fontId="3"/>
  </si>
  <si>
    <t>入込者数</t>
    <rPh sb="0" eb="2">
      <t>イリコ</t>
    </rPh>
    <rPh sb="2" eb="3">
      <t>シャ</t>
    </rPh>
    <rPh sb="3" eb="4">
      <t>スウ</t>
    </rPh>
    <phoneticPr fontId="3"/>
  </si>
  <si>
    <t>計</t>
    <rPh sb="0" eb="1">
      <t>ケイ</t>
    </rPh>
    <phoneticPr fontId="3"/>
  </si>
  <si>
    <t>単位：箇所，人</t>
    <rPh sb="0" eb="2">
      <t>タンイ</t>
    </rPh>
    <rPh sb="3" eb="5">
      <t>カショ</t>
    </rPh>
    <rPh sb="6" eb="7">
      <t>ニン</t>
    </rPh>
    <phoneticPr fontId="3"/>
  </si>
  <si>
    <t>その他宿泊施設</t>
    <rPh sb="2" eb="3">
      <t>タ</t>
    </rPh>
    <rPh sb="3" eb="5">
      <t>シュクハク</t>
    </rPh>
    <rPh sb="5" eb="7">
      <t>シセツ</t>
    </rPh>
    <phoneticPr fontId="3"/>
  </si>
  <si>
    <t>合計</t>
    <rPh sb="0" eb="2">
      <t>ゴウケイ</t>
    </rPh>
    <phoneticPr fontId="3"/>
  </si>
  <si>
    <t>施設数</t>
    <rPh sb="0" eb="2">
      <t>シセツ</t>
    </rPh>
    <rPh sb="2" eb="3">
      <t>スウ</t>
    </rPh>
    <phoneticPr fontId="3"/>
  </si>
  <si>
    <t>定員数</t>
    <rPh sb="0" eb="2">
      <t>テイイン</t>
    </rPh>
    <rPh sb="2" eb="3">
      <t>スウ</t>
    </rPh>
    <phoneticPr fontId="3"/>
  </si>
  <si>
    <t>全市</t>
    <rPh sb="0" eb="2">
      <t>ゼンシ</t>
    </rPh>
    <phoneticPr fontId="3"/>
  </si>
  <si>
    <t>仙台・青葉まつり（始期：昭和６０年５月）</t>
    <rPh sb="0" eb="2">
      <t>センダイ</t>
    </rPh>
    <rPh sb="3" eb="5">
      <t>アオバ</t>
    </rPh>
    <phoneticPr fontId="3"/>
  </si>
  <si>
    <t>仙台七夕まつり（始期：昭和２２年８月）</t>
    <rPh sb="0" eb="2">
      <t>センダイ</t>
    </rPh>
    <rPh sb="2" eb="4">
      <t>タナバタ</t>
    </rPh>
    <phoneticPr fontId="3"/>
  </si>
  <si>
    <t>SENDAI光のページェント（始期：昭和６１年１２月）</t>
    <rPh sb="6" eb="7">
      <t>ヒカリ</t>
    </rPh>
    <phoneticPr fontId="3"/>
  </si>
  <si>
    <t>定禅寺ｽﾄﾘｰﾄｼﾞｬｽﾞﾌｪｽﾃｨﾊﾞﾙ（始期：平成３年９月）</t>
    <rPh sb="0" eb="3">
      <t>ジョウゼンジ</t>
    </rPh>
    <phoneticPr fontId="3"/>
  </si>
  <si>
    <t>国際会議</t>
    <rPh sb="0" eb="2">
      <t>コクサイ</t>
    </rPh>
    <rPh sb="2" eb="4">
      <t>カイギ</t>
    </rPh>
    <phoneticPr fontId="3"/>
  </si>
  <si>
    <t>単位：人</t>
    <rPh sb="0" eb="2">
      <t>タンイ</t>
    </rPh>
    <rPh sb="3" eb="4">
      <t>ニン</t>
    </rPh>
    <phoneticPr fontId="3"/>
  </si>
  <si>
    <t>案内件数</t>
    <rPh sb="0" eb="2">
      <t>アンナイ</t>
    </rPh>
    <rPh sb="2" eb="4">
      <t>ケンスウ</t>
    </rPh>
    <phoneticPr fontId="3"/>
  </si>
  <si>
    <t>うち外国人</t>
    <rPh sb="2" eb="4">
      <t>ガイコク</t>
    </rPh>
    <rPh sb="4" eb="5">
      <t>ジン</t>
    </rPh>
    <phoneticPr fontId="3"/>
  </si>
  <si>
    <t>在仙外国人数</t>
    <rPh sb="0" eb="1">
      <t>ザイ</t>
    </rPh>
    <rPh sb="1" eb="2">
      <t>セン</t>
    </rPh>
    <rPh sb="2" eb="4">
      <t>ガイコク</t>
    </rPh>
    <rPh sb="4" eb="5">
      <t>ジン</t>
    </rPh>
    <rPh sb="5" eb="6">
      <t>スウ</t>
    </rPh>
    <phoneticPr fontId="3"/>
  </si>
  <si>
    <t>中東</t>
    <rPh sb="0" eb="2">
      <t>チュウトウ</t>
    </rPh>
    <phoneticPr fontId="3"/>
  </si>
  <si>
    <t>北米</t>
    <rPh sb="0" eb="2">
      <t>ホクベイ</t>
    </rPh>
    <phoneticPr fontId="3"/>
  </si>
  <si>
    <t>中・南米</t>
    <rPh sb="0" eb="1">
      <t>チュウ</t>
    </rPh>
    <rPh sb="2" eb="4">
      <t>ナンベイ</t>
    </rPh>
    <phoneticPr fontId="3"/>
  </si>
  <si>
    <t>欧州</t>
    <rPh sb="0" eb="2">
      <t>オウシュウ</t>
    </rPh>
    <phoneticPr fontId="3"/>
  </si>
  <si>
    <t>新幹線乗車人員</t>
    <rPh sb="0" eb="3">
      <t>シンカンセン</t>
    </rPh>
    <rPh sb="3" eb="5">
      <t>ジョウシャ</t>
    </rPh>
    <rPh sb="5" eb="7">
      <t>ジンイン</t>
    </rPh>
    <phoneticPr fontId="3"/>
  </si>
  <si>
    <t>国内線</t>
    <rPh sb="0" eb="3">
      <t>コクナイセン</t>
    </rPh>
    <phoneticPr fontId="3"/>
  </si>
  <si>
    <t>乗客者数</t>
    <rPh sb="0" eb="2">
      <t>ジョウキャク</t>
    </rPh>
    <rPh sb="2" eb="3">
      <t>シャ</t>
    </rPh>
    <rPh sb="3" eb="4">
      <t>スウ</t>
    </rPh>
    <phoneticPr fontId="3"/>
  </si>
  <si>
    <t>降客者数</t>
    <rPh sb="0" eb="1">
      <t>オ</t>
    </rPh>
    <rPh sb="1" eb="2">
      <t>キャク</t>
    </rPh>
    <rPh sb="2" eb="3">
      <t>シャ</t>
    </rPh>
    <rPh sb="3" eb="4">
      <t>スウ</t>
    </rPh>
    <phoneticPr fontId="3"/>
  </si>
  <si>
    <t>国際線</t>
    <rPh sb="0" eb="3">
      <t>コクサイセン</t>
    </rPh>
    <phoneticPr fontId="3"/>
  </si>
  <si>
    <t>乗車人員</t>
    <rPh sb="0" eb="2">
      <t>ジョウシャ</t>
    </rPh>
    <rPh sb="2" eb="4">
      <t>ジンイン</t>
    </rPh>
    <phoneticPr fontId="3"/>
  </si>
  <si>
    <t>駐車場</t>
    <rPh sb="0" eb="2">
      <t>チュウシャ</t>
    </rPh>
    <rPh sb="2" eb="3">
      <t>ジョウ</t>
    </rPh>
    <phoneticPr fontId="3"/>
  </si>
  <si>
    <t>設置箇所</t>
    <rPh sb="0" eb="2">
      <t>セッチ</t>
    </rPh>
    <rPh sb="2" eb="4">
      <t>カショ</t>
    </rPh>
    <phoneticPr fontId="3"/>
  </si>
  <si>
    <t>収容台数</t>
    <rPh sb="0" eb="2">
      <t>シュウヨウ</t>
    </rPh>
    <rPh sb="2" eb="4">
      <t>ダイスウ</t>
    </rPh>
    <phoneticPr fontId="3"/>
  </si>
  <si>
    <t>飲食店数</t>
    <rPh sb="0" eb="2">
      <t>インショク</t>
    </rPh>
    <rPh sb="2" eb="3">
      <t>テン</t>
    </rPh>
    <rPh sb="3" eb="4">
      <t>スウ</t>
    </rPh>
    <phoneticPr fontId="3"/>
  </si>
  <si>
    <t>※飲食店は一般飲食店，レストラン数，生活衛生課資料</t>
    <rPh sb="1" eb="3">
      <t>インショク</t>
    </rPh>
    <rPh sb="3" eb="4">
      <t>テン</t>
    </rPh>
    <rPh sb="5" eb="7">
      <t>イッパン</t>
    </rPh>
    <rPh sb="7" eb="9">
      <t>インショク</t>
    </rPh>
    <rPh sb="9" eb="10">
      <t>テン</t>
    </rPh>
    <rPh sb="16" eb="17">
      <t>スウ</t>
    </rPh>
    <rPh sb="18" eb="20">
      <t>セイカツ</t>
    </rPh>
    <rPh sb="20" eb="22">
      <t>エイセイ</t>
    </rPh>
    <rPh sb="22" eb="23">
      <t>カ</t>
    </rPh>
    <rPh sb="23" eb="25">
      <t>シリョウ</t>
    </rPh>
    <phoneticPr fontId="3"/>
  </si>
  <si>
    <t>人出数</t>
    <rPh sb="0" eb="2">
      <t>ヒトデ</t>
    </rPh>
    <rPh sb="2" eb="3">
      <t>スウ</t>
    </rPh>
    <phoneticPr fontId="3"/>
  </si>
  <si>
    <t>無国籍・不明</t>
    <rPh sb="0" eb="3">
      <t>ムコクセキ</t>
    </rPh>
    <rPh sb="4" eb="6">
      <t>フメイ</t>
    </rPh>
    <phoneticPr fontId="3"/>
  </si>
  <si>
    <t>単位：人</t>
    <rPh sb="0" eb="2">
      <t>タンイ</t>
    </rPh>
    <rPh sb="3" eb="4">
      <t>ヒト</t>
    </rPh>
    <phoneticPr fontId="3"/>
  </si>
  <si>
    <t>※駐車場は駐車場法に基づく届出駐車場数，交通政策課資料</t>
    <rPh sb="1" eb="4">
      <t>チュウシャジョウ</t>
    </rPh>
    <rPh sb="5" eb="7">
      <t>チュウシャ</t>
    </rPh>
    <rPh sb="7" eb="8">
      <t>ジョウ</t>
    </rPh>
    <rPh sb="8" eb="9">
      <t>ホウ</t>
    </rPh>
    <rPh sb="10" eb="11">
      <t>モト</t>
    </rPh>
    <rPh sb="13" eb="15">
      <t>トドケデ</t>
    </rPh>
    <rPh sb="15" eb="17">
      <t>チュウシャ</t>
    </rPh>
    <rPh sb="17" eb="18">
      <t>ジョウ</t>
    </rPh>
    <rPh sb="18" eb="19">
      <t>スウ</t>
    </rPh>
    <rPh sb="20" eb="22">
      <t>コウツウ</t>
    </rPh>
    <rPh sb="22" eb="24">
      <t>セイサク</t>
    </rPh>
    <rPh sb="24" eb="25">
      <t>カ</t>
    </rPh>
    <rPh sb="25" eb="27">
      <t>シリョウ</t>
    </rPh>
    <phoneticPr fontId="3"/>
  </si>
  <si>
    <t>前年比</t>
    <rPh sb="0" eb="3">
      <t>ゼンネンヒ</t>
    </rPh>
    <phoneticPr fontId="3"/>
  </si>
  <si>
    <t>宿泊者数</t>
    <rPh sb="0" eb="3">
      <t>シュクハクシャ</t>
    </rPh>
    <rPh sb="3" eb="4">
      <t>スウ</t>
    </rPh>
    <phoneticPr fontId="3"/>
  </si>
  <si>
    <t>宮城県全体</t>
    <rPh sb="0" eb="3">
      <t>ミヤギケン</t>
    </rPh>
    <rPh sb="3" eb="5">
      <t>ゼンタイ</t>
    </rPh>
    <phoneticPr fontId="3"/>
  </si>
  <si>
    <t>北海道</t>
    <rPh sb="0" eb="3">
      <t>ホッカイドウ</t>
    </rPh>
    <phoneticPr fontId="3"/>
  </si>
  <si>
    <t>北陸・中部</t>
    <rPh sb="0" eb="2">
      <t>ホクリク</t>
    </rPh>
    <rPh sb="3" eb="5">
      <t>チュウブ</t>
    </rPh>
    <phoneticPr fontId="3"/>
  </si>
  <si>
    <t>近畿</t>
    <rPh sb="0" eb="2">
      <t>キンキ</t>
    </rPh>
    <phoneticPr fontId="3"/>
  </si>
  <si>
    <t>中国・四国</t>
    <rPh sb="0" eb="1">
      <t>チュウ</t>
    </rPh>
    <rPh sb="1" eb="2">
      <t>クニ</t>
    </rPh>
    <rPh sb="3" eb="5">
      <t>シコク</t>
    </rPh>
    <phoneticPr fontId="3"/>
  </si>
  <si>
    <t>九州・沖縄</t>
    <rPh sb="0" eb="2">
      <t>キュウシュウ</t>
    </rPh>
    <rPh sb="3" eb="5">
      <t>オキナワ</t>
    </rPh>
    <phoneticPr fontId="3"/>
  </si>
  <si>
    <t>外国人</t>
    <rPh sb="0" eb="2">
      <t>ガイコク</t>
    </rPh>
    <rPh sb="2" eb="3">
      <t>ジン</t>
    </rPh>
    <phoneticPr fontId="3"/>
  </si>
  <si>
    <t>※不明分除く</t>
    <rPh sb="1" eb="3">
      <t>フメイ</t>
    </rPh>
    <rPh sb="3" eb="4">
      <t>ブン</t>
    </rPh>
    <rPh sb="4" eb="5">
      <t>ノゾ</t>
    </rPh>
    <phoneticPr fontId="3"/>
  </si>
  <si>
    <t>単位：％</t>
    <rPh sb="0" eb="2">
      <t>タンイ</t>
    </rPh>
    <phoneticPr fontId="3"/>
  </si>
  <si>
    <t>仙台市</t>
    <rPh sb="0" eb="3">
      <t>センダイシ</t>
    </rPh>
    <phoneticPr fontId="3"/>
  </si>
  <si>
    <t>前年比</t>
    <rPh sb="0" eb="2">
      <t>ゼンネン</t>
    </rPh>
    <rPh sb="2" eb="3">
      <t>ヒ</t>
    </rPh>
    <phoneticPr fontId="3"/>
  </si>
  <si>
    <t>宿泊者数</t>
    <rPh sb="0" eb="2">
      <t>シュクハク</t>
    </rPh>
    <rPh sb="2" eb="3">
      <t>シャ</t>
    </rPh>
    <rPh sb="3" eb="4">
      <t>スウ</t>
    </rPh>
    <phoneticPr fontId="3"/>
  </si>
  <si>
    <t>（参考）
居住地別</t>
    <rPh sb="1" eb="3">
      <t>サンコウ</t>
    </rPh>
    <rPh sb="5" eb="8">
      <t>キョジュウチ</t>
    </rPh>
    <rPh sb="8" eb="9">
      <t>ベツ</t>
    </rPh>
    <phoneticPr fontId="3"/>
  </si>
  <si>
    <t>（参考）
宮城県全体</t>
    <rPh sb="1" eb="3">
      <t>サンコウ</t>
    </rPh>
    <rPh sb="5" eb="8">
      <t>ミ</t>
    </rPh>
    <rPh sb="8" eb="10">
      <t>ゼンタイ</t>
    </rPh>
    <phoneticPr fontId="3"/>
  </si>
  <si>
    <t>３．外国人宿泊者数</t>
    <rPh sb="2" eb="4">
      <t>ガイコク</t>
    </rPh>
    <rPh sb="4" eb="5">
      <t>ジン</t>
    </rPh>
    <phoneticPr fontId="3"/>
  </si>
  <si>
    <t>（参考）
地域・国別</t>
    <rPh sb="1" eb="3">
      <t>サンコウ</t>
    </rPh>
    <rPh sb="5" eb="7">
      <t>チイキ</t>
    </rPh>
    <rPh sb="8" eb="9">
      <t>クニ</t>
    </rPh>
    <rPh sb="9" eb="10">
      <t>ベツ</t>
    </rPh>
    <phoneticPr fontId="3"/>
  </si>
  <si>
    <t>国別</t>
    <rPh sb="0" eb="2">
      <t>クニベツ</t>
    </rPh>
    <phoneticPr fontId="3"/>
  </si>
  <si>
    <t>中国（台湾・香港除く）</t>
    <rPh sb="0" eb="2">
      <t>チュウゴク</t>
    </rPh>
    <rPh sb="3" eb="5">
      <t>タイワン</t>
    </rPh>
    <rPh sb="6" eb="8">
      <t>ホンコン</t>
    </rPh>
    <rPh sb="8" eb="9">
      <t>ノゾ</t>
    </rPh>
    <phoneticPr fontId="3"/>
  </si>
  <si>
    <t>台湾</t>
    <rPh sb="0" eb="2">
      <t>タイワン</t>
    </rPh>
    <phoneticPr fontId="3"/>
  </si>
  <si>
    <t>香港</t>
    <rPh sb="0" eb="2">
      <t>ホンコン</t>
    </rPh>
    <phoneticPr fontId="3"/>
  </si>
  <si>
    <t>大韓民国</t>
    <rPh sb="0" eb="4">
      <t>ダイカンミンコク</t>
    </rPh>
    <phoneticPr fontId="3"/>
  </si>
  <si>
    <t>その他アジア</t>
    <rPh sb="2" eb="3">
      <t>タ</t>
    </rPh>
    <phoneticPr fontId="3"/>
  </si>
  <si>
    <t>アメリカ合衆国</t>
    <rPh sb="4" eb="7">
      <t>ガッシュウコク</t>
    </rPh>
    <phoneticPr fontId="3"/>
  </si>
  <si>
    <t>その他中南米</t>
    <rPh sb="2" eb="3">
      <t>タ</t>
    </rPh>
    <rPh sb="3" eb="6">
      <t>チュウナンベイ</t>
    </rPh>
    <phoneticPr fontId="3"/>
  </si>
  <si>
    <t>アメリカ大陸</t>
    <rPh sb="4" eb="6">
      <t>タイリク</t>
    </rPh>
    <phoneticPr fontId="3"/>
  </si>
  <si>
    <t>オーストラリア・ニュージーランド等</t>
    <rPh sb="16" eb="17">
      <t>トウ</t>
    </rPh>
    <phoneticPr fontId="3"/>
  </si>
  <si>
    <t>その他・不明</t>
    <rPh sb="2" eb="3">
      <t>タ</t>
    </rPh>
    <rPh sb="4" eb="6">
      <t>フメイ</t>
    </rPh>
    <phoneticPr fontId="3"/>
  </si>
  <si>
    <t>総計</t>
    <rPh sb="0" eb="2">
      <t>ソウケイ</t>
    </rPh>
    <phoneticPr fontId="3"/>
  </si>
  <si>
    <t>在仙留学生数</t>
    <rPh sb="0" eb="1">
      <t>ザイ</t>
    </rPh>
    <rPh sb="1" eb="2">
      <t>ヤマト</t>
    </rPh>
    <rPh sb="2" eb="5">
      <t>リュウガクセイ</t>
    </rPh>
    <rPh sb="5" eb="6">
      <t>カズ</t>
    </rPh>
    <phoneticPr fontId="3"/>
  </si>
  <si>
    <t>※宮城県観光統計概要</t>
    <rPh sb="1" eb="4">
      <t>ミヤギケン</t>
    </rPh>
    <rPh sb="4" eb="6">
      <t>カンコウ</t>
    </rPh>
    <rPh sb="6" eb="8">
      <t>トウケイ</t>
    </rPh>
    <rPh sb="8" eb="10">
      <t>ガイヨウ</t>
    </rPh>
    <phoneticPr fontId="3"/>
  </si>
  <si>
    <t>（２）仙台空港利用実績</t>
    <rPh sb="3" eb="5">
      <t>センダイ</t>
    </rPh>
    <rPh sb="5" eb="7">
      <t>クウコウ</t>
    </rPh>
    <rPh sb="7" eb="9">
      <t>リヨウ</t>
    </rPh>
    <rPh sb="9" eb="11">
      <t>ジッセキ</t>
    </rPh>
    <phoneticPr fontId="3"/>
  </si>
  <si>
    <t>（３）仙台市観光シティループバス（るーぷる仙台）</t>
    <rPh sb="3" eb="6">
      <t>センダイシ</t>
    </rPh>
    <rPh sb="6" eb="8">
      <t>カンコウ</t>
    </rPh>
    <rPh sb="21" eb="23">
      <t>センダイ</t>
    </rPh>
    <phoneticPr fontId="3"/>
  </si>
  <si>
    <t>※東日本旅客鉄道㈱資料</t>
    <rPh sb="1" eb="2">
      <t>ヒガシ</t>
    </rPh>
    <rPh sb="2" eb="4">
      <t>ニホン</t>
    </rPh>
    <rPh sb="4" eb="6">
      <t>リョカク</t>
    </rPh>
    <rPh sb="6" eb="8">
      <t>テツドウ</t>
    </rPh>
    <rPh sb="9" eb="11">
      <t>シリョウ</t>
    </rPh>
    <phoneticPr fontId="3"/>
  </si>
  <si>
    <t>※国土交通省空港管理状況調書　※国際線にはチャーター便含む。</t>
    <rPh sb="1" eb="3">
      <t>コクド</t>
    </rPh>
    <rPh sb="3" eb="5">
      <t>コウツウ</t>
    </rPh>
    <rPh sb="5" eb="6">
      <t>ショウ</t>
    </rPh>
    <rPh sb="6" eb="8">
      <t>クウコウ</t>
    </rPh>
    <rPh sb="8" eb="10">
      <t>カンリ</t>
    </rPh>
    <rPh sb="10" eb="12">
      <t>ジョウキョウ</t>
    </rPh>
    <rPh sb="12" eb="14">
      <t>チョウショ</t>
    </rPh>
    <rPh sb="16" eb="19">
      <t>コクサイセン</t>
    </rPh>
    <rPh sb="26" eb="27">
      <t>ビン</t>
    </rPh>
    <rPh sb="27" eb="28">
      <t>フク</t>
    </rPh>
    <phoneticPr fontId="3"/>
  </si>
  <si>
    <t>宿泊数</t>
    <rPh sb="0" eb="2">
      <t>シュクハク</t>
    </rPh>
    <rPh sb="2" eb="3">
      <t>スウ</t>
    </rPh>
    <phoneticPr fontId="3"/>
  </si>
  <si>
    <t>宮城
県内</t>
    <rPh sb="0" eb="2">
      <t>ミヤギ</t>
    </rPh>
    <rPh sb="3" eb="5">
      <t>ケンナイ</t>
    </rPh>
    <phoneticPr fontId="3"/>
  </si>
  <si>
    <t>東北
地方</t>
    <rPh sb="0" eb="2">
      <t>トウホク</t>
    </rPh>
    <rPh sb="3" eb="5">
      <t>チホウ</t>
    </rPh>
    <phoneticPr fontId="3"/>
  </si>
  <si>
    <t>関東
地方</t>
    <rPh sb="0" eb="2">
      <t>カントウ</t>
    </rPh>
    <rPh sb="3" eb="5">
      <t>チホウ</t>
    </rPh>
    <phoneticPr fontId="3"/>
  </si>
  <si>
    <t>１．観光客入込数</t>
    <phoneticPr fontId="3"/>
  </si>
  <si>
    <t>旧仙台地区</t>
    <rPh sb="0" eb="1">
      <t>キュウ</t>
    </rPh>
    <rPh sb="1" eb="3">
      <t>センダイ</t>
    </rPh>
    <rPh sb="3" eb="5">
      <t>チク</t>
    </rPh>
    <phoneticPr fontId="3"/>
  </si>
  <si>
    <t>泉地区</t>
    <rPh sb="0" eb="1">
      <t>イズミ</t>
    </rPh>
    <rPh sb="1" eb="3">
      <t>チク</t>
    </rPh>
    <phoneticPr fontId="3"/>
  </si>
  <si>
    <t>秋保地区</t>
    <rPh sb="0" eb="2">
      <t>アキウ</t>
    </rPh>
    <rPh sb="2" eb="4">
      <t>チク</t>
    </rPh>
    <phoneticPr fontId="3"/>
  </si>
  <si>
    <t>宮城地区</t>
    <rPh sb="0" eb="2">
      <t>ミヤギ</t>
    </rPh>
    <rPh sb="2" eb="4">
      <t>チク</t>
    </rPh>
    <phoneticPr fontId="3"/>
  </si>
  <si>
    <t>２．宿泊者数</t>
    <phoneticPr fontId="3"/>
  </si>
  <si>
    <t>アジア</t>
    <phoneticPr fontId="3"/>
  </si>
  <si>
    <t>タイ</t>
    <phoneticPr fontId="3"/>
  </si>
  <si>
    <t>シンガポール</t>
    <phoneticPr fontId="3"/>
  </si>
  <si>
    <t>カナダ</t>
    <phoneticPr fontId="3"/>
  </si>
  <si>
    <t>ヨーロッパ</t>
    <phoneticPr fontId="3"/>
  </si>
  <si>
    <t>５．イベント状況</t>
    <phoneticPr fontId="3"/>
  </si>
  <si>
    <t>みちのくYOSAKOIまつり（始期：平成１０年１１月）</t>
    <phoneticPr fontId="3"/>
  </si>
  <si>
    <t>６．コンベンション開催状況</t>
    <phoneticPr fontId="3"/>
  </si>
  <si>
    <t>総参加人数</t>
    <phoneticPr fontId="3"/>
  </si>
  <si>
    <t>８．在仙外国人数，留学生数等</t>
    <phoneticPr fontId="3"/>
  </si>
  <si>
    <t>アフリカ</t>
    <phoneticPr fontId="3"/>
  </si>
  <si>
    <t>オセアニア</t>
    <phoneticPr fontId="3"/>
  </si>
  <si>
    <t>※留学生数は交流企画課資料</t>
    <rPh sb="1" eb="4">
      <t>リュウガクセイ</t>
    </rPh>
    <rPh sb="4" eb="5">
      <t>スウ</t>
    </rPh>
    <rPh sb="6" eb="8">
      <t>コウリュウ</t>
    </rPh>
    <rPh sb="8" eb="10">
      <t>キカク</t>
    </rPh>
    <rPh sb="10" eb="11">
      <t>カ</t>
    </rPh>
    <rPh sb="11" eb="13">
      <t>シリョウ</t>
    </rPh>
    <phoneticPr fontId="3"/>
  </si>
  <si>
    <t>９．交通機関別利用状況</t>
    <phoneticPr fontId="3"/>
  </si>
  <si>
    <t>１０．市内駐車場，飲食店の状況</t>
    <phoneticPr fontId="3"/>
  </si>
  <si>
    <t>１１．深沼海水浴場人出数</t>
    <phoneticPr fontId="3"/>
  </si>
  <si>
    <t>（１）JR仙台駅旅客輸送状況（日平均，定期利用者含む）</t>
    <rPh sb="5" eb="7">
      <t>センダイ</t>
    </rPh>
    <rPh sb="7" eb="8">
      <t>エキ</t>
    </rPh>
    <rPh sb="8" eb="10">
      <t>リョカク</t>
    </rPh>
    <rPh sb="10" eb="12">
      <t>ユソウ</t>
    </rPh>
    <rPh sb="12" eb="14">
      <t>ジョウキョウ</t>
    </rPh>
    <rPh sb="15" eb="16">
      <t>ニチ</t>
    </rPh>
    <rPh sb="16" eb="18">
      <t>ヘイキン</t>
    </rPh>
    <rPh sb="19" eb="21">
      <t>テイキ</t>
    </rPh>
    <rPh sb="21" eb="24">
      <t>リヨウシャ</t>
    </rPh>
    <rPh sb="24" eb="25">
      <t>フク</t>
    </rPh>
    <phoneticPr fontId="3"/>
  </si>
  <si>
    <t>７．仙台市観光情報センター利用状況</t>
    <rPh sb="7" eb="9">
      <t>ジョウホウ</t>
    </rPh>
    <phoneticPr fontId="3"/>
  </si>
  <si>
    <t>仙台市観光情報センター
外国人利用状況</t>
    <rPh sb="0" eb="3">
      <t>センダイシ</t>
    </rPh>
    <rPh sb="3" eb="5">
      <t>カンコウ</t>
    </rPh>
    <rPh sb="5" eb="7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phoneticPr fontId="3"/>
  </si>
  <si>
    <t>※仙台市観光情報センター外国人利用状況は（公財）仙台観光国際協会資料</t>
    <rPh sb="1" eb="4">
      <t>センダイシ</t>
    </rPh>
    <rPh sb="4" eb="6">
      <t>カンコウ</t>
    </rPh>
    <rPh sb="6" eb="8">
      <t>ジョウホウ</t>
    </rPh>
    <rPh sb="12" eb="14">
      <t>ガイコク</t>
    </rPh>
    <rPh sb="14" eb="15">
      <t>ジン</t>
    </rPh>
    <rPh sb="15" eb="17">
      <t>リヨウ</t>
    </rPh>
    <rPh sb="17" eb="19">
      <t>ジョウキョウ</t>
    </rPh>
    <rPh sb="21" eb="22">
      <t>コウ</t>
    </rPh>
    <rPh sb="22" eb="23">
      <t>ザイ</t>
    </rPh>
    <rPh sb="24" eb="26">
      <t>センダイ</t>
    </rPh>
    <rPh sb="26" eb="28">
      <t>カンコウ</t>
    </rPh>
    <rPh sb="28" eb="30">
      <t>コクサイ</t>
    </rPh>
    <rPh sb="30" eb="32">
      <t>キョウカイ</t>
    </rPh>
    <rPh sb="32" eb="34">
      <t>シリョウ</t>
    </rPh>
    <phoneticPr fontId="3"/>
  </si>
  <si>
    <t>単位：件，人</t>
    <phoneticPr fontId="3"/>
  </si>
  <si>
    <t>単位：人，％</t>
    <rPh sb="0" eb="2">
      <t>タンイ</t>
    </rPh>
    <rPh sb="3" eb="4">
      <t>ニン</t>
    </rPh>
    <phoneticPr fontId="3"/>
  </si>
  <si>
    <t>平成３０年</t>
    <rPh sb="0" eb="2">
      <t>ヘイセイ</t>
    </rPh>
    <rPh sb="4" eb="5">
      <t>ネン</t>
    </rPh>
    <phoneticPr fontId="3"/>
  </si>
  <si>
    <t>旅館・ホテル</t>
    <rPh sb="0" eb="2">
      <t>リョカン</t>
    </rPh>
    <phoneticPr fontId="3"/>
  </si>
  <si>
    <t>平成３０年度</t>
    <rPh sb="0" eb="2">
      <t>ヘイセイ</t>
    </rPh>
    <rPh sb="4" eb="6">
      <t>ネンド</t>
    </rPh>
    <phoneticPr fontId="3"/>
  </si>
  <si>
    <t>※在仙外国人数は戸籍住民課資料</t>
    <rPh sb="1" eb="2">
      <t>ザイ</t>
    </rPh>
    <rPh sb="2" eb="3">
      <t>セン</t>
    </rPh>
    <rPh sb="3" eb="5">
      <t>ガイコク</t>
    </rPh>
    <rPh sb="5" eb="6">
      <t>ジン</t>
    </rPh>
    <rPh sb="6" eb="7">
      <t>スウ</t>
    </rPh>
    <rPh sb="8" eb="10">
      <t>コセキ</t>
    </rPh>
    <rPh sb="10" eb="13">
      <t>ジュウミンカ</t>
    </rPh>
    <rPh sb="12" eb="13">
      <t>カ</t>
    </rPh>
    <rPh sb="13" eb="15">
      <t>シリョウ</t>
    </rPh>
    <phoneticPr fontId="3"/>
  </si>
  <si>
    <t>※日本政府観光局（JNTO）国際会議統計</t>
    <rPh sb="1" eb="3">
      <t>ニッポン</t>
    </rPh>
    <rPh sb="3" eb="5">
      <t>セイフ</t>
    </rPh>
    <rPh sb="5" eb="8">
      <t>カンコウキョク</t>
    </rPh>
    <rPh sb="14" eb="16">
      <t>コクサイ</t>
    </rPh>
    <rPh sb="16" eb="18">
      <t>カイギ</t>
    </rPh>
    <rPh sb="18" eb="20">
      <t>トウケイ</t>
    </rPh>
    <phoneticPr fontId="3"/>
  </si>
  <si>
    <t>平成３０年度</t>
    <rPh sb="0" eb="2">
      <t>ヘイセイ</t>
    </rPh>
    <rPh sb="4" eb="5">
      <t>ネン</t>
    </rPh>
    <rPh sb="5" eb="6">
      <t>ド</t>
    </rPh>
    <phoneticPr fontId="3"/>
  </si>
  <si>
    <t>令和
元年</t>
    <rPh sb="0" eb="2">
      <t>レイワ</t>
    </rPh>
    <rPh sb="3" eb="4">
      <t>ガン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</si>
  <si>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</si>
  <si>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</si>
  <si>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</si>
  <si>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令和元年度</t>
    <rPh sb="0" eb="2">
      <t>レイワ</t>
    </rPh>
    <rPh sb="2" eb="3">
      <t>ガン</t>
    </rPh>
    <rPh sb="3" eb="4">
      <t>ネン</t>
    </rPh>
    <rPh sb="4" eb="5">
      <t>ド</t>
    </rPh>
    <phoneticPr fontId="3"/>
  </si>
  <si>
    <t>令和２年</t>
    <rPh sb="0" eb="2">
      <t>レイワ</t>
    </rPh>
    <rPh sb="3" eb="4">
      <t>ネン</t>
    </rPh>
    <phoneticPr fontId="3"/>
  </si>
  <si>
    <t>令和
２年</t>
    <rPh sb="0" eb="2">
      <t>レイワ</t>
    </rPh>
    <rPh sb="4" eb="5">
      <t>ネン</t>
    </rPh>
    <phoneticPr fontId="3"/>
  </si>
  <si>
    <t>令和２年度</t>
    <rPh sb="0" eb="2">
      <t>レイワ</t>
    </rPh>
    <rPh sb="3" eb="4">
      <t>ネン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</si>
  <si>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</si>
  <si>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令和３年</t>
    <rPh sb="0" eb="2">
      <t>レイワ</t>
    </rPh>
    <rPh sb="3" eb="4">
      <t>ネン</t>
    </rPh>
    <phoneticPr fontId="3"/>
  </si>
  <si>
    <t>令和
３年</t>
    <rPh sb="0" eb="2">
      <t>レイワ</t>
    </rPh>
    <rPh sb="4" eb="5">
      <t>ネン</t>
    </rPh>
    <phoneticPr fontId="3"/>
  </si>
  <si>
    <t>※令和２年SENDAI光のページェント実績は12月開催実績を掲載。令和３年SENDAI光のページェント実績は令和２年1月開催実績を含む。</t>
    <rPh sb="1" eb="3">
      <t>レイワ</t>
    </rPh>
    <rPh sb="4" eb="5">
      <t>ネン</t>
    </rPh>
    <rPh sb="11" eb="12">
      <t>ヒカリ</t>
    </rPh>
    <rPh sb="19" eb="21">
      <t>ジッセキ</t>
    </rPh>
    <rPh sb="24" eb="25">
      <t>ガツ</t>
    </rPh>
    <rPh sb="25" eb="27">
      <t>カイサイ</t>
    </rPh>
    <rPh sb="27" eb="29">
      <t>ジッセキ</t>
    </rPh>
    <rPh sb="30" eb="32">
      <t>ケイサイ</t>
    </rPh>
    <rPh sb="33" eb="35">
      <t>レイワ</t>
    </rPh>
    <rPh sb="36" eb="37">
      <t>ネン</t>
    </rPh>
    <rPh sb="54" eb="56">
      <t>レイワ</t>
    </rPh>
    <rPh sb="57" eb="58">
      <t>ネン</t>
    </rPh>
    <rPh sb="59" eb="60">
      <t>ガツ</t>
    </rPh>
    <rPh sb="60" eb="62">
      <t>カイサイ</t>
    </rPh>
    <rPh sb="62" eb="64">
      <t>ジッセキ</t>
    </rPh>
    <rPh sb="65" eb="66">
      <t>フク</t>
    </rPh>
    <phoneticPr fontId="3"/>
  </si>
  <si>
    <t>令和３年度</t>
    <rPh sb="0" eb="2">
      <t>レイワ</t>
    </rPh>
    <rPh sb="3" eb="5">
      <t>ネンド</t>
    </rPh>
    <phoneticPr fontId="3"/>
  </si>
  <si>
    <t>令和３年度</t>
    <rPh sb="0" eb="2">
      <t>レイワ</t>
    </rPh>
    <rPh sb="3" eb="4">
      <t>ネン</t>
    </rPh>
    <rPh sb="4" eb="5">
      <t>ド</t>
    </rPh>
    <phoneticPr fontId="3"/>
  </si>
  <si>
    <t>令和４年</t>
    <rPh sb="0" eb="2">
      <t>レイワ</t>
    </rPh>
    <rPh sb="3" eb="4">
      <t>ネン</t>
    </rPh>
    <phoneticPr fontId="3"/>
  </si>
  <si>
    <t>令和
４年</t>
    <rPh sb="0" eb="2">
      <t>レイワ</t>
    </rPh>
    <rPh sb="4" eb="5">
      <t>ネン</t>
    </rPh>
    <phoneticPr fontId="3"/>
  </si>
  <si>
    <t>令和４年度</t>
    <rPh sb="0" eb="2">
      <t>レイワ</t>
    </rPh>
    <rPh sb="3" eb="5">
      <t>ネンド</t>
    </rPh>
    <phoneticPr fontId="3"/>
  </si>
  <si>
    <t>令和４年度</t>
    <rPh sb="0" eb="2">
      <t>レイワ</t>
    </rPh>
    <rPh sb="3" eb="4">
      <t>ネン</t>
    </rPh>
    <rPh sb="4" eb="5">
      <t>ド</t>
    </rPh>
    <phoneticPr fontId="3"/>
  </si>
  <si>
    <t>令和５年</t>
    <rPh sb="0" eb="2">
      <t>レイワ</t>
    </rPh>
    <rPh sb="3" eb="4">
      <t>ネン</t>
    </rPh>
    <phoneticPr fontId="3"/>
  </si>
  <si>
    <t>令和４年度</t>
    <phoneticPr fontId="3"/>
  </si>
  <si>
    <t>令和３年度</t>
    <phoneticPr fontId="3"/>
  </si>
  <si>
    <t>令和２年度</t>
    <phoneticPr fontId="3"/>
  </si>
  <si>
    <t>令和元年度</t>
    <phoneticPr fontId="3"/>
  </si>
  <si>
    <t>平成３０年度</t>
    <phoneticPr fontId="3"/>
  </si>
  <si>
    <t>※深沼海水浴場は平成２３年の東日本大震災発生後，令和５年まで開設実績なし</t>
    <rPh sb="24" eb="26">
      <t>レイワ</t>
    </rPh>
    <rPh sb="27" eb="28">
      <t>ネン</t>
    </rPh>
    <rPh sb="32" eb="34">
      <t>ジッセキ</t>
    </rPh>
    <phoneticPr fontId="3"/>
  </si>
  <si>
    <t>５年</t>
    <rPh sb="1" eb="2">
      <t>ネン</t>
    </rPh>
    <phoneticPr fontId="3"/>
  </si>
  <si>
    <t>令和
５年</t>
    <rPh sb="0" eb="2">
      <t>レイワ</t>
    </rPh>
    <rPh sb="4" eb="5">
      <t>ネン</t>
    </rPh>
    <phoneticPr fontId="3"/>
  </si>
  <si>
    <t>R4.12.1</t>
  </si>
  <si>
    <t>R5.12.1</t>
    <phoneticPr fontId="3"/>
  </si>
  <si>
    <t>R4.5.1</t>
  </si>
  <si>
    <t>R5.5.1</t>
    <phoneticPr fontId="3"/>
  </si>
  <si>
    <t>令和５年度</t>
    <rPh sb="0" eb="2">
      <t>レイワ</t>
    </rPh>
    <rPh sb="3" eb="5">
      <t>ネンド</t>
    </rPh>
    <phoneticPr fontId="3"/>
  </si>
  <si>
    <t>令和５年度</t>
    <rPh sb="0" eb="2">
      <t>レイワ</t>
    </rPh>
    <rPh sb="3" eb="4">
      <t>ネン</t>
    </rPh>
    <rPh sb="4" eb="5">
      <t>ド</t>
    </rPh>
    <phoneticPr fontId="3"/>
  </si>
  <si>
    <t>令和6年　仙台市観光統計基礎データ</t>
    <rPh sb="0" eb="2">
      <t>レイワ</t>
    </rPh>
    <rPh sb="3" eb="4">
      <t>ネン</t>
    </rPh>
    <rPh sb="4" eb="5">
      <t>ヘイネン</t>
    </rPh>
    <rPh sb="5" eb="8">
      <t>セ</t>
    </rPh>
    <rPh sb="8" eb="10">
      <t>カ</t>
    </rPh>
    <rPh sb="10" eb="12">
      <t>トウケイ</t>
    </rPh>
    <rPh sb="12" eb="14">
      <t>キソ</t>
    </rPh>
    <phoneticPr fontId="3"/>
  </si>
  <si>
    <t>令和６年</t>
    <rPh sb="0" eb="2">
      <t>レイワ</t>
    </rPh>
    <rPh sb="3" eb="4">
      <t>ネン</t>
    </rPh>
    <phoneticPr fontId="3"/>
  </si>
  <si>
    <t>６年</t>
    <rPh sb="1" eb="2">
      <t>ネン</t>
    </rPh>
    <phoneticPr fontId="3"/>
  </si>
  <si>
    <t>令和
６年</t>
    <rPh sb="0" eb="2">
      <t>レイワ</t>
    </rPh>
    <rPh sb="4" eb="5">
      <t>ネン</t>
    </rPh>
    <phoneticPr fontId="3"/>
  </si>
  <si>
    <t>４．宿泊施設の状況（２０２４年１０月）</t>
    <phoneticPr fontId="3"/>
  </si>
  <si>
    <t>令和６年度</t>
    <rPh sb="0" eb="2">
      <t>レイワ</t>
    </rPh>
    <rPh sb="3" eb="5">
      <t>ネンド</t>
    </rPh>
    <phoneticPr fontId="3"/>
  </si>
  <si>
    <t>令和６年度</t>
    <rPh sb="0" eb="2">
      <t>レイワ</t>
    </rPh>
    <rPh sb="3" eb="4">
      <t>ネン</t>
    </rPh>
    <rPh sb="4" eb="5">
      <t>ド</t>
    </rPh>
    <phoneticPr fontId="3"/>
  </si>
  <si>
    <t>令和５年度</t>
    <phoneticPr fontId="3"/>
  </si>
  <si>
    <t>※観光戦略課資料</t>
    <rPh sb="1" eb="3">
      <t>カンコウ</t>
    </rPh>
    <rPh sb="3" eb="5">
      <t>センリャク</t>
    </rPh>
    <rPh sb="5" eb="6">
      <t>カ</t>
    </rPh>
    <rPh sb="6" eb="8">
      <t>シリョウ</t>
    </rPh>
    <phoneticPr fontId="3"/>
  </si>
  <si>
    <t>※観光戦略課調査資料</t>
    <rPh sb="6" eb="8">
      <t>チョウサ</t>
    </rPh>
    <rPh sb="8" eb="10">
      <t>シリョウ</t>
    </rPh>
    <phoneticPr fontId="3"/>
  </si>
  <si>
    <t>※観光戦略課調査資料（民泊は含まない）</t>
    <rPh sb="6" eb="8">
      <t>チョウサ</t>
    </rPh>
    <rPh sb="8" eb="10">
      <t>シリョウ</t>
    </rPh>
    <rPh sb="11" eb="13">
      <t>ミンパク</t>
    </rPh>
    <rPh sb="14" eb="15">
      <t>フク</t>
    </rPh>
    <phoneticPr fontId="3"/>
  </si>
  <si>
    <t>※観光戦略課調査（実数値のみ。推計値は含まず）、宮城県観光統計概要</t>
    <rPh sb="6" eb="8">
      <t>チョウサ</t>
    </rPh>
    <rPh sb="9" eb="11">
      <t>ジッスウ</t>
    </rPh>
    <rPh sb="11" eb="12">
      <t>チ</t>
    </rPh>
    <rPh sb="15" eb="17">
      <t>スイケイ</t>
    </rPh>
    <rPh sb="17" eb="18">
      <t>チ</t>
    </rPh>
    <rPh sb="19" eb="20">
      <t>フク</t>
    </rPh>
    <phoneticPr fontId="3"/>
  </si>
  <si>
    <t>※観光戦略課調査</t>
    <rPh sb="6" eb="8">
      <t>チョウサ</t>
    </rPh>
    <phoneticPr fontId="3"/>
  </si>
  <si>
    <t>※平成１１年５月１３日運行開始　観光戦略課資料</t>
    <rPh sb="1" eb="3">
      <t>ヘイセイ</t>
    </rPh>
    <rPh sb="5" eb="6">
      <t>ネン</t>
    </rPh>
    <rPh sb="7" eb="8">
      <t>ガツ</t>
    </rPh>
    <rPh sb="10" eb="11">
      <t>ニチ</t>
    </rPh>
    <rPh sb="11" eb="13">
      <t>ウンコウ</t>
    </rPh>
    <rPh sb="13" eb="15">
      <t>カイシ</t>
    </rPh>
    <rPh sb="21" eb="23">
      <t>シリョウ</t>
    </rPh>
    <phoneticPr fontId="3"/>
  </si>
  <si>
    <t>仙台市観光戦略課　令和７年６月25日</t>
    <rPh sb="0" eb="3">
      <t>セ</t>
    </rPh>
    <rPh sb="9" eb="10">
      <t>レイ</t>
    </rPh>
    <rPh sb="10" eb="11">
      <t>ワ</t>
    </rPh>
    <rPh sb="12" eb="13">
      <t>ネン</t>
    </rPh>
    <rPh sb="14" eb="15">
      <t>ガツ</t>
    </rPh>
    <rPh sb="17" eb="18">
      <t>ニチ</t>
    </rPh>
    <phoneticPr fontId="3"/>
  </si>
  <si>
    <t>R6.12.1</t>
    <phoneticPr fontId="3"/>
  </si>
  <si>
    <t>R6.5.1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</si>
</sst>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_);[Red]\(#,##0\)"/>
    <numFmt numFmtId="179" formatCode="#,##0.0_ "/>
    <numFmt numFmtId="180" formatCode="#,##0;[Red]#,##0"/>
    <numFmt numFmtId="183" formatCode="0.0_ "/>
    <numFmt numFmtId="185" formatCode="#,##0.0_ ;[Red]\-#,##0.0\ "/>
    <numFmt numFmtId="186" formatCode="0.0_);[Red]\(0.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20"/>
      <color indexed="9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4" fillId="0" borderId="0" xfId="0" applyFont="1" applyFill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176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7" xfId="0" applyFont="1" applyBorder="1" applyAlignment="1">
      <alignment vertical="center" wrapText="1" shrinkToFi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179" fontId="2" fillId="0" borderId="0" xfId="0" applyNumberFormat="1" applyFont="1" applyFill="1" applyBorder="1" applyAlignment="1">
      <alignment horizontal="right"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55" fontId="2" fillId="2" borderId="0" xfId="0" applyNumberFormat="1" applyFont="1" applyFill="1">
      <alignment vertical="center"/>
    </xf>
    <xf numFmtId="0" fontId="8" fillId="0" borderId="0" xfId="0" applyFont="1" applyFill="1" applyBorder="1" applyAlignment="1">
      <alignment horizontal="center" vertical="center"/>
    </xf>
    <xf numFmtId="185" fontId="2" fillId="0" borderId="0" xfId="1" applyNumberFormat="1" applyFont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0" applyNumberFormat="1" applyFont="1" applyFill="1" applyBorder="1" applyAlignment="1">
      <alignment vertical="center"/>
    </xf>
    <xf numFmtId="0" fontId="2" fillId="3" borderId="8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6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11" xfId="0" applyFont="1" applyBorder="1" applyAlignment="1">
      <alignment vertical="center"/>
    </xf>
    <xf numFmtId="0" fontId="10" fillId="2" borderId="0" xfId="0" applyFont="1" applyFill="1">
      <alignment vertical="center"/>
    </xf>
    <xf numFmtId="0" fontId="2" fillId="7" borderId="0" xfId="0" applyFont="1" applyFill="1">
      <alignment vertical="center"/>
    </xf>
    <xf numFmtId="176" fontId="2" fillId="0" borderId="7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right" vertical="center"/>
    </xf>
    <xf numFmtId="0" fontId="11" fillId="0" borderId="0" xfId="0" applyFont="1">
      <alignment vertical="center"/>
    </xf>
    <xf numFmtId="0" fontId="11" fillId="0" borderId="0" xfId="0" applyFont="1" applyFill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12" xfId="0" applyFont="1" applyFill="1" applyBorder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39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176" fontId="2" fillId="0" borderId="40" xfId="0" applyNumberFormat="1" applyFont="1" applyFill="1" applyBorder="1" applyAlignment="1">
      <alignment horizontal="right" vertical="center"/>
    </xf>
    <xf numFmtId="176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6" fontId="2" fillId="0" borderId="1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176" fontId="2" fillId="5" borderId="5" xfId="0" applyNumberFormat="1" applyFont="1" applyFill="1" applyBorder="1" applyAlignment="1">
      <alignment horizontal="center" vertical="center"/>
    </xf>
    <xf numFmtId="176" fontId="2" fillId="5" borderId="10" xfId="0" applyNumberFormat="1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69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70" xfId="0" applyFont="1" applyFill="1" applyBorder="1" applyAlignment="1">
      <alignment horizontal="center" vertical="center"/>
    </xf>
    <xf numFmtId="180" fontId="2" fillId="6" borderId="22" xfId="0" applyNumberFormat="1" applyFont="1" applyFill="1" applyBorder="1" applyAlignment="1">
      <alignment horizontal="right" vertical="center" shrinkToFit="1"/>
    </xf>
    <xf numFmtId="180" fontId="2" fillId="6" borderId="4" xfId="0" applyNumberFormat="1" applyFont="1" applyFill="1" applyBorder="1" applyAlignment="1">
      <alignment horizontal="right" vertical="center" shrinkToFit="1"/>
    </xf>
    <xf numFmtId="180" fontId="2" fillId="6" borderId="16" xfId="0" applyNumberFormat="1" applyFont="1" applyFill="1" applyBorder="1" applyAlignment="1">
      <alignment horizontal="right" vertical="center" shrinkToFit="1"/>
    </xf>
    <xf numFmtId="180" fontId="2" fillId="0" borderId="3" xfId="0" applyNumberFormat="1" applyFont="1" applyFill="1" applyBorder="1" applyAlignment="1">
      <alignment horizontal="right" vertical="center" shrinkToFit="1"/>
    </xf>
    <xf numFmtId="180" fontId="2" fillId="0" borderId="4" xfId="0" applyNumberFormat="1" applyFont="1" applyFill="1" applyBorder="1" applyAlignment="1">
      <alignment horizontal="right" vertical="center" shrinkToFit="1"/>
    </xf>
    <xf numFmtId="180" fontId="2" fillId="6" borderId="3" xfId="0" applyNumberFormat="1" applyFont="1" applyFill="1" applyBorder="1" applyAlignment="1">
      <alignment horizontal="right" vertical="center" shrinkToFit="1"/>
    </xf>
    <xf numFmtId="180" fontId="2" fillId="6" borderId="5" xfId="0" applyNumberFormat="1" applyFont="1" applyFill="1" applyBorder="1" applyAlignment="1">
      <alignment horizontal="right" vertical="center" shrinkToFit="1"/>
    </xf>
    <xf numFmtId="180" fontId="2" fillId="6" borderId="29" xfId="0" applyNumberFormat="1" applyFont="1" applyFill="1" applyBorder="1" applyAlignment="1">
      <alignment horizontal="right" vertical="center" shrinkToFit="1"/>
    </xf>
    <xf numFmtId="180" fontId="2" fillId="6" borderId="30" xfId="0" applyNumberFormat="1" applyFont="1" applyFill="1" applyBorder="1" applyAlignment="1">
      <alignment horizontal="right" vertical="center" shrinkToFit="1"/>
    </xf>
    <xf numFmtId="180" fontId="2" fillId="6" borderId="20" xfId="0" applyNumberFormat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80" fontId="2" fillId="0" borderId="3" xfId="0" applyNumberFormat="1" applyFont="1" applyBorder="1" applyAlignment="1">
      <alignment horizontal="right" vertical="center" shrinkToFit="1"/>
    </xf>
    <xf numFmtId="180" fontId="2" fillId="0" borderId="4" xfId="0" applyNumberFormat="1" applyFont="1" applyBorder="1" applyAlignment="1">
      <alignment horizontal="right" vertical="center" shrinkToFit="1"/>
    </xf>
    <xf numFmtId="180" fontId="2" fillId="0" borderId="16" xfId="0" applyNumberFormat="1" applyFont="1" applyBorder="1" applyAlignment="1">
      <alignment horizontal="right" vertical="center" shrinkToFit="1"/>
    </xf>
    <xf numFmtId="176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80" fontId="2" fillId="0" borderId="29" xfId="0" applyNumberFormat="1" applyFont="1" applyFill="1" applyBorder="1" applyAlignment="1">
      <alignment horizontal="right" vertical="center" shrinkToFit="1"/>
    </xf>
    <xf numFmtId="180" fontId="2" fillId="0" borderId="30" xfId="0" applyNumberFormat="1" applyFont="1" applyFill="1" applyBorder="1" applyAlignment="1">
      <alignment horizontal="right" vertical="center" shrinkToFit="1"/>
    </xf>
    <xf numFmtId="180" fontId="2" fillId="0" borderId="20" xfId="0" applyNumberFormat="1" applyFont="1" applyFill="1" applyBorder="1" applyAlignment="1">
      <alignment horizontal="right" vertical="center" shrinkToFit="1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176" fontId="2" fillId="6" borderId="37" xfId="0" applyNumberFormat="1" applyFont="1" applyFill="1" applyBorder="1" applyAlignment="1">
      <alignment horizontal="right" vertical="center" shrinkToFit="1"/>
    </xf>
    <xf numFmtId="176" fontId="2" fillId="6" borderId="10" xfId="0" applyNumberFormat="1" applyFont="1" applyFill="1" applyBorder="1" applyAlignment="1">
      <alignment horizontal="right" vertical="center" shrinkToFit="1"/>
    </xf>
    <xf numFmtId="176" fontId="2" fillId="6" borderId="38" xfId="0" applyNumberFormat="1" applyFont="1" applyFill="1" applyBorder="1" applyAlignment="1">
      <alignment horizontal="right" vertical="center" shrinkToFit="1"/>
    </xf>
    <xf numFmtId="176" fontId="2" fillId="0" borderId="3" xfId="0" applyNumberFormat="1" applyFont="1" applyFill="1" applyBorder="1" applyAlignment="1">
      <alignment horizontal="right" vertical="center" shrinkToFit="1"/>
    </xf>
    <xf numFmtId="176" fontId="2" fillId="0" borderId="4" xfId="0" applyNumberFormat="1" applyFont="1" applyFill="1" applyBorder="1" applyAlignment="1">
      <alignment horizontal="right" vertical="center" shrinkToFit="1"/>
    </xf>
    <xf numFmtId="176" fontId="2" fillId="0" borderId="10" xfId="0" applyNumberFormat="1" applyFont="1" applyFill="1" applyBorder="1" applyAlignment="1">
      <alignment horizontal="right" vertical="center" shrinkToFit="1"/>
    </xf>
    <xf numFmtId="176" fontId="2" fillId="6" borderId="3" xfId="0" applyNumberFormat="1" applyFont="1" applyFill="1" applyBorder="1" applyAlignment="1">
      <alignment horizontal="right" vertical="center" shrinkToFit="1"/>
    </xf>
    <xf numFmtId="176" fontId="2" fillId="6" borderId="4" xfId="0" applyNumberFormat="1" applyFont="1" applyFill="1" applyBorder="1" applyAlignment="1">
      <alignment horizontal="right" vertical="center" shrinkToFit="1"/>
    </xf>
    <xf numFmtId="176" fontId="2" fillId="6" borderId="5" xfId="0" applyNumberFormat="1" applyFont="1" applyFill="1" applyBorder="1" applyAlignment="1">
      <alignment horizontal="right" vertical="center" shrinkToFit="1"/>
    </xf>
    <xf numFmtId="176" fontId="2" fillId="6" borderId="16" xfId="0" applyNumberFormat="1" applyFont="1" applyFill="1" applyBorder="1" applyAlignment="1">
      <alignment horizontal="right" vertical="center" shrinkToFit="1"/>
    </xf>
    <xf numFmtId="176" fontId="2" fillId="6" borderId="29" xfId="0" applyNumberFormat="1" applyFont="1" applyFill="1" applyBorder="1" applyAlignment="1">
      <alignment horizontal="right" vertical="center" shrinkToFit="1"/>
    </xf>
    <xf numFmtId="176" fontId="2" fillId="6" borderId="30" xfId="0" applyNumberFormat="1" applyFont="1" applyFill="1" applyBorder="1" applyAlignment="1">
      <alignment horizontal="right" vertical="center" shrinkToFit="1"/>
    </xf>
    <xf numFmtId="176" fontId="2" fillId="6" borderId="20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center" vertical="center" textRotation="255"/>
    </xf>
    <xf numFmtId="0" fontId="2" fillId="0" borderId="24" xfId="0" applyFont="1" applyFill="1" applyBorder="1" applyAlignment="1">
      <alignment horizontal="center" vertical="center" textRotation="255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6" xfId="0" applyFont="1" applyFill="1" applyBorder="1" applyAlignment="1">
      <alignment horizontal="center" vertical="center" textRotation="255"/>
    </xf>
    <xf numFmtId="0" fontId="2" fillId="0" borderId="2" xfId="0" applyFont="1" applyFill="1" applyBorder="1" applyAlignment="1">
      <alignment horizontal="center" vertical="center" textRotation="255"/>
    </xf>
    <xf numFmtId="0" fontId="2" fillId="0" borderId="25" xfId="0" applyFont="1" applyFill="1" applyBorder="1" applyAlignment="1">
      <alignment horizontal="center" vertical="center" textRotation="255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176" fontId="2" fillId="6" borderId="22" xfId="0" applyNumberFormat="1" applyFont="1" applyFill="1" applyBorder="1" applyAlignment="1">
      <alignment horizontal="right" vertical="center" shrinkToFit="1"/>
    </xf>
    <xf numFmtId="177" fontId="2" fillId="0" borderId="3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177" fontId="2" fillId="6" borderId="3" xfId="0" applyNumberFormat="1" applyFont="1" applyFill="1" applyBorder="1" applyAlignment="1">
      <alignment horizontal="right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16" xfId="0" applyNumberFormat="1" applyFont="1" applyFill="1" applyBorder="1" applyAlignment="1">
      <alignment horizontal="right" vertical="center" shrinkToFit="1"/>
    </xf>
    <xf numFmtId="177" fontId="2" fillId="6" borderId="22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shrinkToFit="1"/>
    </xf>
    <xf numFmtId="177" fontId="2" fillId="0" borderId="3" xfId="0" applyNumberFormat="1" applyFont="1" applyFill="1" applyBorder="1" applyAlignment="1">
      <alignment horizontal="right" shrinkToFit="1"/>
    </xf>
    <xf numFmtId="177" fontId="2" fillId="6" borderId="10" xfId="0" applyNumberFormat="1" applyFont="1" applyFill="1" applyBorder="1" applyAlignment="1">
      <alignment horizontal="right" vertical="center" shrinkToFit="1"/>
    </xf>
    <xf numFmtId="177" fontId="2" fillId="6" borderId="10" xfId="0" applyNumberFormat="1" applyFont="1" applyFill="1" applyBorder="1" applyAlignment="1">
      <alignment horizontal="right" shrinkToFit="1"/>
    </xf>
    <xf numFmtId="177" fontId="2" fillId="6" borderId="3" xfId="0" applyNumberFormat="1" applyFont="1" applyFill="1" applyBorder="1" applyAlignment="1">
      <alignment horizontal="right" shrinkToFit="1"/>
    </xf>
    <xf numFmtId="177" fontId="2" fillId="6" borderId="38" xfId="0" applyNumberFormat="1" applyFont="1" applyFill="1" applyBorder="1" applyAlignment="1">
      <alignment horizontal="right" shrinkToFit="1"/>
    </xf>
    <xf numFmtId="177" fontId="2" fillId="6" borderId="37" xfId="0" applyNumberFormat="1" applyFont="1" applyFill="1" applyBorder="1" applyAlignment="1">
      <alignment horizontal="right" vertical="center" shrinkToFit="1"/>
    </xf>
    <xf numFmtId="177" fontId="2" fillId="6" borderId="29" xfId="0" applyNumberFormat="1" applyFont="1" applyFill="1" applyBorder="1" applyAlignment="1">
      <alignment horizontal="center" vertical="center" shrinkToFit="1"/>
    </xf>
    <xf numFmtId="177" fontId="2" fillId="6" borderId="30" xfId="0" applyNumberFormat="1" applyFont="1" applyFill="1" applyBorder="1" applyAlignment="1">
      <alignment horizontal="center" vertical="center" shrinkToFit="1"/>
    </xf>
    <xf numFmtId="177" fontId="2" fillId="6" borderId="20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176" fontId="2" fillId="8" borderId="3" xfId="0" applyNumberFormat="1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176" fontId="2" fillId="8" borderId="10" xfId="0" applyNumberFormat="1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76" fontId="2" fillId="8" borderId="4" xfId="0" applyNumberFormat="1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/>
    </xf>
    <xf numFmtId="176" fontId="2" fillId="8" borderId="27" xfId="0" applyNumberFormat="1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176" fontId="2" fillId="5" borderId="12" xfId="0" applyNumberFormat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26" xfId="0" applyFont="1" applyFill="1" applyBorder="1" applyAlignment="1">
      <alignment horizontal="center"/>
    </xf>
    <xf numFmtId="176" fontId="2" fillId="5" borderId="27" xfId="0" applyNumberFormat="1" applyFont="1" applyFill="1" applyBorder="1" applyAlignment="1">
      <alignment horizontal="center" vertical="center"/>
    </xf>
    <xf numFmtId="0" fontId="2" fillId="5" borderId="28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 shrinkToFit="1"/>
    </xf>
    <xf numFmtId="177" fontId="2" fillId="0" borderId="5" xfId="0" applyNumberFormat="1" applyFont="1" applyFill="1" applyBorder="1" applyAlignment="1">
      <alignment horizontal="center" vertical="center" shrinkToFit="1"/>
    </xf>
    <xf numFmtId="177" fontId="2" fillId="6" borderId="3" xfId="0" applyNumberFormat="1" applyFont="1" applyFill="1" applyBorder="1" applyAlignment="1">
      <alignment horizontal="center" vertical="center" shrinkToFit="1"/>
    </xf>
    <xf numFmtId="177" fontId="2" fillId="6" borderId="4" xfId="0" applyNumberFormat="1" applyFont="1" applyFill="1" applyBorder="1" applyAlignment="1">
      <alignment horizontal="center" vertical="center" shrinkToFit="1"/>
    </xf>
    <xf numFmtId="177" fontId="2" fillId="6" borderId="5" xfId="0" applyNumberFormat="1" applyFont="1" applyFill="1" applyBorder="1" applyAlignment="1">
      <alignment horizontal="center" vertical="center" shrinkToFit="1"/>
    </xf>
    <xf numFmtId="177" fontId="2" fillId="6" borderId="16" xfId="0" applyNumberFormat="1" applyFont="1" applyFill="1" applyBorder="1" applyAlignment="1">
      <alignment horizontal="center" vertical="center" shrinkToFit="1"/>
    </xf>
    <xf numFmtId="177" fontId="2" fillId="0" borderId="29" xfId="0" applyNumberFormat="1" applyFont="1" applyFill="1" applyBorder="1" applyAlignment="1">
      <alignment horizontal="right" vertical="center" shrinkToFit="1"/>
    </xf>
    <xf numFmtId="177" fontId="2" fillId="0" borderId="30" xfId="0" applyNumberFormat="1" applyFont="1" applyFill="1" applyBorder="1" applyAlignment="1">
      <alignment horizontal="right" vertical="center" shrinkToFit="1"/>
    </xf>
    <xf numFmtId="177" fontId="2" fillId="0" borderId="20" xfId="0" applyNumberFormat="1" applyFont="1" applyFill="1" applyBorder="1" applyAlignment="1">
      <alignment horizontal="right" vertical="center" shrinkToFit="1"/>
    </xf>
    <xf numFmtId="177" fontId="2" fillId="6" borderId="10" xfId="0" applyNumberFormat="1" applyFont="1" applyFill="1" applyBorder="1" applyAlignment="1">
      <alignment vertical="center" shrinkToFit="1"/>
    </xf>
    <xf numFmtId="177" fontId="2" fillId="6" borderId="3" xfId="0" applyNumberFormat="1" applyFont="1" applyFill="1" applyBorder="1" applyAlignment="1">
      <alignment vertical="center" shrinkToFit="1"/>
    </xf>
    <xf numFmtId="177" fontId="2" fillId="0" borderId="10" xfId="0" applyNumberFormat="1" applyFont="1" applyFill="1" applyBorder="1" applyAlignment="1">
      <alignment vertical="center" shrinkToFit="1"/>
    </xf>
    <xf numFmtId="177" fontId="2" fillId="0" borderId="38" xfId="0" applyNumberFormat="1" applyFont="1" applyFill="1" applyBorder="1" applyAlignment="1">
      <alignment vertical="center" shrinkToFit="1"/>
    </xf>
    <xf numFmtId="177" fontId="2" fillId="0" borderId="39" xfId="0" applyNumberFormat="1" applyFont="1" applyFill="1" applyBorder="1" applyAlignment="1">
      <alignment vertical="center" shrinkToFit="1"/>
    </xf>
    <xf numFmtId="177" fontId="2" fillId="0" borderId="19" xfId="0" applyNumberFormat="1" applyFont="1" applyFill="1" applyBorder="1" applyAlignment="1">
      <alignment vertical="center" shrinkToFit="1"/>
    </xf>
    <xf numFmtId="177" fontId="2" fillId="0" borderId="40" xfId="0" applyNumberFormat="1" applyFont="1" applyFill="1" applyBorder="1" applyAlignment="1">
      <alignment vertical="center" shrinkToFit="1"/>
    </xf>
    <xf numFmtId="0" fontId="2" fillId="0" borderId="11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177" fontId="2" fillId="0" borderId="22" xfId="0" applyNumberFormat="1" applyFont="1" applyFill="1" applyBorder="1" applyAlignment="1">
      <alignment horizontal="right" vertical="center" shrinkToFit="1"/>
    </xf>
    <xf numFmtId="177" fontId="2" fillId="0" borderId="16" xfId="0" applyNumberFormat="1" applyFont="1" applyFill="1" applyBorder="1" applyAlignment="1">
      <alignment horizontal="right" vertical="center" shrinkToFit="1"/>
    </xf>
    <xf numFmtId="177" fontId="2" fillId="0" borderId="22" xfId="0" applyNumberFormat="1" applyFont="1" applyFill="1" applyBorder="1" applyAlignment="1">
      <alignment vertical="center" shrinkToFit="1"/>
    </xf>
    <xf numFmtId="177" fontId="2" fillId="0" borderId="4" xfId="0" applyNumberFormat="1" applyFont="1" applyFill="1" applyBorder="1" applyAlignment="1">
      <alignment vertical="center" shrinkToFit="1"/>
    </xf>
    <xf numFmtId="177" fontId="2" fillId="0" borderId="5" xfId="0" applyNumberFormat="1" applyFont="1" applyFill="1" applyBorder="1" applyAlignment="1">
      <alignment vertical="center" shrinkToFit="1"/>
    </xf>
    <xf numFmtId="177" fontId="2" fillId="0" borderId="21" xfId="0" applyNumberFormat="1" applyFont="1" applyBorder="1" applyAlignment="1">
      <alignment vertical="center" shrinkToFit="1"/>
    </xf>
    <xf numFmtId="177" fontId="2" fillId="0" borderId="17" xfId="0" applyNumberFormat="1" applyFont="1" applyBorder="1" applyAlignment="1">
      <alignment vertical="center" shrinkToFit="1"/>
    </xf>
    <xf numFmtId="177" fontId="2" fillId="0" borderId="68" xfId="0" applyNumberFormat="1" applyFont="1" applyFill="1" applyBorder="1" applyAlignment="1">
      <alignment vertical="center" shrinkToFit="1"/>
    </xf>
    <xf numFmtId="177" fontId="2" fillId="0" borderId="21" xfId="0" applyNumberFormat="1" applyFont="1" applyFill="1" applyBorder="1" applyAlignment="1">
      <alignment vertical="center" shrinkToFit="1"/>
    </xf>
    <xf numFmtId="177" fontId="2" fillId="0" borderId="17" xfId="0" applyNumberFormat="1" applyFont="1" applyFill="1" applyBorder="1" applyAlignment="1">
      <alignment vertical="center" shrinkToFit="1"/>
    </xf>
    <xf numFmtId="177" fontId="2" fillId="0" borderId="4" xfId="0" applyNumberFormat="1" applyFont="1" applyBorder="1" applyAlignment="1">
      <alignment vertical="center" shrinkToFit="1"/>
    </xf>
    <xf numFmtId="177" fontId="2" fillId="0" borderId="16" xfId="0" applyNumberFormat="1" applyFont="1" applyBorder="1" applyAlignment="1">
      <alignment vertical="center" shrinkToFit="1"/>
    </xf>
    <xf numFmtId="177" fontId="2" fillId="0" borderId="16" xfId="0" applyNumberFormat="1" applyFont="1" applyFill="1" applyBorder="1" applyAlignment="1">
      <alignment vertical="center" shrinkToFit="1"/>
    </xf>
    <xf numFmtId="177" fontId="2" fillId="0" borderId="5" xfId="0" applyNumberFormat="1" applyFont="1" applyFill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177" fontId="2" fillId="0" borderId="16" xfId="0" applyNumberFormat="1" applyFont="1" applyBorder="1" applyAlignment="1">
      <alignment horizontal="right" vertical="center" shrinkToFit="1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16" xfId="0" applyNumberFormat="1" applyFont="1" applyFill="1" applyBorder="1" applyAlignment="1">
      <alignment horizontal="center" vertical="center"/>
    </xf>
    <xf numFmtId="49" fontId="2" fillId="5" borderId="27" xfId="0" applyNumberFormat="1" applyFont="1" applyFill="1" applyBorder="1" applyAlignment="1">
      <alignment horizontal="center" vertical="center"/>
    </xf>
    <xf numFmtId="49" fontId="2" fillId="5" borderId="28" xfId="0" applyNumberFormat="1" applyFont="1" applyFill="1" applyBorder="1" applyAlignment="1">
      <alignment horizontal="center" vertical="center"/>
    </xf>
    <xf numFmtId="49" fontId="2" fillId="5" borderId="15" xfId="0" applyNumberFormat="1" applyFont="1" applyFill="1" applyBorder="1" applyAlignment="1">
      <alignment horizontal="center" vertical="center"/>
    </xf>
    <xf numFmtId="49" fontId="2" fillId="5" borderId="22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180" fontId="2" fillId="0" borderId="16" xfId="0" applyNumberFormat="1" applyFont="1" applyFill="1" applyBorder="1" applyAlignment="1">
      <alignment horizontal="right" vertical="center" shrinkToFit="1"/>
    </xf>
    <xf numFmtId="176" fontId="2" fillId="0" borderId="21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176" fontId="2" fillId="5" borderId="21" xfId="0" applyNumberFormat="1" applyFont="1" applyFill="1" applyBorder="1" applyAlignment="1">
      <alignment horizontal="center" vertical="center"/>
    </xf>
    <xf numFmtId="176" fontId="2" fillId="5" borderId="24" xfId="0" applyNumberFormat="1" applyFont="1" applyFill="1" applyBorder="1" applyAlignment="1">
      <alignment horizontal="center" vertical="center"/>
    </xf>
    <xf numFmtId="176" fontId="2" fillId="5" borderId="3" xfId="0" applyNumberFormat="1" applyFont="1" applyFill="1" applyBorder="1" applyAlignment="1">
      <alignment horizontal="center" vertical="center" wrapText="1"/>
    </xf>
    <xf numFmtId="176" fontId="2" fillId="5" borderId="4" xfId="0" applyNumberFormat="1" applyFont="1" applyFill="1" applyBorder="1" applyAlignment="1">
      <alignment horizontal="center" vertical="center" wrapText="1"/>
    </xf>
    <xf numFmtId="176" fontId="2" fillId="5" borderId="21" xfId="0" applyNumberFormat="1" applyFont="1" applyFill="1" applyBorder="1" applyAlignment="1">
      <alignment horizontal="center" vertical="center" wrapText="1"/>
    </xf>
    <xf numFmtId="176" fontId="2" fillId="5" borderId="24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center" vertical="center"/>
    </xf>
    <xf numFmtId="180" fontId="2" fillId="0" borderId="22" xfId="0" applyNumberFormat="1" applyFont="1" applyFill="1" applyBorder="1" applyAlignment="1">
      <alignment horizontal="right" vertical="center" shrinkToFit="1"/>
    </xf>
    <xf numFmtId="176" fontId="2" fillId="0" borderId="12" xfId="0" applyNumberFormat="1" applyFont="1" applyBorder="1" applyAlignment="1">
      <alignment horizontal="center" vertical="center"/>
    </xf>
    <xf numFmtId="176" fontId="2" fillId="0" borderId="25" xfId="0" applyNumberFormat="1" applyFont="1" applyBorder="1" applyAlignment="1">
      <alignment horizontal="center" vertical="center"/>
    </xf>
    <xf numFmtId="176" fontId="2" fillId="0" borderId="61" xfId="0" applyNumberFormat="1" applyFont="1" applyFill="1" applyBorder="1" applyAlignment="1">
      <alignment horizontal="right" vertical="center" shrinkToFit="1"/>
    </xf>
    <xf numFmtId="176" fontId="2" fillId="0" borderId="62" xfId="0" applyNumberFormat="1" applyFont="1" applyFill="1" applyBorder="1" applyAlignment="1">
      <alignment horizontal="right" vertical="center" shrinkToFit="1"/>
    </xf>
    <xf numFmtId="176" fontId="2" fillId="6" borderId="61" xfId="0" applyNumberFormat="1" applyFont="1" applyFill="1" applyBorder="1" applyAlignment="1">
      <alignment horizontal="right" vertical="center" shrinkToFit="1"/>
    </xf>
    <xf numFmtId="176" fontId="2" fillId="6" borderId="62" xfId="0" applyNumberFormat="1" applyFont="1" applyFill="1" applyBorder="1" applyAlignment="1">
      <alignment horizontal="right" vertical="center" shrinkToFit="1"/>
    </xf>
    <xf numFmtId="176" fontId="2" fillId="6" borderId="63" xfId="0" applyNumberFormat="1" applyFont="1" applyFill="1" applyBorder="1" applyAlignment="1">
      <alignment horizontal="right" vertical="center" shrinkToFit="1"/>
    </xf>
    <xf numFmtId="176" fontId="2" fillId="6" borderId="64" xfId="0" applyNumberFormat="1" applyFont="1" applyFill="1" applyBorder="1" applyAlignment="1">
      <alignment horizontal="right" vertical="center" shrinkToFit="1"/>
    </xf>
    <xf numFmtId="176" fontId="2" fillId="0" borderId="65" xfId="0" applyNumberFormat="1" applyFont="1" applyFill="1" applyBorder="1" applyAlignment="1">
      <alignment horizontal="right" vertical="center" shrinkToFit="1"/>
    </xf>
    <xf numFmtId="176" fontId="2" fillId="0" borderId="66" xfId="0" applyNumberFormat="1" applyFont="1" applyFill="1" applyBorder="1" applyAlignment="1">
      <alignment horizontal="right" vertical="center" shrinkToFit="1"/>
    </xf>
    <xf numFmtId="176" fontId="2" fillId="0" borderId="67" xfId="0" applyNumberFormat="1" applyFont="1" applyFill="1" applyBorder="1" applyAlignment="1">
      <alignment horizontal="right" vertical="center" shrinkToFit="1"/>
    </xf>
    <xf numFmtId="176" fontId="2" fillId="0" borderId="56" xfId="0" applyNumberFormat="1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176" fontId="2" fillId="0" borderId="56" xfId="0" applyNumberFormat="1" applyFont="1" applyFill="1" applyBorder="1" applyAlignment="1">
      <alignment vertical="center" shrinkToFit="1"/>
    </xf>
    <xf numFmtId="176" fontId="2" fillId="0" borderId="57" xfId="0" applyNumberFormat="1" applyFont="1" applyFill="1" applyBorder="1" applyAlignment="1">
      <alignment vertical="center" shrinkToFit="1"/>
    </xf>
    <xf numFmtId="176" fontId="2" fillId="6" borderId="56" xfId="0" applyNumberFormat="1" applyFont="1" applyFill="1" applyBorder="1" applyAlignment="1">
      <alignment vertical="center" shrinkToFit="1"/>
    </xf>
    <xf numFmtId="176" fontId="2" fillId="6" borderId="57" xfId="0" applyNumberFormat="1" applyFont="1" applyFill="1" applyBorder="1" applyAlignment="1">
      <alignment vertical="center" shrinkToFit="1"/>
    </xf>
    <xf numFmtId="176" fontId="2" fillId="6" borderId="58" xfId="0" applyNumberFormat="1" applyFont="1" applyFill="1" applyBorder="1" applyAlignment="1">
      <alignment vertical="center" shrinkToFit="1"/>
    </xf>
    <xf numFmtId="176" fontId="2" fillId="6" borderId="59" xfId="0" applyNumberFormat="1" applyFont="1" applyFill="1" applyBorder="1" applyAlignment="1">
      <alignment vertical="center" shrinkToFit="1"/>
    </xf>
    <xf numFmtId="176" fontId="2" fillId="0" borderId="60" xfId="0" applyNumberFormat="1" applyFont="1" applyFill="1" applyBorder="1" applyAlignment="1">
      <alignment vertical="center" shrinkToFit="1"/>
    </xf>
    <xf numFmtId="176" fontId="2" fillId="0" borderId="59" xfId="0" applyNumberFormat="1" applyFont="1" applyFill="1" applyBorder="1" applyAlignment="1">
      <alignment vertical="center" shrinkToFit="1"/>
    </xf>
    <xf numFmtId="0" fontId="2" fillId="5" borderId="3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/>
    </xf>
    <xf numFmtId="176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176" fontId="2" fillId="0" borderId="29" xfId="0" applyNumberFormat="1" applyFont="1" applyFill="1" applyBorder="1" applyAlignment="1">
      <alignment horizontal="right" vertical="center" shrinkToFit="1"/>
    </xf>
    <xf numFmtId="176" fontId="2" fillId="0" borderId="30" xfId="0" applyNumberFormat="1" applyFont="1" applyFill="1" applyBorder="1" applyAlignment="1">
      <alignment horizontal="right" vertical="center" shrinkToFit="1"/>
    </xf>
    <xf numFmtId="176" fontId="2" fillId="0" borderId="20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Fill="1" applyBorder="1" applyAlignment="1">
      <alignment horizontal="right" vertical="center" shrinkToFit="1"/>
    </xf>
    <xf numFmtId="176" fontId="2" fillId="5" borderId="26" xfId="0" applyNumberFormat="1" applyFont="1" applyFill="1" applyBorder="1" applyAlignment="1">
      <alignment horizontal="center" vertical="center"/>
    </xf>
    <xf numFmtId="176" fontId="2" fillId="5" borderId="28" xfId="0" applyNumberFormat="1" applyFont="1" applyFill="1" applyBorder="1" applyAlignment="1">
      <alignment horizontal="center" vertical="center"/>
    </xf>
    <xf numFmtId="176" fontId="2" fillId="5" borderId="15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5" xfId="0" applyNumberFormat="1" applyFont="1" applyFill="1" applyBorder="1" applyAlignment="1">
      <alignment horizontal="right" vertical="center" shrinkToFit="1"/>
    </xf>
    <xf numFmtId="38" fontId="2" fillId="6" borderId="53" xfId="1" applyFont="1" applyFill="1" applyBorder="1" applyAlignment="1">
      <alignment horizontal="right" vertical="center" shrinkToFit="1"/>
    </xf>
    <xf numFmtId="38" fontId="2" fillId="6" borderId="54" xfId="1" applyFont="1" applyFill="1" applyBorder="1" applyAlignment="1">
      <alignment horizontal="right" vertical="center" shrinkToFit="1"/>
    </xf>
    <xf numFmtId="185" fontId="2" fillId="6" borderId="34" xfId="1" applyNumberFormat="1" applyFont="1" applyFill="1" applyBorder="1" applyAlignment="1">
      <alignment horizontal="right" vertical="center" shrinkToFit="1"/>
    </xf>
    <xf numFmtId="185" fontId="2" fillId="6" borderId="55" xfId="1" applyNumberFormat="1" applyFont="1" applyFill="1" applyBorder="1" applyAlignment="1">
      <alignment horizontal="right" vertical="center" shrinkToFit="1"/>
    </xf>
    <xf numFmtId="176" fontId="2" fillId="0" borderId="21" xfId="0" applyNumberFormat="1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 applyAlignment="1">
      <alignment horizontal="right" vertical="center"/>
    </xf>
    <xf numFmtId="176" fontId="2" fillId="0" borderId="25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38" fontId="2" fillId="4" borderId="49" xfId="1" applyFont="1" applyFill="1" applyBorder="1" applyAlignment="1">
      <alignment horizontal="right" vertical="center" shrinkToFit="1"/>
    </xf>
    <xf numFmtId="38" fontId="2" fillId="4" borderId="50" xfId="1" applyFont="1" applyFill="1" applyBorder="1" applyAlignment="1">
      <alignment horizontal="right" vertical="center" shrinkToFit="1"/>
    </xf>
    <xf numFmtId="38" fontId="2" fillId="6" borderId="49" xfId="1" applyFont="1" applyFill="1" applyBorder="1" applyAlignment="1">
      <alignment horizontal="right" vertical="center" shrinkToFit="1"/>
    </xf>
    <xf numFmtId="38" fontId="2" fillId="6" borderId="51" xfId="1" applyFont="1" applyFill="1" applyBorder="1" applyAlignment="1">
      <alignment horizontal="right" vertical="center" shrinkToFit="1"/>
    </xf>
    <xf numFmtId="38" fontId="2" fillId="6" borderId="52" xfId="1" applyFont="1" applyFill="1" applyBorder="1" applyAlignment="1">
      <alignment horizontal="right" vertical="center" shrinkToFit="1"/>
    </xf>
    <xf numFmtId="38" fontId="2" fillId="0" borderId="22" xfId="1" applyFont="1" applyFill="1" applyBorder="1" applyAlignment="1">
      <alignment horizontal="right" vertical="center" shrinkToFit="1"/>
    </xf>
    <xf numFmtId="38" fontId="2" fillId="0" borderId="5" xfId="1" applyFont="1" applyFill="1" applyBorder="1" applyAlignment="1">
      <alignment horizontal="right" vertical="center" shrinkToFit="1"/>
    </xf>
    <xf numFmtId="185" fontId="2" fillId="6" borderId="3" xfId="1" applyNumberFormat="1" applyFont="1" applyFill="1" applyBorder="1" applyAlignment="1">
      <alignment horizontal="right" vertical="center" shrinkToFit="1"/>
    </xf>
    <xf numFmtId="185" fontId="2" fillId="6" borderId="16" xfId="1" applyNumberFormat="1" applyFont="1" applyFill="1" applyBorder="1" applyAlignment="1">
      <alignment horizontal="right" vertical="center" shrinkToFit="1"/>
    </xf>
    <xf numFmtId="0" fontId="2" fillId="0" borderId="44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8" fontId="2" fillId="4" borderId="44" xfId="1" applyFont="1" applyFill="1" applyBorder="1" applyAlignment="1">
      <alignment horizontal="right" vertical="center" shrinkToFit="1"/>
    </xf>
    <xf numFmtId="38" fontId="2" fillId="4" borderId="46" xfId="1" applyFont="1" applyFill="1" applyBorder="1" applyAlignment="1">
      <alignment horizontal="right" vertical="center" shrinkToFit="1"/>
    </xf>
    <xf numFmtId="38" fontId="2" fillId="6" borderId="44" xfId="1" applyFont="1" applyFill="1" applyBorder="1" applyAlignment="1">
      <alignment horizontal="right" vertical="center" shrinkToFit="1"/>
    </xf>
    <xf numFmtId="38" fontId="2" fillId="6" borderId="45" xfId="1" applyFont="1" applyFill="1" applyBorder="1" applyAlignment="1">
      <alignment horizontal="right" vertical="center" shrinkToFit="1"/>
    </xf>
    <xf numFmtId="38" fontId="2" fillId="6" borderId="46" xfId="1" applyFont="1" applyFill="1" applyBorder="1" applyAlignment="1">
      <alignment horizontal="right" vertical="center" shrinkToFit="1"/>
    </xf>
    <xf numFmtId="38" fontId="2" fillId="0" borderId="47" xfId="1" applyFont="1" applyFill="1" applyBorder="1" applyAlignment="1">
      <alignment horizontal="right" vertical="center" shrinkToFit="1"/>
    </xf>
    <xf numFmtId="38" fontId="2" fillId="0" borderId="46" xfId="1" applyFont="1" applyFill="1" applyBorder="1" applyAlignment="1">
      <alignment horizontal="right" vertical="center" shrinkToFit="1"/>
    </xf>
    <xf numFmtId="185" fontId="2" fillId="6" borderId="44" xfId="1" applyNumberFormat="1" applyFont="1" applyFill="1" applyBorder="1" applyAlignment="1">
      <alignment horizontal="right" vertical="center" shrinkToFit="1"/>
    </xf>
    <xf numFmtId="185" fontId="2" fillId="6" borderId="48" xfId="1" applyNumberFormat="1" applyFont="1" applyFill="1" applyBorder="1" applyAlignment="1">
      <alignment horizontal="right" vertical="center" shrinkToFi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8" fontId="2" fillId="4" borderId="3" xfId="1" applyFont="1" applyFill="1" applyBorder="1" applyAlignment="1">
      <alignment horizontal="right" vertical="center" shrinkToFit="1"/>
    </xf>
    <xf numFmtId="38" fontId="2" fillId="6" borderId="5" xfId="1" applyFont="1" applyFill="1" applyBorder="1" applyAlignment="1">
      <alignment horizontal="right" vertical="center" shrinkToFit="1"/>
    </xf>
    <xf numFmtId="38" fontId="2" fillId="6" borderId="3" xfId="1" applyFont="1" applyFill="1" applyBorder="1" applyAlignment="1">
      <alignment horizontal="right" vertical="center" shrinkToFit="1"/>
    </xf>
    <xf numFmtId="38" fontId="2" fillId="6" borderId="4" xfId="1" applyFont="1" applyFill="1" applyBorder="1" applyAlignment="1">
      <alignment horizontal="right" vertical="center" shrinkToFit="1"/>
    </xf>
    <xf numFmtId="0" fontId="2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25" xfId="0" applyFont="1" applyFill="1" applyBorder="1" applyAlignment="1">
      <alignment horizontal="center" vertical="center" wrapText="1" shrinkToFit="1"/>
    </xf>
    <xf numFmtId="0" fontId="2" fillId="5" borderId="41" xfId="0" applyFont="1" applyFill="1" applyBorder="1" applyAlignment="1">
      <alignment horizontal="center" vertical="center" wrapText="1" shrinkToFit="1"/>
    </xf>
    <xf numFmtId="0" fontId="2" fillId="5" borderId="42" xfId="0" applyFont="1" applyFill="1" applyBorder="1" applyAlignment="1">
      <alignment horizontal="center" vertical="center" wrapText="1" shrinkToFit="1"/>
    </xf>
    <xf numFmtId="0" fontId="2" fillId="5" borderId="43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2" fillId="5" borderId="18" xfId="0" applyFont="1" applyFill="1" applyBorder="1" applyAlignment="1">
      <alignment horizontal="center" vertical="center" wrapText="1" shrinkToFit="1"/>
    </xf>
    <xf numFmtId="0" fontId="2" fillId="5" borderId="2" xfId="0" applyFont="1" applyFill="1" applyBorder="1" applyAlignment="1">
      <alignment horizontal="center" vertical="center" wrapText="1" shrinkToFit="1"/>
    </xf>
    <xf numFmtId="0" fontId="2" fillId="5" borderId="26" xfId="0" applyFont="1" applyFill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83" fontId="2" fillId="6" borderId="3" xfId="0" applyNumberFormat="1" applyFont="1" applyFill="1" applyBorder="1" applyAlignment="1">
      <alignment horizontal="right" vertical="center" shrinkToFit="1"/>
    </xf>
    <xf numFmtId="183" fontId="2" fillId="6" borderId="4" xfId="0" applyNumberFormat="1" applyFont="1" applyFill="1" applyBorder="1" applyAlignment="1">
      <alignment horizontal="right" vertical="center" shrinkToFit="1"/>
    </xf>
    <xf numFmtId="183" fontId="2" fillId="6" borderId="16" xfId="0" applyNumberFormat="1" applyFont="1" applyFill="1" applyBorder="1" applyAlignment="1">
      <alignment horizontal="right" vertical="center" shrinkToFit="1"/>
    </xf>
    <xf numFmtId="176" fontId="2" fillId="0" borderId="31" xfId="0" applyNumberFormat="1" applyFont="1" applyFill="1" applyBorder="1" applyAlignment="1">
      <alignment horizontal="right" vertical="center" shrinkToFit="1"/>
    </xf>
    <xf numFmtId="183" fontId="2" fillId="6" borderId="32" xfId="0" applyNumberFormat="1" applyFont="1" applyFill="1" applyBorder="1" applyAlignment="1">
      <alignment horizontal="right" vertical="center" shrinkToFit="1"/>
    </xf>
    <xf numFmtId="183" fontId="2" fillId="6" borderId="30" xfId="0" applyNumberFormat="1" applyFont="1" applyFill="1" applyBorder="1" applyAlignment="1">
      <alignment horizontal="right" vertical="center" shrinkToFit="1"/>
    </xf>
    <xf numFmtId="183" fontId="2" fillId="6" borderId="20" xfId="0" applyNumberFormat="1" applyFont="1" applyFill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21" xfId="0" applyFont="1" applyFill="1" applyBorder="1" applyAlignment="1">
      <alignment horizontal="center" vertical="center" wrapText="1" shrinkToFit="1"/>
    </xf>
    <xf numFmtId="0" fontId="2" fillId="5" borderId="24" xfId="0" applyFont="1" applyFill="1" applyBorder="1" applyAlignment="1">
      <alignment horizontal="center" vertical="center" wrapText="1" shrinkToFit="1"/>
    </xf>
    <xf numFmtId="183" fontId="2" fillId="6" borderId="5" xfId="0" applyNumberFormat="1" applyFont="1" applyFill="1" applyBorder="1" applyAlignment="1">
      <alignment horizontal="right" vertical="center" shrinkToFit="1"/>
    </xf>
    <xf numFmtId="176" fontId="2" fillId="0" borderId="22" xfId="0" applyNumberFormat="1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16" xfId="0" applyFont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80" fontId="2" fillId="0" borderId="39" xfId="0" applyNumberFormat="1" applyFont="1" applyFill="1" applyBorder="1" applyAlignment="1">
      <alignment horizontal="right" vertical="center"/>
    </xf>
    <xf numFmtId="180" fontId="2" fillId="0" borderId="19" xfId="0" applyNumberFormat="1" applyFont="1" applyFill="1" applyBorder="1" applyAlignment="1">
      <alignment horizontal="right" vertical="center"/>
    </xf>
    <xf numFmtId="183" fontId="2" fillId="0" borderId="19" xfId="0" applyNumberFormat="1" applyFont="1" applyFill="1" applyBorder="1" applyAlignment="1">
      <alignment horizontal="right" vertical="center"/>
    </xf>
    <xf numFmtId="183" fontId="2" fillId="0" borderId="40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176" fontId="11" fillId="5" borderId="3" xfId="0" applyNumberFormat="1" applyFont="1" applyFill="1" applyBorder="1" applyAlignment="1">
      <alignment horizontal="center" vertical="center"/>
    </xf>
    <xf numFmtId="176" fontId="11" fillId="5" borderId="4" xfId="0" applyNumberFormat="1" applyFont="1" applyFill="1" applyBorder="1" applyAlignment="1">
      <alignment horizontal="center" vertical="center"/>
    </xf>
    <xf numFmtId="176" fontId="11" fillId="5" borderId="5" xfId="0" applyNumberFormat="1" applyFont="1" applyFill="1" applyBorder="1" applyAlignment="1">
      <alignment horizontal="center" vertical="center"/>
    </xf>
    <xf numFmtId="176" fontId="11" fillId="5" borderId="12" xfId="0" applyNumberFormat="1" applyFont="1" applyFill="1" applyBorder="1" applyAlignment="1">
      <alignment horizontal="center" vertical="center"/>
    </xf>
    <xf numFmtId="176" fontId="11" fillId="5" borderId="26" xfId="0" applyNumberFormat="1" applyFont="1" applyFill="1" applyBorder="1" applyAlignment="1">
      <alignment horizontal="center" vertical="center"/>
    </xf>
    <xf numFmtId="176" fontId="11" fillId="5" borderId="27" xfId="0" applyNumberFormat="1" applyFont="1" applyFill="1" applyBorder="1" applyAlignment="1">
      <alignment horizontal="center" vertical="center"/>
    </xf>
    <xf numFmtId="176" fontId="11" fillId="5" borderId="28" xfId="0" applyNumberFormat="1" applyFont="1" applyFill="1" applyBorder="1" applyAlignment="1">
      <alignment horizontal="center" vertical="center"/>
    </xf>
    <xf numFmtId="176" fontId="11" fillId="5" borderId="15" xfId="0" applyNumberFormat="1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3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6" borderId="10" xfId="0" applyNumberFormat="1" applyFont="1" applyFill="1" applyBorder="1" applyAlignment="1">
      <alignment horizontal="center" vertical="center"/>
    </xf>
    <xf numFmtId="176" fontId="2" fillId="6" borderId="3" xfId="0" applyNumberFormat="1" applyFont="1" applyFill="1" applyBorder="1" applyAlignment="1">
      <alignment horizontal="center" vertical="center"/>
    </xf>
    <xf numFmtId="176" fontId="2" fillId="0" borderId="37" xfId="0" applyNumberFormat="1" applyFont="1" applyBorder="1" applyAlignment="1">
      <alignment horizontal="center" vertical="center"/>
    </xf>
    <xf numFmtId="186" fontId="2" fillId="0" borderId="36" xfId="0" applyNumberFormat="1" applyFont="1" applyFill="1" applyBorder="1" applyAlignment="1">
      <alignment horizontal="right" vertical="center"/>
    </xf>
    <xf numFmtId="186" fontId="2" fillId="0" borderId="35" xfId="0" applyNumberFormat="1" applyFont="1" applyFill="1" applyBorder="1" applyAlignment="1">
      <alignment horizontal="right" vertical="center"/>
    </xf>
    <xf numFmtId="186" fontId="2" fillId="0" borderId="9" xfId="0" applyNumberFormat="1" applyFont="1" applyFill="1" applyBorder="1" applyAlignment="1">
      <alignment horizontal="right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1" xfId="0" applyNumberFormat="1" applyFont="1" applyBorder="1" applyAlignment="1">
      <alignment horizontal="center" vertical="center"/>
    </xf>
    <xf numFmtId="176" fontId="5" fillId="0" borderId="24" xfId="0" applyNumberFormat="1" applyFont="1" applyBorder="1" applyAlignment="1">
      <alignment horizontal="center" vertical="center"/>
    </xf>
    <xf numFmtId="176" fontId="11" fillId="5" borderId="16" xfId="0" applyNumberFormat="1" applyFont="1" applyFill="1" applyBorder="1" applyAlignment="1">
      <alignment horizontal="center" vertical="center"/>
    </xf>
    <xf numFmtId="186" fontId="2" fillId="0" borderId="34" xfId="0" applyNumberFormat="1" applyFont="1" applyFill="1" applyBorder="1" applyAlignment="1">
      <alignment horizontal="right" vertical="center"/>
    </xf>
    <xf numFmtId="186" fontId="2" fillId="0" borderId="33" xfId="0" applyNumberFormat="1" applyFont="1" applyFill="1" applyBorder="1" applyAlignment="1">
      <alignment horizontal="right" vertical="center"/>
    </xf>
    <xf numFmtId="186" fontId="2" fillId="0" borderId="32" xfId="0" applyNumberFormat="1" applyFont="1" applyFill="1" applyBorder="1" applyAlignment="1">
      <alignment horizontal="right" vertical="center"/>
    </xf>
    <xf numFmtId="186" fontId="2" fillId="0" borderId="31" xfId="0" applyNumberFormat="1" applyFont="1" applyFill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shrinkToFit="1"/>
    </xf>
    <xf numFmtId="0" fontId="2" fillId="0" borderId="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86" fontId="2" fillId="6" borderId="3" xfId="0" applyNumberFormat="1" applyFont="1" applyFill="1" applyBorder="1" applyAlignment="1">
      <alignment horizontal="right" vertical="center" shrinkToFit="1"/>
    </xf>
    <xf numFmtId="186" fontId="2" fillId="6" borderId="4" xfId="0" applyNumberFormat="1" applyFont="1" applyFill="1" applyBorder="1" applyAlignment="1">
      <alignment horizontal="right" vertical="center" shrinkToFit="1"/>
    </xf>
    <xf numFmtId="186" fontId="2" fillId="6" borderId="16" xfId="0" applyNumberFormat="1" applyFont="1" applyFill="1" applyBorder="1" applyAlignment="1">
      <alignment horizontal="right" vertical="center" shrinkToFit="1"/>
    </xf>
    <xf numFmtId="180" fontId="2" fillId="0" borderId="31" xfId="0" applyNumberFormat="1" applyFont="1" applyFill="1" applyBorder="1" applyAlignment="1">
      <alignment horizontal="right" vertical="center" shrinkToFit="1"/>
    </xf>
    <xf numFmtId="186" fontId="2" fillId="0" borderId="32" xfId="0" applyNumberFormat="1" applyFont="1" applyFill="1" applyBorder="1" applyAlignment="1">
      <alignment horizontal="right" vertical="center" shrinkToFit="1"/>
    </xf>
    <xf numFmtId="186" fontId="2" fillId="0" borderId="30" xfId="0" applyNumberFormat="1" applyFont="1" applyFill="1" applyBorder="1" applyAlignment="1">
      <alignment horizontal="right" vertical="center" shrinkToFit="1"/>
    </xf>
    <xf numFmtId="186" fontId="2" fillId="0" borderId="20" xfId="0" applyNumberFormat="1" applyFont="1" applyFill="1" applyBorder="1" applyAlignment="1">
      <alignment horizontal="right" vertical="center" shrinkToFit="1"/>
    </xf>
    <xf numFmtId="180" fontId="2" fillId="0" borderId="5" xfId="0" applyNumberFormat="1" applyFont="1" applyFill="1" applyBorder="1" applyAlignment="1">
      <alignment horizontal="right" vertical="center" shrinkToFit="1"/>
    </xf>
    <xf numFmtId="186" fontId="2" fillId="0" borderId="3" xfId="0" applyNumberFormat="1" applyFont="1" applyFill="1" applyBorder="1" applyAlignment="1">
      <alignment horizontal="right" vertical="center" shrinkToFit="1"/>
    </xf>
    <xf numFmtId="186" fontId="2" fillId="0" borderId="4" xfId="0" applyNumberFormat="1" applyFont="1" applyFill="1" applyBorder="1" applyAlignment="1">
      <alignment horizontal="right" vertical="center" shrinkToFit="1"/>
    </xf>
    <xf numFmtId="186" fontId="2" fillId="0" borderId="16" xfId="0" applyNumberFormat="1" applyFont="1" applyFill="1" applyBorder="1" applyAlignment="1">
      <alignment horizontal="right" vertical="center" shrinkToFit="1"/>
    </xf>
    <xf numFmtId="179" fontId="2" fillId="6" borderId="3" xfId="0" applyNumberFormat="1" applyFont="1" applyFill="1" applyBorder="1" applyAlignment="1">
      <alignment horizontal="right" vertical="center" shrinkToFit="1"/>
    </xf>
    <xf numFmtId="179" fontId="2" fillId="6" borderId="4" xfId="0" applyNumberFormat="1" applyFont="1" applyFill="1" applyBorder="1" applyAlignment="1">
      <alignment horizontal="right" vertical="center" shrinkToFit="1"/>
    </xf>
    <xf numFmtId="179" fontId="2" fillId="6" borderId="5" xfId="0" applyNumberFormat="1" applyFont="1" applyFill="1" applyBorder="1" applyAlignment="1">
      <alignment horizontal="right" vertical="center" shrinkToFit="1"/>
    </xf>
    <xf numFmtId="176" fontId="2" fillId="0" borderId="16" xfId="0" applyNumberFormat="1" applyFont="1" applyBorder="1" applyAlignment="1">
      <alignment horizontal="center" vertical="center"/>
    </xf>
    <xf numFmtId="176" fontId="2" fillId="6" borderId="4" xfId="0" applyNumberFormat="1" applyFont="1" applyFill="1" applyBorder="1" applyAlignment="1">
      <alignment horizontal="center" vertical="center"/>
    </xf>
    <xf numFmtId="176" fontId="2" fillId="6" borderId="5" xfId="0" applyNumberFormat="1" applyFont="1" applyFill="1" applyBorder="1" applyAlignment="1">
      <alignment horizontal="center" vertical="center"/>
    </xf>
    <xf numFmtId="183" fontId="11" fillId="6" borderId="3" xfId="0" applyNumberFormat="1" applyFont="1" applyFill="1" applyBorder="1" applyAlignment="1">
      <alignment horizontal="right" vertical="center"/>
    </xf>
    <xf numFmtId="183" fontId="11" fillId="6" borderId="4" xfId="0" applyNumberFormat="1" applyFont="1" applyFill="1" applyBorder="1" applyAlignment="1">
      <alignment horizontal="right" vertical="center"/>
    </xf>
    <xf numFmtId="183" fontId="11" fillId="6" borderId="16" xfId="0" applyNumberFormat="1" applyFont="1" applyFill="1" applyBorder="1" applyAlignment="1">
      <alignment horizontal="right" vertical="center"/>
    </xf>
    <xf numFmtId="180" fontId="11" fillId="0" borderId="29" xfId="0" applyNumberFormat="1" applyFont="1" applyFill="1" applyBorder="1" applyAlignment="1">
      <alignment horizontal="right" vertical="center"/>
    </xf>
    <xf numFmtId="180" fontId="11" fillId="0" borderId="30" xfId="0" applyNumberFormat="1" applyFont="1" applyFill="1" applyBorder="1" applyAlignment="1">
      <alignment horizontal="right" vertical="center"/>
    </xf>
    <xf numFmtId="180" fontId="11" fillId="0" borderId="31" xfId="0" applyNumberFormat="1" applyFont="1" applyFill="1" applyBorder="1" applyAlignment="1">
      <alignment horizontal="right" vertical="center"/>
    </xf>
    <xf numFmtId="183" fontId="11" fillId="0" borderId="32" xfId="0" applyNumberFormat="1" applyFont="1" applyFill="1" applyBorder="1" applyAlignment="1">
      <alignment horizontal="right" vertical="center"/>
    </xf>
    <xf numFmtId="183" fontId="11" fillId="0" borderId="30" xfId="0" applyNumberFormat="1" applyFont="1" applyFill="1" applyBorder="1" applyAlignment="1">
      <alignment horizontal="right" vertical="center"/>
    </xf>
    <xf numFmtId="183" fontId="11" fillId="0" borderId="20" xfId="0" applyNumberFormat="1" applyFont="1" applyFill="1" applyBorder="1" applyAlignment="1">
      <alignment horizontal="right" vertical="center"/>
    </xf>
    <xf numFmtId="180" fontId="11" fillId="6" borderId="3" xfId="0" applyNumberFormat="1" applyFont="1" applyFill="1" applyBorder="1" applyAlignment="1">
      <alignment horizontal="right" vertical="center" shrinkToFit="1"/>
    </xf>
    <xf numFmtId="180" fontId="11" fillId="6" borderId="4" xfId="0" applyNumberFormat="1" applyFont="1" applyFill="1" applyBorder="1" applyAlignment="1">
      <alignment horizontal="right" vertical="center" shrinkToFit="1"/>
    </xf>
    <xf numFmtId="180" fontId="11" fillId="6" borderId="5" xfId="0" applyNumberFormat="1" applyFont="1" applyFill="1" applyBorder="1" applyAlignment="1">
      <alignment horizontal="right" vertical="center" shrinkToFit="1"/>
    </xf>
    <xf numFmtId="183" fontId="11" fillId="6" borderId="3" xfId="0" applyNumberFormat="1" applyFont="1" applyFill="1" applyBorder="1" applyAlignment="1">
      <alignment horizontal="right" vertical="center" shrinkToFit="1"/>
    </xf>
    <xf numFmtId="183" fontId="11" fillId="6" borderId="4" xfId="0" applyNumberFormat="1" applyFont="1" applyFill="1" applyBorder="1" applyAlignment="1">
      <alignment horizontal="right" vertical="center" shrinkToFit="1"/>
    </xf>
    <xf numFmtId="183" fontId="11" fillId="6" borderId="5" xfId="0" applyNumberFormat="1" applyFont="1" applyFill="1" applyBorder="1" applyAlignment="1">
      <alignment horizontal="right" vertical="center" shrinkToFit="1"/>
    </xf>
    <xf numFmtId="180" fontId="11" fillId="6" borderId="21" xfId="0" applyNumberFormat="1" applyFont="1" applyFill="1" applyBorder="1" applyAlignment="1">
      <alignment horizontal="right" vertical="center"/>
    </xf>
    <xf numFmtId="180" fontId="11" fillId="6" borderId="24" xfId="0" applyNumberFormat="1" applyFont="1" applyFill="1" applyBorder="1" applyAlignment="1">
      <alignment horizontal="right" vertical="center"/>
    </xf>
    <xf numFmtId="176" fontId="11" fillId="0" borderId="3" xfId="0" applyNumberFormat="1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/>
    </xf>
    <xf numFmtId="176" fontId="11" fillId="0" borderId="3" xfId="0" applyNumberFormat="1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176" fontId="11" fillId="0" borderId="5" xfId="0" applyNumberFormat="1" applyFont="1" applyBorder="1" applyAlignment="1">
      <alignment horizontal="center" vertical="center"/>
    </xf>
    <xf numFmtId="176" fontId="11" fillId="0" borderId="16" xfId="0" applyNumberFormat="1" applyFont="1" applyBorder="1" applyAlignment="1">
      <alignment horizontal="center" vertical="center"/>
    </xf>
    <xf numFmtId="176" fontId="11" fillId="0" borderId="22" xfId="0" applyNumberFormat="1" applyFont="1" applyFill="1" applyBorder="1" applyAlignment="1">
      <alignment horizontal="center" vertical="center"/>
    </xf>
    <xf numFmtId="183" fontId="11" fillId="6" borderId="3" xfId="0" applyNumberFormat="1" applyFont="1" applyFill="1" applyBorder="1" applyAlignment="1">
      <alignment vertical="center" shrinkToFit="1"/>
    </xf>
    <xf numFmtId="183" fontId="11" fillId="6" borderId="4" xfId="0" applyNumberFormat="1" applyFont="1" applyFill="1" applyBorder="1" applyAlignment="1">
      <alignment vertical="center" shrinkToFit="1"/>
    </xf>
    <xf numFmtId="183" fontId="11" fillId="6" borderId="5" xfId="0" applyNumberFormat="1" applyFont="1" applyFill="1" applyBorder="1" applyAlignment="1">
      <alignment vertical="center" shrinkToFit="1"/>
    </xf>
    <xf numFmtId="180" fontId="11" fillId="6" borderId="4" xfId="0" applyNumberFormat="1" applyFont="1" applyFill="1" applyBorder="1" applyAlignment="1">
      <alignment vertical="center" shrinkToFit="1"/>
    </xf>
    <xf numFmtId="180" fontId="11" fillId="6" borderId="5" xfId="0" applyNumberFormat="1" applyFont="1" applyFill="1" applyBorder="1" applyAlignment="1">
      <alignment vertical="center" shrinkToFit="1"/>
    </xf>
    <xf numFmtId="183" fontId="11" fillId="6" borderId="16" xfId="0" applyNumberFormat="1" applyFont="1" applyFill="1" applyBorder="1" applyAlignment="1">
      <alignment vertical="center" shrinkToFit="1"/>
    </xf>
    <xf numFmtId="180" fontId="11" fillId="0" borderId="29" xfId="0" applyNumberFormat="1" applyFont="1" applyFill="1" applyBorder="1" applyAlignment="1">
      <alignment horizontal="center" vertical="center" shrinkToFit="1"/>
    </xf>
    <xf numFmtId="180" fontId="11" fillId="0" borderId="30" xfId="0" applyNumberFormat="1" applyFont="1" applyFill="1" applyBorder="1" applyAlignment="1">
      <alignment horizontal="center" vertical="center" shrinkToFit="1"/>
    </xf>
    <xf numFmtId="180" fontId="11" fillId="0" borderId="31" xfId="0" applyNumberFormat="1" applyFont="1" applyFill="1" applyBorder="1" applyAlignment="1">
      <alignment horizontal="center" vertical="center" shrinkToFit="1"/>
    </xf>
    <xf numFmtId="183" fontId="11" fillId="0" borderId="32" xfId="0" applyNumberFormat="1" applyFont="1" applyFill="1" applyBorder="1" applyAlignment="1">
      <alignment vertical="center" shrinkToFit="1"/>
    </xf>
    <xf numFmtId="183" fontId="11" fillId="0" borderId="30" xfId="0" applyNumberFormat="1" applyFont="1" applyFill="1" applyBorder="1" applyAlignment="1">
      <alignment vertical="center" shrinkToFit="1"/>
    </xf>
    <xf numFmtId="183" fontId="11" fillId="0" borderId="20" xfId="0" applyNumberFormat="1" applyFont="1" applyFill="1" applyBorder="1" applyAlignment="1">
      <alignment vertical="center" shrinkToFit="1"/>
    </xf>
    <xf numFmtId="180" fontId="11" fillId="6" borderId="3" xfId="0" applyNumberFormat="1" applyFont="1" applyFill="1" applyBorder="1" applyAlignment="1">
      <alignment vertical="center" shrinkToFit="1"/>
    </xf>
    <xf numFmtId="180" fontId="11" fillId="0" borderId="3" xfId="0" applyNumberFormat="1" applyFont="1" applyFill="1" applyBorder="1" applyAlignment="1">
      <alignment horizontal="right" vertical="center"/>
    </xf>
    <xf numFmtId="180" fontId="11" fillId="0" borderId="4" xfId="0" applyNumberFormat="1" applyFont="1" applyFill="1" applyBorder="1" applyAlignment="1">
      <alignment horizontal="right" vertical="center"/>
    </xf>
    <xf numFmtId="180" fontId="11" fillId="0" borderId="5" xfId="0" applyNumberFormat="1" applyFont="1" applyFill="1" applyBorder="1" applyAlignment="1">
      <alignment horizontal="right" vertical="center"/>
    </xf>
    <xf numFmtId="183" fontId="11" fillId="0" borderId="3" xfId="0" applyNumberFormat="1" applyFont="1" applyFill="1" applyBorder="1" applyAlignment="1">
      <alignment horizontal="right" vertical="center"/>
    </xf>
    <xf numFmtId="183" fontId="11" fillId="0" borderId="4" xfId="0" applyNumberFormat="1" applyFont="1" applyFill="1" applyBorder="1" applyAlignment="1">
      <alignment horizontal="right" vertical="center"/>
    </xf>
    <xf numFmtId="183" fontId="11" fillId="0" borderId="5" xfId="0" applyNumberFormat="1" applyFont="1" applyFill="1" applyBorder="1" applyAlignment="1">
      <alignment horizontal="right" vertical="center"/>
    </xf>
    <xf numFmtId="179" fontId="11" fillId="0" borderId="3" xfId="0" applyNumberFormat="1" applyFont="1" applyFill="1" applyBorder="1" applyAlignment="1">
      <alignment horizontal="right" vertical="center"/>
    </xf>
    <xf numFmtId="179" fontId="11" fillId="0" borderId="4" xfId="0" applyNumberFormat="1" applyFont="1" applyFill="1" applyBorder="1" applyAlignment="1">
      <alignment horizontal="right" vertical="center"/>
    </xf>
    <xf numFmtId="179" fontId="11" fillId="0" borderId="16" xfId="0" applyNumberFormat="1" applyFont="1" applyFill="1" applyBorder="1" applyAlignment="1">
      <alignment horizontal="right" vertical="center"/>
    </xf>
    <xf numFmtId="180" fontId="11" fillId="0" borderId="22" xfId="0" applyNumberFormat="1" applyFont="1" applyFill="1" applyBorder="1" applyAlignment="1">
      <alignment horizontal="right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73020</xdr:colOff>
      <xdr:row>110</xdr:row>
      <xdr:rowOff>17027</xdr:rowOff>
    </xdr:from>
    <xdr:to>
      <xdr:col>33</xdr:col>
      <xdr:colOff>208498</xdr:colOff>
      <xdr:row>111</xdr:row>
      <xdr:rowOff>1763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837CA4-40D9-43C0-BE29-66B3D9801974}"/>
            </a:ext>
          </a:extLst>
        </xdr:cNvPr>
        <xdr:cNvSpPr txBox="1"/>
      </xdr:nvSpPr>
      <xdr:spPr>
        <a:xfrm>
          <a:off x="6831077" y="18091612"/>
          <a:ext cx="737707" cy="154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31</xdr:col>
      <xdr:colOff>39964</xdr:colOff>
      <xdr:row>115</xdr:row>
      <xdr:rowOff>15912</xdr:rowOff>
    </xdr:from>
    <xdr:to>
      <xdr:col>34</xdr:col>
      <xdr:colOff>207570</xdr:colOff>
      <xdr:row>124</xdr:row>
      <xdr:rowOff>2311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9979016-8712-8E7A-4A06-8FC6F795D3A9}"/>
            </a:ext>
          </a:extLst>
        </xdr:cNvPr>
        <xdr:cNvSpPr txBox="1"/>
      </xdr:nvSpPr>
      <xdr:spPr>
        <a:xfrm>
          <a:off x="7017786" y="19001584"/>
          <a:ext cx="776149" cy="16208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31</xdr:col>
      <xdr:colOff>34097</xdr:colOff>
      <xdr:row>133</xdr:row>
      <xdr:rowOff>13875</xdr:rowOff>
    </xdr:from>
    <xdr:to>
      <xdr:col>35</xdr:col>
      <xdr:colOff>0</xdr:colOff>
      <xdr:row>136</xdr:row>
      <xdr:rowOff>1306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9FF1B5A-9DDC-A9EA-8EEA-F9BCCF22A621}"/>
            </a:ext>
          </a:extLst>
        </xdr:cNvPr>
        <xdr:cNvSpPr txBox="1"/>
      </xdr:nvSpPr>
      <xdr:spPr>
        <a:xfrm>
          <a:off x="7011919" y="22163503"/>
          <a:ext cx="792714" cy="5348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21</xdr:col>
      <xdr:colOff>12726</xdr:colOff>
      <xdr:row>82</xdr:row>
      <xdr:rowOff>17473</xdr:rowOff>
    </xdr:from>
    <xdr:to>
      <xdr:col>25</xdr:col>
      <xdr:colOff>5095</xdr:colOff>
      <xdr:row>84</xdr:row>
      <xdr:rowOff>1676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F7DAED1-93FC-24FF-FD83-0FBF914C08B2}"/>
            </a:ext>
          </a:extLst>
        </xdr:cNvPr>
        <xdr:cNvSpPr txBox="1"/>
      </xdr:nvSpPr>
      <xdr:spPr>
        <a:xfrm>
          <a:off x="4802006" y="13263297"/>
          <a:ext cx="908132" cy="3367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11</xdr:col>
      <xdr:colOff>29340</xdr:colOff>
      <xdr:row>94</xdr:row>
      <xdr:rowOff>494</xdr:rowOff>
    </xdr:from>
    <xdr:to>
      <xdr:col>14</xdr:col>
      <xdr:colOff>823</xdr:colOff>
      <xdr:row>103</xdr:row>
      <xdr:rowOff>709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900EAB79-8D7A-F19D-5BAC-72EF86DC0F81}"/>
            </a:ext>
          </a:extLst>
        </xdr:cNvPr>
        <xdr:cNvSpPr txBox="1"/>
      </xdr:nvSpPr>
      <xdr:spPr>
        <a:xfrm>
          <a:off x="2493140" y="15546123"/>
          <a:ext cx="648942" cy="13293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29</xdr:col>
      <xdr:colOff>21530</xdr:colOff>
      <xdr:row>94</xdr:row>
      <xdr:rowOff>28932</xdr:rowOff>
    </xdr:from>
    <xdr:to>
      <xdr:col>31</xdr:col>
      <xdr:colOff>207224</xdr:colOff>
      <xdr:row>102</xdr:row>
      <xdr:rowOff>152864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610B212-B860-2E93-BF75-67D5DEA395E4}"/>
            </a:ext>
          </a:extLst>
        </xdr:cNvPr>
        <xdr:cNvSpPr txBox="1"/>
      </xdr:nvSpPr>
      <xdr:spPr>
        <a:xfrm>
          <a:off x="6508636" y="15491361"/>
          <a:ext cx="601575" cy="13454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20</xdr:col>
      <xdr:colOff>36405</xdr:colOff>
      <xdr:row>94</xdr:row>
      <xdr:rowOff>17833</xdr:rowOff>
    </xdr:from>
    <xdr:to>
      <xdr:col>23</xdr:col>
      <xdr:colOff>4819</xdr:colOff>
      <xdr:row>102</xdr:row>
      <xdr:rowOff>154414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3EE35AF-07FA-B169-B463-CA1D1AB28272}"/>
            </a:ext>
          </a:extLst>
        </xdr:cNvPr>
        <xdr:cNvSpPr txBox="1"/>
      </xdr:nvSpPr>
      <xdr:spPr>
        <a:xfrm>
          <a:off x="4587422" y="15557940"/>
          <a:ext cx="639396" cy="132291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 b="0"/>
            <a:t>更新予定</a:t>
          </a:r>
        </a:p>
      </xdr:txBody>
    </xdr:sp>
    <xdr:clientData/>
  </xdr:twoCellAnchor>
  <xdr:twoCellAnchor>
    <xdr:from>
      <xdr:col>29</xdr:col>
      <xdr:colOff>36934</xdr:colOff>
      <xdr:row>16</xdr:row>
      <xdr:rowOff>19432</xdr:rowOff>
    </xdr:from>
    <xdr:to>
      <xdr:col>35</xdr:col>
      <xdr:colOff>0</xdr:colOff>
      <xdr:row>17</xdr:row>
      <xdr:rowOff>2206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249B03A-5521-993C-41E8-1A1748A8BBB6}"/>
            </a:ext>
          </a:extLst>
        </xdr:cNvPr>
        <xdr:cNvSpPr txBox="1"/>
      </xdr:nvSpPr>
      <xdr:spPr>
        <a:xfrm>
          <a:off x="6600625" y="2133430"/>
          <a:ext cx="1179144" cy="1530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29</xdr:col>
      <xdr:colOff>50384</xdr:colOff>
      <xdr:row>37</xdr:row>
      <xdr:rowOff>19049</xdr:rowOff>
    </xdr:from>
    <xdr:to>
      <xdr:col>34</xdr:col>
      <xdr:colOff>209615</xdr:colOff>
      <xdr:row>38</xdr:row>
      <xdr:rowOff>4720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5C2B798-E8E4-0013-1C8C-28CDA945FA3A}"/>
            </a:ext>
          </a:extLst>
        </xdr:cNvPr>
        <xdr:cNvSpPr txBox="1"/>
      </xdr:nvSpPr>
      <xdr:spPr>
        <a:xfrm>
          <a:off x="6607725" y="5885069"/>
          <a:ext cx="1162758" cy="1363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  <xdr:twoCellAnchor>
    <xdr:from>
      <xdr:col>29</xdr:col>
      <xdr:colOff>50523</xdr:colOff>
      <xdr:row>44</xdr:row>
      <xdr:rowOff>15599</xdr:rowOff>
    </xdr:from>
    <xdr:to>
      <xdr:col>34</xdr:col>
      <xdr:colOff>206924</xdr:colOff>
      <xdr:row>45</xdr:row>
      <xdr:rowOff>1564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F9B58016-F192-434B-8981-CDC4BB446DB0}"/>
            </a:ext>
          </a:extLst>
        </xdr:cNvPr>
        <xdr:cNvSpPr txBox="1"/>
      </xdr:nvSpPr>
      <xdr:spPr>
        <a:xfrm>
          <a:off x="6607864" y="7090879"/>
          <a:ext cx="1166347" cy="1564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更新予定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E2642-5EAD-40A2-ACE7-C658492EF0B0}">
  <dimension ref="A1:AI144"/>
  <sheetViews>
    <sheetView tabSelected="1" view="pageBreakPreview" zoomScale="115" zoomScaleNormal="100" zoomScaleSheetLayoutView="115" workbookViewId="0">
      <selection activeCell="AN7" sqref="AN7"/>
    </sheetView>
  </sheetViews>
  <sheetFormatPr defaultColWidth="9" defaultRowHeight="12" x14ac:dyDescent="0.2"/>
  <cols>
    <col min="1" max="1" width="3.6328125" style="1" customWidth="1"/>
    <col min="2" max="5" width="3" style="1" customWidth="1"/>
    <col min="6" max="26" width="3.26953125" style="1" customWidth="1"/>
    <col min="27" max="35" width="3" style="1" customWidth="1"/>
    <col min="36" max="16384" width="9" style="1"/>
  </cols>
  <sheetData>
    <row r="1" spans="1:35" ht="6.7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7"/>
    </row>
    <row r="2" spans="1:35" ht="15" customHeight="1" thickBo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AH2" s="11" t="s">
        <v>158</v>
      </c>
    </row>
    <row r="3" spans="1:35" ht="26.25" customHeight="1" thickBot="1" x14ac:dyDescent="0.25">
      <c r="A3" s="462" t="s">
        <v>144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31"/>
      <c r="AH3" s="31"/>
      <c r="AI3" s="32"/>
    </row>
    <row r="4" spans="1:35" s="4" customFormat="1" ht="7.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spans="1:35" ht="14.15" customHeight="1" thickBot="1" x14ac:dyDescent="0.25">
      <c r="A5" s="24" t="s">
        <v>77</v>
      </c>
      <c r="B5" s="25"/>
      <c r="C5" s="25"/>
      <c r="D5" s="25"/>
      <c r="E5" s="25"/>
      <c r="F5" s="25"/>
      <c r="G5" s="25"/>
      <c r="H5" s="25"/>
      <c r="I5" s="23"/>
      <c r="J5" s="23"/>
      <c r="K5" s="23"/>
      <c r="L5" s="40"/>
      <c r="X5" s="47"/>
      <c r="Y5" s="47"/>
      <c r="Z5" s="47"/>
      <c r="AA5" s="47"/>
      <c r="AB5" s="47"/>
      <c r="AC5" s="47"/>
      <c r="AI5" s="35" t="s">
        <v>104</v>
      </c>
    </row>
    <row r="6" spans="1:35" ht="14.15" customHeight="1" x14ac:dyDescent="0.2">
      <c r="B6" s="79"/>
      <c r="C6" s="319"/>
      <c r="D6" s="319"/>
      <c r="E6" s="80"/>
      <c r="F6" s="362" t="s">
        <v>116</v>
      </c>
      <c r="G6" s="363"/>
      <c r="H6" s="363"/>
      <c r="I6" s="363"/>
      <c r="J6" s="363"/>
      <c r="K6" s="364"/>
      <c r="L6" s="362" t="s">
        <v>120</v>
      </c>
      <c r="M6" s="363"/>
      <c r="N6" s="363"/>
      <c r="O6" s="363"/>
      <c r="P6" s="363"/>
      <c r="Q6" s="364"/>
      <c r="R6" s="362" t="s">
        <v>125</v>
      </c>
      <c r="S6" s="363"/>
      <c r="T6" s="363"/>
      <c r="U6" s="363"/>
      <c r="V6" s="363"/>
      <c r="W6" s="364"/>
      <c r="X6" s="365" t="s">
        <v>129</v>
      </c>
      <c r="Y6" s="365"/>
      <c r="Z6" s="365"/>
      <c r="AA6" s="365"/>
      <c r="AB6" s="365"/>
      <c r="AC6" s="366"/>
      <c r="AD6" s="367" t="s">
        <v>145</v>
      </c>
      <c r="AE6" s="368"/>
      <c r="AF6" s="368"/>
      <c r="AG6" s="368"/>
      <c r="AH6" s="368"/>
      <c r="AI6" s="369"/>
    </row>
    <row r="7" spans="1:35" ht="14.15" customHeight="1" x14ac:dyDescent="0.2">
      <c r="B7" s="81"/>
      <c r="C7" s="267"/>
      <c r="D7" s="267"/>
      <c r="E7" s="82"/>
      <c r="F7" s="431" t="s">
        <v>1</v>
      </c>
      <c r="G7" s="432"/>
      <c r="H7" s="433"/>
      <c r="I7" s="434" t="s">
        <v>37</v>
      </c>
      <c r="J7" s="435"/>
      <c r="K7" s="436"/>
      <c r="L7" s="431" t="s">
        <v>1</v>
      </c>
      <c r="M7" s="432"/>
      <c r="N7" s="433"/>
      <c r="O7" s="434" t="s">
        <v>37</v>
      </c>
      <c r="P7" s="435"/>
      <c r="Q7" s="436"/>
      <c r="R7" s="431" t="s">
        <v>1</v>
      </c>
      <c r="S7" s="432"/>
      <c r="T7" s="433"/>
      <c r="U7" s="434" t="s">
        <v>37</v>
      </c>
      <c r="V7" s="435"/>
      <c r="W7" s="436"/>
      <c r="X7" s="432" t="s">
        <v>1</v>
      </c>
      <c r="Y7" s="432"/>
      <c r="Z7" s="433"/>
      <c r="AA7" s="434" t="s">
        <v>37</v>
      </c>
      <c r="AB7" s="435"/>
      <c r="AC7" s="437"/>
      <c r="AD7" s="438" t="s">
        <v>1</v>
      </c>
      <c r="AE7" s="432"/>
      <c r="AF7" s="433"/>
      <c r="AG7" s="434" t="s">
        <v>37</v>
      </c>
      <c r="AH7" s="435"/>
      <c r="AI7" s="437"/>
    </row>
    <row r="8" spans="1:35" ht="14.15" hidden="1" customHeight="1" x14ac:dyDescent="0.2">
      <c r="B8" s="55" t="s">
        <v>78</v>
      </c>
      <c r="C8" s="56"/>
      <c r="D8" s="56"/>
      <c r="E8" s="57"/>
      <c r="F8" s="452"/>
      <c r="G8" s="453"/>
      <c r="H8" s="454"/>
      <c r="I8" s="455"/>
      <c r="J8" s="456"/>
      <c r="K8" s="457"/>
      <c r="L8" s="452"/>
      <c r="M8" s="453"/>
      <c r="N8" s="454"/>
      <c r="O8" s="455"/>
      <c r="P8" s="456"/>
      <c r="Q8" s="457"/>
      <c r="R8" s="452"/>
      <c r="S8" s="453"/>
      <c r="T8" s="454"/>
      <c r="U8" s="455"/>
      <c r="V8" s="456"/>
      <c r="W8" s="457"/>
      <c r="X8" s="453"/>
      <c r="Y8" s="453"/>
      <c r="Z8" s="454"/>
      <c r="AA8" s="458"/>
      <c r="AB8" s="459"/>
      <c r="AC8" s="460"/>
      <c r="AD8" s="461"/>
      <c r="AE8" s="453"/>
      <c r="AF8" s="454"/>
      <c r="AG8" s="458"/>
      <c r="AH8" s="459"/>
      <c r="AI8" s="460"/>
    </row>
    <row r="9" spans="1:35" ht="14.15" hidden="1" customHeight="1" x14ac:dyDescent="0.2">
      <c r="B9" s="55" t="s">
        <v>79</v>
      </c>
      <c r="C9" s="56" t="s">
        <v>79</v>
      </c>
      <c r="D9" s="56"/>
      <c r="E9" s="57"/>
      <c r="F9" s="452"/>
      <c r="G9" s="453"/>
      <c r="H9" s="454"/>
      <c r="I9" s="455"/>
      <c r="J9" s="456"/>
      <c r="K9" s="457"/>
      <c r="L9" s="452"/>
      <c r="M9" s="453"/>
      <c r="N9" s="454"/>
      <c r="O9" s="455"/>
      <c r="P9" s="456"/>
      <c r="Q9" s="457"/>
      <c r="R9" s="452"/>
      <c r="S9" s="453"/>
      <c r="T9" s="454"/>
      <c r="U9" s="455"/>
      <c r="V9" s="456"/>
      <c r="W9" s="457"/>
      <c r="X9" s="453"/>
      <c r="Y9" s="453"/>
      <c r="Z9" s="454"/>
      <c r="AA9" s="458"/>
      <c r="AB9" s="459"/>
      <c r="AC9" s="460"/>
      <c r="AD9" s="461"/>
      <c r="AE9" s="453"/>
      <c r="AF9" s="454"/>
      <c r="AG9" s="458"/>
      <c r="AH9" s="459"/>
      <c r="AI9" s="460"/>
    </row>
    <row r="10" spans="1:35" ht="14.15" hidden="1" customHeight="1" x14ac:dyDescent="0.2">
      <c r="B10" s="55" t="s">
        <v>80</v>
      </c>
      <c r="C10" s="56" t="s">
        <v>81</v>
      </c>
      <c r="D10" s="56"/>
      <c r="E10" s="57"/>
      <c r="F10" s="452"/>
      <c r="G10" s="453"/>
      <c r="H10" s="454"/>
      <c r="I10" s="455"/>
      <c r="J10" s="456"/>
      <c r="K10" s="457"/>
      <c r="L10" s="452"/>
      <c r="M10" s="453"/>
      <c r="N10" s="454"/>
      <c r="O10" s="455"/>
      <c r="P10" s="456"/>
      <c r="Q10" s="457"/>
      <c r="R10" s="452"/>
      <c r="S10" s="453"/>
      <c r="T10" s="454"/>
      <c r="U10" s="455"/>
      <c r="V10" s="456"/>
      <c r="W10" s="457"/>
      <c r="X10" s="453"/>
      <c r="Y10" s="453"/>
      <c r="Z10" s="454"/>
      <c r="AA10" s="458"/>
      <c r="AB10" s="459"/>
      <c r="AC10" s="460"/>
      <c r="AD10" s="461"/>
      <c r="AE10" s="453"/>
      <c r="AF10" s="454"/>
      <c r="AG10" s="458"/>
      <c r="AH10" s="459"/>
      <c r="AI10" s="460"/>
    </row>
    <row r="11" spans="1:35" ht="14.15" hidden="1" customHeight="1" x14ac:dyDescent="0.2">
      <c r="B11" s="55" t="s">
        <v>81</v>
      </c>
      <c r="C11" s="56" t="s">
        <v>80</v>
      </c>
      <c r="D11" s="56"/>
      <c r="E11" s="57"/>
      <c r="F11" s="452"/>
      <c r="G11" s="453"/>
      <c r="H11" s="454"/>
      <c r="I11" s="455"/>
      <c r="J11" s="456"/>
      <c r="K11" s="457"/>
      <c r="L11" s="452"/>
      <c r="M11" s="453"/>
      <c r="N11" s="454"/>
      <c r="O11" s="455"/>
      <c r="P11" s="456"/>
      <c r="Q11" s="457"/>
      <c r="R11" s="452"/>
      <c r="S11" s="453"/>
      <c r="T11" s="454"/>
      <c r="U11" s="455"/>
      <c r="V11" s="456"/>
      <c r="W11" s="457"/>
      <c r="X11" s="453"/>
      <c r="Y11" s="453"/>
      <c r="Z11" s="454"/>
      <c r="AA11" s="458"/>
      <c r="AB11" s="459"/>
      <c r="AC11" s="460"/>
      <c r="AD11" s="461"/>
      <c r="AE11" s="453"/>
      <c r="AF11" s="454"/>
      <c r="AG11" s="458"/>
      <c r="AH11" s="459"/>
      <c r="AI11" s="460"/>
    </row>
    <row r="12" spans="1:35" s="4" customFormat="1" ht="14.15" customHeight="1" thickBot="1" x14ac:dyDescent="0.25">
      <c r="B12" s="89" t="s">
        <v>8</v>
      </c>
      <c r="C12" s="90"/>
      <c r="D12" s="90"/>
      <c r="E12" s="91"/>
      <c r="F12" s="451">
        <v>8382086</v>
      </c>
      <c r="G12" s="442"/>
      <c r="H12" s="443"/>
      <c r="I12" s="439">
        <v>38.4</v>
      </c>
      <c r="J12" s="440"/>
      <c r="K12" s="441"/>
      <c r="L12" s="451">
        <v>13162162</v>
      </c>
      <c r="M12" s="442"/>
      <c r="N12" s="443"/>
      <c r="O12" s="439">
        <v>157.02728413905561</v>
      </c>
      <c r="P12" s="440"/>
      <c r="Q12" s="441"/>
      <c r="R12" s="451">
        <v>19215516</v>
      </c>
      <c r="S12" s="442"/>
      <c r="T12" s="443"/>
      <c r="U12" s="439">
        <v>145.99057510460668</v>
      </c>
      <c r="V12" s="440"/>
      <c r="W12" s="441"/>
      <c r="X12" s="442">
        <v>25233320</v>
      </c>
      <c r="Y12" s="442"/>
      <c r="Z12" s="443"/>
      <c r="AA12" s="439">
        <v>131.31742077600205</v>
      </c>
      <c r="AB12" s="440"/>
      <c r="AC12" s="444"/>
      <c r="AD12" s="445">
        <v>26184901</v>
      </c>
      <c r="AE12" s="446"/>
      <c r="AF12" s="447"/>
      <c r="AG12" s="448">
        <f>AD12/X12*100</f>
        <v>103.77112880905088</v>
      </c>
      <c r="AH12" s="449"/>
      <c r="AI12" s="450"/>
    </row>
    <row r="13" spans="1:35" ht="14.15" customHeight="1" x14ac:dyDescent="0.2">
      <c r="B13" s="1" t="s">
        <v>153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</row>
    <row r="14" spans="1:35" ht="11.25" customHeight="1" thickBot="1" x14ac:dyDescent="0.25"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4" t="s">
        <v>104</v>
      </c>
    </row>
    <row r="15" spans="1:35" ht="14.15" customHeight="1" x14ac:dyDescent="0.2">
      <c r="B15" s="13"/>
      <c r="C15" s="382" t="s">
        <v>52</v>
      </c>
      <c r="D15" s="383"/>
      <c r="E15" s="384"/>
      <c r="F15" s="362" t="s">
        <v>116</v>
      </c>
      <c r="G15" s="363"/>
      <c r="H15" s="363"/>
      <c r="I15" s="363"/>
      <c r="J15" s="363"/>
      <c r="K15" s="363"/>
      <c r="L15" s="362" t="s">
        <v>120</v>
      </c>
      <c r="M15" s="363"/>
      <c r="N15" s="363"/>
      <c r="O15" s="363"/>
      <c r="P15" s="363"/>
      <c r="Q15" s="363"/>
      <c r="R15" s="362" t="s">
        <v>125</v>
      </c>
      <c r="S15" s="363"/>
      <c r="T15" s="363"/>
      <c r="U15" s="363"/>
      <c r="V15" s="363"/>
      <c r="W15" s="364"/>
      <c r="X15" s="362" t="s">
        <v>129</v>
      </c>
      <c r="Y15" s="363"/>
      <c r="Z15" s="363"/>
      <c r="AA15" s="363"/>
      <c r="AB15" s="363"/>
      <c r="AC15" s="385"/>
      <c r="AD15" s="367" t="s">
        <v>145</v>
      </c>
      <c r="AE15" s="368"/>
      <c r="AF15" s="368"/>
      <c r="AG15" s="368"/>
      <c r="AH15" s="368"/>
      <c r="AI15" s="369"/>
    </row>
    <row r="16" spans="1:35" ht="14.15" customHeight="1" x14ac:dyDescent="0.2">
      <c r="B16" s="13"/>
      <c r="C16" s="305"/>
      <c r="D16" s="306"/>
      <c r="E16" s="307"/>
      <c r="F16" s="431" t="s">
        <v>1</v>
      </c>
      <c r="G16" s="432"/>
      <c r="H16" s="433"/>
      <c r="I16" s="434" t="s">
        <v>37</v>
      </c>
      <c r="J16" s="435"/>
      <c r="K16" s="436"/>
      <c r="L16" s="431" t="s">
        <v>1</v>
      </c>
      <c r="M16" s="432"/>
      <c r="N16" s="433"/>
      <c r="O16" s="434" t="s">
        <v>37</v>
      </c>
      <c r="P16" s="435"/>
      <c r="Q16" s="435"/>
      <c r="R16" s="431" t="s">
        <v>1</v>
      </c>
      <c r="S16" s="432"/>
      <c r="T16" s="433"/>
      <c r="U16" s="434" t="s">
        <v>37</v>
      </c>
      <c r="V16" s="435"/>
      <c r="W16" s="436"/>
      <c r="X16" s="432" t="s">
        <v>1</v>
      </c>
      <c r="Y16" s="432"/>
      <c r="Z16" s="433"/>
      <c r="AA16" s="434" t="s">
        <v>37</v>
      </c>
      <c r="AB16" s="435"/>
      <c r="AC16" s="437"/>
      <c r="AD16" s="438" t="s">
        <v>1</v>
      </c>
      <c r="AE16" s="432"/>
      <c r="AF16" s="433"/>
      <c r="AG16" s="434" t="s">
        <v>37</v>
      </c>
      <c r="AH16" s="435"/>
      <c r="AI16" s="437"/>
    </row>
    <row r="17" spans="1:35" ht="14.15" customHeight="1" thickBot="1" x14ac:dyDescent="0.25">
      <c r="B17" s="14"/>
      <c r="C17" s="372"/>
      <c r="D17" s="373"/>
      <c r="E17" s="374"/>
      <c r="F17" s="423">
        <v>39448031</v>
      </c>
      <c r="G17" s="424"/>
      <c r="H17" s="425"/>
      <c r="I17" s="426">
        <v>58.045512543032707</v>
      </c>
      <c r="J17" s="427"/>
      <c r="K17" s="427"/>
      <c r="L17" s="423">
        <v>44945742</v>
      </c>
      <c r="M17" s="424"/>
      <c r="N17" s="425"/>
      <c r="O17" s="426">
        <v>113.93659166410612</v>
      </c>
      <c r="P17" s="427"/>
      <c r="Q17" s="427"/>
      <c r="R17" s="423">
        <v>57237832</v>
      </c>
      <c r="S17" s="424"/>
      <c r="T17" s="425"/>
      <c r="U17" s="426">
        <v>127.348730831944</v>
      </c>
      <c r="V17" s="427"/>
      <c r="W17" s="428"/>
      <c r="X17" s="429">
        <v>68236159</v>
      </c>
      <c r="Y17" s="429"/>
      <c r="Z17" s="430"/>
      <c r="AA17" s="414">
        <v>119.2</v>
      </c>
      <c r="AB17" s="415"/>
      <c r="AC17" s="416"/>
      <c r="AD17" s="417"/>
      <c r="AE17" s="418"/>
      <c r="AF17" s="419"/>
      <c r="AG17" s="420"/>
      <c r="AH17" s="421"/>
      <c r="AI17" s="422"/>
    </row>
    <row r="18" spans="1:35" ht="14.15" customHeight="1" x14ac:dyDescent="0.2">
      <c r="C18" s="1" t="s">
        <v>68</v>
      </c>
      <c r="X18" s="48"/>
      <c r="Y18" s="48"/>
      <c r="Z18" s="48"/>
      <c r="AD18" s="33"/>
      <c r="AE18" s="33"/>
      <c r="AF18" s="33"/>
      <c r="AG18" s="33"/>
      <c r="AH18" s="33"/>
      <c r="AI18" s="33"/>
    </row>
    <row r="19" spans="1:35" ht="8.25" customHeight="1" x14ac:dyDescent="0.2">
      <c r="AD19" s="33"/>
      <c r="AE19" s="33"/>
      <c r="AF19" s="33"/>
      <c r="AG19" s="33"/>
      <c r="AH19" s="33"/>
      <c r="AI19" s="33"/>
    </row>
    <row r="20" spans="1:35" ht="14.15" customHeight="1" thickBot="1" x14ac:dyDescent="0.25">
      <c r="A20" s="24" t="s">
        <v>82</v>
      </c>
      <c r="B20" s="25"/>
      <c r="C20" s="25"/>
      <c r="D20" s="25"/>
      <c r="E20" s="25"/>
      <c r="F20" s="25"/>
      <c r="G20" s="25"/>
      <c r="H20" s="25"/>
      <c r="I20" s="23"/>
      <c r="J20" s="23"/>
      <c r="K20" s="23"/>
      <c r="L20" s="40"/>
      <c r="W20" s="47"/>
      <c r="X20" s="12"/>
      <c r="Y20" s="12"/>
      <c r="Z20" s="12"/>
      <c r="AA20" s="12"/>
      <c r="AB20" s="12"/>
      <c r="AD20" s="33"/>
      <c r="AE20" s="33"/>
      <c r="AF20" s="33"/>
      <c r="AG20" s="33"/>
      <c r="AH20" s="33"/>
      <c r="AI20" s="35" t="s">
        <v>104</v>
      </c>
    </row>
    <row r="21" spans="1:35" ht="14.15" customHeight="1" x14ac:dyDescent="0.2">
      <c r="B21" s="2"/>
      <c r="C21" s="209"/>
      <c r="D21" s="209"/>
      <c r="E21" s="210"/>
      <c r="F21" s="362" t="s">
        <v>116</v>
      </c>
      <c r="G21" s="363"/>
      <c r="H21" s="363"/>
      <c r="I21" s="363"/>
      <c r="J21" s="363"/>
      <c r="K21" s="363"/>
      <c r="L21" s="362" t="s">
        <v>120</v>
      </c>
      <c r="M21" s="363"/>
      <c r="N21" s="363"/>
      <c r="O21" s="363"/>
      <c r="P21" s="363"/>
      <c r="Q21" s="363"/>
      <c r="R21" s="362" t="s">
        <v>125</v>
      </c>
      <c r="S21" s="363"/>
      <c r="T21" s="363"/>
      <c r="U21" s="363"/>
      <c r="V21" s="363"/>
      <c r="W21" s="364"/>
      <c r="X21" s="363" t="s">
        <v>129</v>
      </c>
      <c r="Y21" s="363"/>
      <c r="Z21" s="363"/>
      <c r="AA21" s="363"/>
      <c r="AB21" s="363"/>
      <c r="AC21" s="385"/>
      <c r="AD21" s="367" t="s">
        <v>145</v>
      </c>
      <c r="AE21" s="368"/>
      <c r="AF21" s="368"/>
      <c r="AG21" s="368"/>
      <c r="AH21" s="368"/>
      <c r="AI21" s="369"/>
    </row>
    <row r="22" spans="1:35" ht="14.15" customHeight="1" x14ac:dyDescent="0.2">
      <c r="B22" s="3"/>
      <c r="C22" s="211"/>
      <c r="D22" s="211"/>
      <c r="E22" s="212"/>
      <c r="F22" s="89" t="s">
        <v>50</v>
      </c>
      <c r="G22" s="164"/>
      <c r="H22" s="165"/>
      <c r="I22" s="55" t="s">
        <v>37</v>
      </c>
      <c r="J22" s="256"/>
      <c r="K22" s="257"/>
      <c r="L22" s="89" t="s">
        <v>50</v>
      </c>
      <c r="M22" s="164"/>
      <c r="N22" s="165"/>
      <c r="O22" s="55" t="s">
        <v>37</v>
      </c>
      <c r="P22" s="256"/>
      <c r="Q22" s="256"/>
      <c r="R22" s="377" t="s">
        <v>50</v>
      </c>
      <c r="S22" s="412"/>
      <c r="T22" s="413"/>
      <c r="U22" s="377" t="s">
        <v>37</v>
      </c>
      <c r="V22" s="412"/>
      <c r="W22" s="413"/>
      <c r="X22" s="164" t="s">
        <v>73</v>
      </c>
      <c r="Y22" s="164"/>
      <c r="Z22" s="165"/>
      <c r="AA22" s="55" t="s">
        <v>37</v>
      </c>
      <c r="AB22" s="256"/>
      <c r="AC22" s="411"/>
      <c r="AD22" s="345" t="s">
        <v>73</v>
      </c>
      <c r="AE22" s="164"/>
      <c r="AF22" s="165"/>
      <c r="AG22" s="55" t="s">
        <v>37</v>
      </c>
      <c r="AH22" s="256"/>
      <c r="AI22" s="411"/>
    </row>
    <row r="23" spans="1:35" ht="14.15" customHeight="1" x14ac:dyDescent="0.2">
      <c r="B23" s="55" t="s">
        <v>78</v>
      </c>
      <c r="C23" s="56"/>
      <c r="D23" s="56"/>
      <c r="E23" s="57"/>
      <c r="F23" s="74">
        <v>2770565</v>
      </c>
      <c r="G23" s="70"/>
      <c r="H23" s="75"/>
      <c r="I23" s="322">
        <v>56.7</v>
      </c>
      <c r="J23" s="323"/>
      <c r="K23" s="323"/>
      <c r="L23" s="74">
        <v>2927027</v>
      </c>
      <c r="M23" s="70"/>
      <c r="N23" s="75"/>
      <c r="O23" s="408">
        <v>105.6472957681917</v>
      </c>
      <c r="P23" s="409"/>
      <c r="Q23" s="409"/>
      <c r="R23" s="74">
        <v>3795883</v>
      </c>
      <c r="S23" s="70"/>
      <c r="T23" s="75"/>
      <c r="U23" s="408">
        <v>129.68390793798622</v>
      </c>
      <c r="V23" s="409"/>
      <c r="W23" s="410"/>
      <c r="X23" s="70">
        <v>4872083</v>
      </c>
      <c r="Y23" s="70"/>
      <c r="Z23" s="75"/>
      <c r="AA23" s="397">
        <v>128.35176953557314</v>
      </c>
      <c r="AB23" s="398"/>
      <c r="AC23" s="399"/>
      <c r="AD23" s="220">
        <v>5349437</v>
      </c>
      <c r="AE23" s="73"/>
      <c r="AF23" s="404"/>
      <c r="AG23" s="405">
        <f>AD23/X23*100</f>
        <v>109.79773948842826</v>
      </c>
      <c r="AH23" s="406"/>
      <c r="AI23" s="407"/>
    </row>
    <row r="24" spans="1:35" ht="14.15" customHeight="1" x14ac:dyDescent="0.2">
      <c r="B24" s="55" t="s">
        <v>79</v>
      </c>
      <c r="C24" s="56" t="s">
        <v>79</v>
      </c>
      <c r="D24" s="56"/>
      <c r="E24" s="57"/>
      <c r="F24" s="74">
        <v>147988</v>
      </c>
      <c r="G24" s="70"/>
      <c r="H24" s="75"/>
      <c r="I24" s="322">
        <v>53.2</v>
      </c>
      <c r="J24" s="323"/>
      <c r="K24" s="323"/>
      <c r="L24" s="74">
        <v>185453</v>
      </c>
      <c r="M24" s="70"/>
      <c r="N24" s="75"/>
      <c r="O24" s="322">
        <v>125.31624185744789</v>
      </c>
      <c r="P24" s="323"/>
      <c r="Q24" s="323"/>
      <c r="R24" s="74">
        <v>226385</v>
      </c>
      <c r="S24" s="70"/>
      <c r="T24" s="75"/>
      <c r="U24" s="322">
        <v>122.07136039859157</v>
      </c>
      <c r="V24" s="323"/>
      <c r="W24" s="344"/>
      <c r="X24" s="70">
        <v>277968</v>
      </c>
      <c r="Y24" s="70"/>
      <c r="Z24" s="75"/>
      <c r="AA24" s="397">
        <v>122.7855202420655</v>
      </c>
      <c r="AB24" s="398"/>
      <c r="AC24" s="399"/>
      <c r="AD24" s="220">
        <v>273734</v>
      </c>
      <c r="AE24" s="73"/>
      <c r="AF24" s="404"/>
      <c r="AG24" s="405">
        <f>AD24/X24*100</f>
        <v>98.476803085247226</v>
      </c>
      <c r="AH24" s="406"/>
      <c r="AI24" s="407"/>
    </row>
    <row r="25" spans="1:35" ht="14.15" customHeight="1" x14ac:dyDescent="0.2">
      <c r="B25" s="55" t="s">
        <v>80</v>
      </c>
      <c r="C25" s="56" t="s">
        <v>81</v>
      </c>
      <c r="D25" s="56"/>
      <c r="E25" s="57"/>
      <c r="F25" s="74">
        <v>541568</v>
      </c>
      <c r="G25" s="70"/>
      <c r="H25" s="75"/>
      <c r="I25" s="322">
        <v>63.3</v>
      </c>
      <c r="J25" s="323"/>
      <c r="K25" s="323"/>
      <c r="L25" s="74">
        <v>471968</v>
      </c>
      <c r="M25" s="70"/>
      <c r="N25" s="75"/>
      <c r="O25" s="408">
        <v>87.148428267549036</v>
      </c>
      <c r="P25" s="409"/>
      <c r="Q25" s="409"/>
      <c r="R25" s="74">
        <v>652905</v>
      </c>
      <c r="S25" s="70"/>
      <c r="T25" s="75"/>
      <c r="U25" s="408">
        <v>138.33670926842498</v>
      </c>
      <c r="V25" s="409"/>
      <c r="W25" s="410"/>
      <c r="X25" s="70">
        <v>715166</v>
      </c>
      <c r="Y25" s="70"/>
      <c r="Z25" s="75"/>
      <c r="AA25" s="397">
        <v>109.53599681423792</v>
      </c>
      <c r="AB25" s="398"/>
      <c r="AC25" s="399"/>
      <c r="AD25" s="220">
        <v>785666</v>
      </c>
      <c r="AE25" s="73"/>
      <c r="AF25" s="404"/>
      <c r="AG25" s="405">
        <f>AD25/X25*100</f>
        <v>109.8578511842006</v>
      </c>
      <c r="AH25" s="406"/>
      <c r="AI25" s="407"/>
    </row>
    <row r="26" spans="1:35" ht="14.15" customHeight="1" x14ac:dyDescent="0.2">
      <c r="B26" s="55" t="s">
        <v>81</v>
      </c>
      <c r="C26" s="56" t="s">
        <v>80</v>
      </c>
      <c r="D26" s="56"/>
      <c r="E26" s="57"/>
      <c r="F26" s="74">
        <v>106969</v>
      </c>
      <c r="G26" s="70"/>
      <c r="H26" s="75"/>
      <c r="I26" s="322">
        <v>47.7</v>
      </c>
      <c r="J26" s="323"/>
      <c r="K26" s="323"/>
      <c r="L26" s="74">
        <v>49792</v>
      </c>
      <c r="M26" s="70"/>
      <c r="N26" s="75"/>
      <c r="O26" s="322">
        <v>46.548065327337831</v>
      </c>
      <c r="P26" s="323"/>
      <c r="Q26" s="323"/>
      <c r="R26" s="74">
        <v>91689</v>
      </c>
      <c r="S26" s="70"/>
      <c r="T26" s="75"/>
      <c r="U26" s="322">
        <v>184.14403920308484</v>
      </c>
      <c r="V26" s="323"/>
      <c r="W26" s="344"/>
      <c r="X26" s="70">
        <v>139027</v>
      </c>
      <c r="Y26" s="70"/>
      <c r="Z26" s="75"/>
      <c r="AA26" s="397">
        <v>151.628875873878</v>
      </c>
      <c r="AB26" s="398"/>
      <c r="AC26" s="399"/>
      <c r="AD26" s="220">
        <v>100019</v>
      </c>
      <c r="AE26" s="73"/>
      <c r="AF26" s="404"/>
      <c r="AG26" s="405">
        <f>AD26/X26*100</f>
        <v>71.942140735252863</v>
      </c>
      <c r="AH26" s="406"/>
      <c r="AI26" s="407"/>
    </row>
    <row r="27" spans="1:35" s="4" customFormat="1" ht="14.15" customHeight="1" thickBot="1" x14ac:dyDescent="0.25">
      <c r="B27" s="89" t="s">
        <v>2</v>
      </c>
      <c r="C27" s="90"/>
      <c r="D27" s="90"/>
      <c r="E27" s="91"/>
      <c r="F27" s="74">
        <v>3567090</v>
      </c>
      <c r="G27" s="70"/>
      <c r="H27" s="75"/>
      <c r="I27" s="322">
        <v>57.1</v>
      </c>
      <c r="J27" s="323"/>
      <c r="K27" s="323"/>
      <c r="L27" s="74">
        <v>3634240</v>
      </c>
      <c r="M27" s="70"/>
      <c r="N27" s="75"/>
      <c r="O27" s="322">
        <v>101.88248684501933</v>
      </c>
      <c r="P27" s="323"/>
      <c r="Q27" s="323"/>
      <c r="R27" s="74">
        <v>4766862</v>
      </c>
      <c r="S27" s="70"/>
      <c r="T27" s="75"/>
      <c r="U27" s="322">
        <v>131.16530553843444</v>
      </c>
      <c r="V27" s="323"/>
      <c r="W27" s="344"/>
      <c r="X27" s="70">
        <v>6004244</v>
      </c>
      <c r="Y27" s="70"/>
      <c r="Z27" s="75"/>
      <c r="AA27" s="397">
        <v>125.95799920366899</v>
      </c>
      <c r="AB27" s="398"/>
      <c r="AC27" s="399"/>
      <c r="AD27" s="92">
        <f>+SUM(AD23:AF26)</f>
        <v>6508856</v>
      </c>
      <c r="AE27" s="93"/>
      <c r="AF27" s="400"/>
      <c r="AG27" s="401">
        <f>AD27/X27*100</f>
        <v>108.40425539002079</v>
      </c>
      <c r="AH27" s="402"/>
      <c r="AI27" s="403"/>
    </row>
    <row r="28" spans="1:35" ht="14.15" customHeight="1" x14ac:dyDescent="0.2">
      <c r="B28" s="1" t="s">
        <v>154</v>
      </c>
      <c r="AD28" s="4"/>
      <c r="AE28" s="4"/>
      <c r="AF28" s="4"/>
      <c r="AG28" s="4"/>
      <c r="AH28" s="4"/>
      <c r="AI28" s="4"/>
    </row>
    <row r="29" spans="1:35" ht="14.15" customHeight="1" x14ac:dyDescent="0.2">
      <c r="Y29" s="11" t="s">
        <v>47</v>
      </c>
      <c r="AD29" s="4"/>
      <c r="AE29" s="4"/>
      <c r="AF29" s="4"/>
      <c r="AG29" s="4"/>
      <c r="AH29" s="4"/>
      <c r="AI29" s="4"/>
    </row>
    <row r="30" spans="1:35" ht="14.15" customHeight="1" x14ac:dyDescent="0.2">
      <c r="B30" s="17"/>
      <c r="C30" s="329" t="s">
        <v>51</v>
      </c>
      <c r="D30" s="330"/>
      <c r="E30" s="331"/>
      <c r="F30" s="335" t="s">
        <v>74</v>
      </c>
      <c r="G30" s="337"/>
      <c r="H30" s="335" t="s">
        <v>40</v>
      </c>
      <c r="I30" s="337"/>
      <c r="J30" s="335" t="s">
        <v>75</v>
      </c>
      <c r="K30" s="337"/>
      <c r="L30" s="335" t="s">
        <v>76</v>
      </c>
      <c r="M30" s="337"/>
      <c r="N30" s="335" t="s">
        <v>41</v>
      </c>
      <c r="O30" s="337"/>
      <c r="P30" s="335" t="s">
        <v>42</v>
      </c>
      <c r="Q30" s="337"/>
      <c r="R30" s="335" t="s">
        <v>43</v>
      </c>
      <c r="S30" s="337"/>
      <c r="T30" s="335" t="s">
        <v>44</v>
      </c>
      <c r="U30" s="337"/>
      <c r="V30" s="335" t="s">
        <v>45</v>
      </c>
      <c r="W30" s="337"/>
      <c r="X30" s="335" t="s">
        <v>5</v>
      </c>
      <c r="Y30" s="337"/>
      <c r="Z30" s="16"/>
      <c r="AA30" s="15"/>
      <c r="AB30" s="15"/>
      <c r="AC30" s="15"/>
      <c r="AD30" s="4"/>
      <c r="AE30" s="4"/>
      <c r="AF30" s="4"/>
      <c r="AG30" s="4"/>
      <c r="AH30" s="4"/>
      <c r="AI30" s="4"/>
    </row>
    <row r="31" spans="1:35" ht="14.15" customHeight="1" x14ac:dyDescent="0.2">
      <c r="B31" s="17"/>
      <c r="C31" s="332"/>
      <c r="D31" s="333"/>
      <c r="E31" s="334"/>
      <c r="F31" s="338"/>
      <c r="G31" s="340"/>
      <c r="H31" s="338"/>
      <c r="I31" s="340"/>
      <c r="J31" s="338"/>
      <c r="K31" s="340"/>
      <c r="L31" s="338"/>
      <c r="M31" s="340"/>
      <c r="N31" s="338"/>
      <c r="O31" s="340"/>
      <c r="P31" s="338"/>
      <c r="Q31" s="340"/>
      <c r="R31" s="338"/>
      <c r="S31" s="340"/>
      <c r="T31" s="338"/>
      <c r="U31" s="340"/>
      <c r="V31" s="338"/>
      <c r="W31" s="340"/>
      <c r="X31" s="338"/>
      <c r="Y31" s="340"/>
      <c r="Z31" s="393" t="s">
        <v>46</v>
      </c>
      <c r="AA31" s="394"/>
      <c r="AB31" s="394"/>
      <c r="AC31" s="394"/>
      <c r="AD31" s="4"/>
      <c r="AE31" s="4"/>
      <c r="AF31" s="4"/>
      <c r="AG31" s="4"/>
      <c r="AH31" s="4"/>
      <c r="AI31" s="4"/>
    </row>
    <row r="32" spans="1:35" ht="14.15" customHeight="1" thickBot="1" x14ac:dyDescent="0.25">
      <c r="B32" s="17"/>
      <c r="C32" s="395" t="s">
        <v>136</v>
      </c>
      <c r="D32" s="395"/>
      <c r="E32" s="396"/>
      <c r="F32" s="386">
        <v>20.3</v>
      </c>
      <c r="G32" s="387"/>
      <c r="H32" s="386">
        <v>2.6</v>
      </c>
      <c r="I32" s="387"/>
      <c r="J32" s="386">
        <v>16.2</v>
      </c>
      <c r="K32" s="387"/>
      <c r="L32" s="386">
        <v>32.6</v>
      </c>
      <c r="M32" s="387"/>
      <c r="N32" s="386">
        <v>5.8</v>
      </c>
      <c r="O32" s="387"/>
      <c r="P32" s="386">
        <v>5.3</v>
      </c>
      <c r="Q32" s="387"/>
      <c r="R32" s="386">
        <v>1.5</v>
      </c>
      <c r="S32" s="387"/>
      <c r="T32" s="386">
        <v>1.6</v>
      </c>
      <c r="U32" s="387"/>
      <c r="V32" s="386">
        <v>14.1</v>
      </c>
      <c r="W32" s="387"/>
      <c r="X32" s="388">
        <v>100</v>
      </c>
      <c r="Y32" s="389"/>
      <c r="Z32" s="12"/>
      <c r="AA32" s="12"/>
      <c r="AB32" s="12"/>
      <c r="AC32" s="12"/>
      <c r="AD32" s="4"/>
      <c r="AE32" s="4"/>
      <c r="AF32" s="4"/>
      <c r="AG32" s="4"/>
      <c r="AH32" s="4"/>
      <c r="AI32" s="4"/>
    </row>
    <row r="33" spans="1:35" ht="14.15" customHeight="1" thickBot="1" x14ac:dyDescent="0.25">
      <c r="B33" s="18"/>
      <c r="C33" s="390" t="s">
        <v>146</v>
      </c>
      <c r="D33" s="391"/>
      <c r="E33" s="392"/>
      <c r="F33" s="379">
        <v>17.399999999999999</v>
      </c>
      <c r="G33" s="380"/>
      <c r="H33" s="379">
        <v>3.7</v>
      </c>
      <c r="I33" s="380"/>
      <c r="J33" s="379">
        <v>15.3</v>
      </c>
      <c r="K33" s="380"/>
      <c r="L33" s="379">
        <v>32.799999999999997</v>
      </c>
      <c r="M33" s="380"/>
      <c r="N33" s="379">
        <v>5.6</v>
      </c>
      <c r="O33" s="380"/>
      <c r="P33" s="379">
        <v>5.4</v>
      </c>
      <c r="Q33" s="380"/>
      <c r="R33" s="379">
        <v>1.4</v>
      </c>
      <c r="S33" s="380"/>
      <c r="T33" s="379">
        <v>1.7</v>
      </c>
      <c r="U33" s="380"/>
      <c r="V33" s="379">
        <v>16.7</v>
      </c>
      <c r="W33" s="380"/>
      <c r="X33" s="379">
        <v>100</v>
      </c>
      <c r="Y33" s="381"/>
      <c r="Z33" s="12"/>
      <c r="AA33" s="12"/>
      <c r="AB33" s="12"/>
      <c r="AC33" s="12"/>
      <c r="AD33" s="4"/>
      <c r="AE33" s="4"/>
      <c r="AF33" s="4"/>
      <c r="AG33" s="4"/>
      <c r="AH33" s="4"/>
      <c r="AI33" s="4"/>
    </row>
    <row r="34" spans="1:35" ht="14.15" customHeight="1" x14ac:dyDescent="0.2">
      <c r="B34" s="18"/>
      <c r="C34" s="1" t="s">
        <v>153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2"/>
      <c r="AA34" s="12"/>
      <c r="AB34" s="12"/>
      <c r="AC34" s="12"/>
      <c r="AD34" s="4"/>
      <c r="AE34" s="4"/>
      <c r="AF34" s="4"/>
      <c r="AG34" s="4"/>
      <c r="AH34" s="4"/>
      <c r="AI34" s="4"/>
    </row>
    <row r="35" spans="1:35" ht="14.15" customHeight="1" thickBot="1" x14ac:dyDescent="0.25">
      <c r="AD35" s="4"/>
      <c r="AE35" s="4"/>
      <c r="AF35" s="4"/>
      <c r="AG35" s="4"/>
      <c r="AH35" s="4"/>
      <c r="AI35" s="35" t="s">
        <v>104</v>
      </c>
    </row>
    <row r="36" spans="1:35" ht="14.15" customHeight="1" x14ac:dyDescent="0.2">
      <c r="B36" s="13"/>
      <c r="C36" s="382" t="s">
        <v>52</v>
      </c>
      <c r="D36" s="383"/>
      <c r="E36" s="384"/>
      <c r="F36" s="362" t="s">
        <v>116</v>
      </c>
      <c r="G36" s="363"/>
      <c r="H36" s="363"/>
      <c r="I36" s="363"/>
      <c r="J36" s="363"/>
      <c r="K36" s="363"/>
      <c r="L36" s="362" t="s">
        <v>120</v>
      </c>
      <c r="M36" s="363"/>
      <c r="N36" s="363"/>
      <c r="O36" s="363"/>
      <c r="P36" s="363"/>
      <c r="Q36" s="363"/>
      <c r="R36" s="362" t="s">
        <v>125</v>
      </c>
      <c r="S36" s="363"/>
      <c r="T36" s="363"/>
      <c r="U36" s="363"/>
      <c r="V36" s="363"/>
      <c r="W36" s="363"/>
      <c r="X36" s="362" t="s">
        <v>129</v>
      </c>
      <c r="Y36" s="363"/>
      <c r="Z36" s="363"/>
      <c r="AA36" s="363"/>
      <c r="AB36" s="363"/>
      <c r="AC36" s="385"/>
      <c r="AD36" s="367" t="s">
        <v>145</v>
      </c>
      <c r="AE36" s="368"/>
      <c r="AF36" s="368"/>
      <c r="AG36" s="368"/>
      <c r="AH36" s="368"/>
      <c r="AI36" s="369"/>
    </row>
    <row r="37" spans="1:35" ht="14.15" customHeight="1" x14ac:dyDescent="0.2">
      <c r="B37" s="13"/>
      <c r="C37" s="305"/>
      <c r="D37" s="306"/>
      <c r="E37" s="307"/>
      <c r="F37" s="375" t="s">
        <v>50</v>
      </c>
      <c r="G37" s="375"/>
      <c r="H37" s="375"/>
      <c r="I37" s="370" t="s">
        <v>37</v>
      </c>
      <c r="J37" s="370"/>
      <c r="K37" s="370"/>
      <c r="L37" s="375" t="s">
        <v>50</v>
      </c>
      <c r="M37" s="375"/>
      <c r="N37" s="375"/>
      <c r="O37" s="370" t="s">
        <v>37</v>
      </c>
      <c r="P37" s="370"/>
      <c r="Q37" s="370"/>
      <c r="R37" s="376" t="s">
        <v>38</v>
      </c>
      <c r="S37" s="376"/>
      <c r="T37" s="376"/>
      <c r="U37" s="376" t="s">
        <v>37</v>
      </c>
      <c r="V37" s="376"/>
      <c r="W37" s="377"/>
      <c r="X37" s="376" t="s">
        <v>38</v>
      </c>
      <c r="Y37" s="376"/>
      <c r="Z37" s="376"/>
      <c r="AA37" s="376" t="s">
        <v>37</v>
      </c>
      <c r="AB37" s="376"/>
      <c r="AC37" s="377"/>
      <c r="AD37" s="378" t="s">
        <v>38</v>
      </c>
      <c r="AE37" s="370"/>
      <c r="AF37" s="370"/>
      <c r="AG37" s="370" t="s">
        <v>37</v>
      </c>
      <c r="AH37" s="370"/>
      <c r="AI37" s="371"/>
    </row>
    <row r="38" spans="1:35" ht="14.15" customHeight="1" thickBot="1" x14ac:dyDescent="0.25">
      <c r="B38" s="14"/>
      <c r="C38" s="372"/>
      <c r="D38" s="373"/>
      <c r="E38" s="374"/>
      <c r="F38" s="74">
        <v>5865738</v>
      </c>
      <c r="G38" s="70"/>
      <c r="H38" s="75"/>
      <c r="I38" s="322">
        <v>59.323865835502119</v>
      </c>
      <c r="J38" s="323"/>
      <c r="K38" s="344"/>
      <c r="L38" s="74">
        <v>5843147</v>
      </c>
      <c r="M38" s="70"/>
      <c r="N38" s="75"/>
      <c r="O38" s="322">
        <v>99.614865171270864</v>
      </c>
      <c r="P38" s="323"/>
      <c r="Q38" s="323"/>
      <c r="R38" s="74">
        <v>7781214</v>
      </c>
      <c r="S38" s="70"/>
      <c r="T38" s="75"/>
      <c r="U38" s="322">
        <v>133.168205420812</v>
      </c>
      <c r="V38" s="323"/>
      <c r="W38" s="323"/>
      <c r="X38" s="74">
        <v>9434615</v>
      </c>
      <c r="Y38" s="70"/>
      <c r="Z38" s="75"/>
      <c r="AA38" s="322">
        <v>121.2</v>
      </c>
      <c r="AB38" s="323"/>
      <c r="AC38" s="324"/>
      <c r="AD38" s="352"/>
      <c r="AE38" s="353"/>
      <c r="AF38" s="353"/>
      <c r="AG38" s="354"/>
      <c r="AH38" s="354"/>
      <c r="AI38" s="355"/>
    </row>
    <row r="39" spans="1:35" ht="14.15" customHeight="1" x14ac:dyDescent="0.2">
      <c r="C39" s="1" t="s">
        <v>68</v>
      </c>
    </row>
    <row r="40" spans="1:35" ht="9" customHeight="1" x14ac:dyDescent="0.2"/>
    <row r="41" spans="1:35" ht="14.15" customHeight="1" thickBot="1" x14ac:dyDescent="0.25">
      <c r="A41" s="24" t="s">
        <v>53</v>
      </c>
      <c r="B41" s="25"/>
      <c r="C41" s="25"/>
      <c r="D41" s="25"/>
      <c r="E41" s="25"/>
      <c r="F41" s="25"/>
      <c r="G41" s="25"/>
      <c r="H41" s="25"/>
      <c r="I41" s="26"/>
      <c r="J41" s="23"/>
      <c r="K41" s="23"/>
      <c r="L41" s="40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9"/>
      <c r="Y41" s="47"/>
      <c r="Z41" s="49"/>
      <c r="AA41" s="47"/>
      <c r="AB41" s="49"/>
      <c r="AC41" s="49"/>
      <c r="AI41" s="35" t="s">
        <v>104</v>
      </c>
    </row>
    <row r="42" spans="1:35" ht="14.15" customHeight="1" x14ac:dyDescent="0.2">
      <c r="B42" s="356"/>
      <c r="C42" s="357"/>
      <c r="D42" s="357"/>
      <c r="E42" s="358"/>
      <c r="F42" s="362" t="s">
        <v>116</v>
      </c>
      <c r="G42" s="363"/>
      <c r="H42" s="363"/>
      <c r="I42" s="363"/>
      <c r="J42" s="363"/>
      <c r="K42" s="363"/>
      <c r="L42" s="362" t="s">
        <v>120</v>
      </c>
      <c r="M42" s="363"/>
      <c r="N42" s="363"/>
      <c r="O42" s="363"/>
      <c r="P42" s="363"/>
      <c r="Q42" s="363"/>
      <c r="R42" s="362" t="s">
        <v>125</v>
      </c>
      <c r="S42" s="363"/>
      <c r="T42" s="363"/>
      <c r="U42" s="363"/>
      <c r="V42" s="363"/>
      <c r="W42" s="364"/>
      <c r="X42" s="365" t="s">
        <v>129</v>
      </c>
      <c r="Y42" s="365"/>
      <c r="Z42" s="365"/>
      <c r="AA42" s="365"/>
      <c r="AB42" s="365"/>
      <c r="AC42" s="366"/>
      <c r="AD42" s="367" t="s">
        <v>145</v>
      </c>
      <c r="AE42" s="368"/>
      <c r="AF42" s="368"/>
      <c r="AG42" s="368"/>
      <c r="AH42" s="368"/>
      <c r="AI42" s="369"/>
    </row>
    <row r="43" spans="1:35" ht="14.15" customHeight="1" x14ac:dyDescent="0.2">
      <c r="B43" s="359"/>
      <c r="C43" s="360"/>
      <c r="D43" s="360"/>
      <c r="E43" s="361"/>
      <c r="F43" s="89" t="s">
        <v>50</v>
      </c>
      <c r="G43" s="164"/>
      <c r="H43" s="165"/>
      <c r="I43" s="55" t="s">
        <v>37</v>
      </c>
      <c r="J43" s="256"/>
      <c r="K43" s="257"/>
      <c r="L43" s="89" t="s">
        <v>50</v>
      </c>
      <c r="M43" s="164"/>
      <c r="N43" s="165"/>
      <c r="O43" s="55" t="s">
        <v>37</v>
      </c>
      <c r="P43" s="256"/>
      <c r="Q43" s="256"/>
      <c r="R43" s="89" t="s">
        <v>38</v>
      </c>
      <c r="S43" s="346"/>
      <c r="T43" s="347"/>
      <c r="U43" s="89" t="s">
        <v>49</v>
      </c>
      <c r="V43" s="346"/>
      <c r="W43" s="347"/>
      <c r="X43" s="164" t="s">
        <v>38</v>
      </c>
      <c r="Y43" s="346"/>
      <c r="Z43" s="347"/>
      <c r="AA43" s="89" t="s">
        <v>49</v>
      </c>
      <c r="AB43" s="346"/>
      <c r="AC43" s="348"/>
      <c r="AD43" s="345" t="s">
        <v>38</v>
      </c>
      <c r="AE43" s="346"/>
      <c r="AF43" s="347"/>
      <c r="AG43" s="89" t="s">
        <v>49</v>
      </c>
      <c r="AH43" s="346"/>
      <c r="AI43" s="348"/>
    </row>
    <row r="44" spans="1:35" ht="14.15" customHeight="1" x14ac:dyDescent="0.2">
      <c r="B44" s="349" t="s">
        <v>48</v>
      </c>
      <c r="C44" s="350"/>
      <c r="D44" s="350"/>
      <c r="E44" s="351"/>
      <c r="F44" s="107">
        <v>71010</v>
      </c>
      <c r="G44" s="108"/>
      <c r="H44" s="109"/>
      <c r="I44" s="322">
        <v>21.2</v>
      </c>
      <c r="J44" s="323"/>
      <c r="K44" s="323"/>
      <c r="L44" s="107">
        <v>18306</v>
      </c>
      <c r="M44" s="108"/>
      <c r="N44" s="109"/>
      <c r="O44" s="322">
        <v>25.779467680608363</v>
      </c>
      <c r="P44" s="323"/>
      <c r="Q44" s="344"/>
      <c r="R44" s="107">
        <v>34303</v>
      </c>
      <c r="S44" s="108"/>
      <c r="T44" s="109"/>
      <c r="U44" s="322">
        <v>187.3866491860592</v>
      </c>
      <c r="V44" s="323"/>
      <c r="W44" s="344"/>
      <c r="X44" s="108">
        <v>338559</v>
      </c>
      <c r="Y44" s="108"/>
      <c r="Z44" s="109"/>
      <c r="AA44" s="322">
        <f>X44/R44*100</f>
        <v>986.96615456374082</v>
      </c>
      <c r="AB44" s="323"/>
      <c r="AC44" s="324"/>
      <c r="AD44" s="251">
        <v>551822</v>
      </c>
      <c r="AE44" s="105"/>
      <c r="AF44" s="258"/>
      <c r="AG44" s="322">
        <f>AD44/X44*100</f>
        <v>162.99138407190475</v>
      </c>
      <c r="AH44" s="323"/>
      <c r="AI44" s="324"/>
    </row>
    <row r="45" spans="1:35" ht="14.15" customHeight="1" thickBot="1" x14ac:dyDescent="0.25">
      <c r="B45" s="89" t="s">
        <v>39</v>
      </c>
      <c r="C45" s="164"/>
      <c r="D45" s="164"/>
      <c r="E45" s="165"/>
      <c r="F45" s="107">
        <v>131270</v>
      </c>
      <c r="G45" s="108"/>
      <c r="H45" s="109"/>
      <c r="I45" s="322">
        <v>23.314506962205201</v>
      </c>
      <c r="J45" s="323"/>
      <c r="K45" s="323"/>
      <c r="L45" s="107">
        <v>49490</v>
      </c>
      <c r="M45" s="108"/>
      <c r="N45" s="109"/>
      <c r="O45" s="322">
        <v>37.700921764302578</v>
      </c>
      <c r="P45" s="323"/>
      <c r="Q45" s="344"/>
      <c r="R45" s="107">
        <v>65620</v>
      </c>
      <c r="S45" s="108"/>
      <c r="T45" s="109"/>
      <c r="U45" s="322">
        <v>132.59244291776116</v>
      </c>
      <c r="V45" s="323"/>
      <c r="W45" s="344"/>
      <c r="X45" s="107">
        <v>525870</v>
      </c>
      <c r="Y45" s="108"/>
      <c r="Z45" s="109"/>
      <c r="AA45" s="322">
        <v>801.38677232551049</v>
      </c>
      <c r="AB45" s="323"/>
      <c r="AC45" s="324"/>
      <c r="AD45" s="248"/>
      <c r="AE45" s="249"/>
      <c r="AF45" s="325"/>
      <c r="AG45" s="326">
        <f>AD45/X45*100</f>
        <v>0</v>
      </c>
      <c r="AH45" s="327"/>
      <c r="AI45" s="328"/>
    </row>
    <row r="46" spans="1:35" ht="14.15" customHeight="1" x14ac:dyDescent="0.2">
      <c r="B46" s="4" t="s">
        <v>155</v>
      </c>
      <c r="C46" s="20"/>
      <c r="D46" s="20"/>
      <c r="E46" s="20"/>
      <c r="F46" s="21"/>
      <c r="H46" s="21"/>
      <c r="I46" s="22"/>
      <c r="J46" s="22"/>
      <c r="K46" s="22"/>
      <c r="L46" s="21"/>
      <c r="M46" s="21"/>
      <c r="N46" s="21"/>
      <c r="O46" s="22"/>
      <c r="P46" s="22"/>
      <c r="Q46" s="22"/>
      <c r="R46" s="21"/>
      <c r="S46" s="21"/>
      <c r="T46" s="21"/>
      <c r="U46" s="22"/>
      <c r="V46" s="22"/>
      <c r="W46" s="22"/>
      <c r="X46" s="21"/>
      <c r="Y46" s="21"/>
      <c r="Z46" s="21"/>
      <c r="AA46" s="22"/>
      <c r="AB46" s="22"/>
      <c r="AC46" s="22"/>
    </row>
    <row r="47" spans="1:35" ht="12" customHeight="1" thickBot="1" x14ac:dyDescent="0.25">
      <c r="T47" s="49"/>
      <c r="U47" s="47"/>
      <c r="V47" s="4"/>
      <c r="W47" s="4" t="s">
        <v>104</v>
      </c>
    </row>
    <row r="48" spans="1:35" ht="14.15" customHeight="1" x14ac:dyDescent="0.2">
      <c r="C48" s="329" t="s">
        <v>54</v>
      </c>
      <c r="D48" s="330"/>
      <c r="E48" s="331"/>
      <c r="F48" s="335" t="s">
        <v>55</v>
      </c>
      <c r="G48" s="336"/>
      <c r="H48" s="336"/>
      <c r="I48" s="336"/>
      <c r="J48" s="336"/>
      <c r="K48" s="337"/>
      <c r="L48" s="341" t="s">
        <v>111</v>
      </c>
      <c r="M48" s="342"/>
      <c r="N48" s="341" t="s">
        <v>117</v>
      </c>
      <c r="O48" s="342"/>
      <c r="P48" s="341" t="s">
        <v>121</v>
      </c>
      <c r="Q48" s="342"/>
      <c r="R48" s="341" t="s">
        <v>126</v>
      </c>
      <c r="S48" s="343"/>
      <c r="T48" s="308" t="s">
        <v>137</v>
      </c>
      <c r="U48" s="309"/>
      <c r="V48" s="312" t="s">
        <v>147</v>
      </c>
      <c r="W48" s="313"/>
      <c r="X48" s="315" t="s">
        <v>37</v>
      </c>
      <c r="Y48" s="316"/>
      <c r="Z48" s="15"/>
      <c r="AA48" s="15"/>
    </row>
    <row r="49" spans="3:29" ht="14.15" customHeight="1" x14ac:dyDescent="0.2">
      <c r="C49" s="332"/>
      <c r="D49" s="333"/>
      <c r="E49" s="334"/>
      <c r="F49" s="338"/>
      <c r="G49" s="339"/>
      <c r="H49" s="339"/>
      <c r="I49" s="339"/>
      <c r="J49" s="339"/>
      <c r="K49" s="340"/>
      <c r="L49" s="317"/>
      <c r="M49" s="310"/>
      <c r="N49" s="317"/>
      <c r="O49" s="310"/>
      <c r="P49" s="317"/>
      <c r="Q49" s="310"/>
      <c r="R49" s="317"/>
      <c r="S49" s="311"/>
      <c r="T49" s="310"/>
      <c r="U49" s="311"/>
      <c r="V49" s="314"/>
      <c r="W49" s="311"/>
      <c r="X49" s="317"/>
      <c r="Y49" s="318"/>
      <c r="Z49" s="15"/>
      <c r="AA49" s="15"/>
    </row>
    <row r="50" spans="3:29" ht="11.25" customHeight="1" x14ac:dyDescent="0.2">
      <c r="C50" s="79" t="s">
        <v>83</v>
      </c>
      <c r="D50" s="319"/>
      <c r="E50" s="80"/>
      <c r="F50" s="299" t="s">
        <v>56</v>
      </c>
      <c r="G50" s="300"/>
      <c r="H50" s="300"/>
      <c r="I50" s="300"/>
      <c r="J50" s="300"/>
      <c r="K50" s="301"/>
      <c r="L50" s="292">
        <v>34270</v>
      </c>
      <c r="M50" s="293"/>
      <c r="N50" s="294">
        <v>7140</v>
      </c>
      <c r="O50" s="295"/>
      <c r="P50" s="294">
        <v>1347</v>
      </c>
      <c r="Q50" s="295"/>
      <c r="R50" s="294">
        <v>3411</v>
      </c>
      <c r="S50" s="293"/>
      <c r="T50" s="295">
        <v>27209</v>
      </c>
      <c r="U50" s="293"/>
      <c r="V50" s="273">
        <v>61377</v>
      </c>
      <c r="W50" s="274"/>
      <c r="X50" s="275">
        <f>ROUND(V50/T50,3)*100</f>
        <v>225.59999999999997</v>
      </c>
      <c r="Y50" s="276"/>
      <c r="Z50" s="28"/>
      <c r="AA50" s="28"/>
      <c r="AB50" s="29"/>
      <c r="AC50" s="29"/>
    </row>
    <row r="51" spans="3:29" ht="11.25" customHeight="1" x14ac:dyDescent="0.2">
      <c r="C51" s="320"/>
      <c r="D51" s="59"/>
      <c r="E51" s="321"/>
      <c r="F51" s="299" t="s">
        <v>57</v>
      </c>
      <c r="G51" s="300"/>
      <c r="H51" s="300"/>
      <c r="I51" s="300"/>
      <c r="J51" s="300"/>
      <c r="K51" s="301"/>
      <c r="L51" s="292">
        <v>120378</v>
      </c>
      <c r="M51" s="293"/>
      <c r="N51" s="294">
        <v>25644</v>
      </c>
      <c r="O51" s="295"/>
      <c r="P51" s="294">
        <v>237</v>
      </c>
      <c r="Q51" s="295"/>
      <c r="R51" s="294">
        <v>3436</v>
      </c>
      <c r="S51" s="293"/>
      <c r="T51" s="295">
        <v>137035</v>
      </c>
      <c r="U51" s="293"/>
      <c r="V51" s="273">
        <v>291279</v>
      </c>
      <c r="W51" s="274"/>
      <c r="X51" s="275">
        <f t="shared" ref="X51:X63" si="0">ROUND(V51/T51,3)*100</f>
        <v>212.6</v>
      </c>
      <c r="Y51" s="276"/>
      <c r="Z51" s="28"/>
      <c r="AA51" s="28"/>
      <c r="AB51" s="29"/>
      <c r="AC51" s="29"/>
    </row>
    <row r="52" spans="3:29" ht="11.25" customHeight="1" x14ac:dyDescent="0.2">
      <c r="C52" s="320"/>
      <c r="D52" s="59"/>
      <c r="E52" s="321"/>
      <c r="F52" s="299" t="s">
        <v>58</v>
      </c>
      <c r="G52" s="300"/>
      <c r="H52" s="300"/>
      <c r="I52" s="300"/>
      <c r="J52" s="300"/>
      <c r="K52" s="301"/>
      <c r="L52" s="292">
        <v>10876</v>
      </c>
      <c r="M52" s="293"/>
      <c r="N52" s="294">
        <v>3008</v>
      </c>
      <c r="O52" s="295"/>
      <c r="P52" s="294">
        <v>60</v>
      </c>
      <c r="Q52" s="295"/>
      <c r="R52" s="294">
        <v>2005</v>
      </c>
      <c r="S52" s="293"/>
      <c r="T52" s="295">
        <v>12746</v>
      </c>
      <c r="U52" s="293"/>
      <c r="V52" s="273">
        <v>22179</v>
      </c>
      <c r="W52" s="274"/>
      <c r="X52" s="275">
        <f t="shared" si="0"/>
        <v>174</v>
      </c>
      <c r="Y52" s="276"/>
      <c r="Z52" s="28"/>
      <c r="AA52" s="28"/>
      <c r="AB52" s="29"/>
      <c r="AC52" s="29"/>
    </row>
    <row r="53" spans="3:29" ht="11.25" customHeight="1" x14ac:dyDescent="0.2">
      <c r="C53" s="320"/>
      <c r="D53" s="59"/>
      <c r="E53" s="321"/>
      <c r="F53" s="299" t="s">
        <v>59</v>
      </c>
      <c r="G53" s="300"/>
      <c r="H53" s="300"/>
      <c r="I53" s="300"/>
      <c r="J53" s="300"/>
      <c r="K53" s="301"/>
      <c r="L53" s="292">
        <v>7048</v>
      </c>
      <c r="M53" s="293"/>
      <c r="N53" s="294">
        <v>1000</v>
      </c>
      <c r="O53" s="295"/>
      <c r="P53" s="294">
        <v>361</v>
      </c>
      <c r="Q53" s="295"/>
      <c r="R53" s="294">
        <v>1736</v>
      </c>
      <c r="S53" s="293"/>
      <c r="T53" s="295">
        <v>9366</v>
      </c>
      <c r="U53" s="293"/>
      <c r="V53" s="273">
        <v>25974</v>
      </c>
      <c r="W53" s="274"/>
      <c r="X53" s="275">
        <f t="shared" si="0"/>
        <v>277.3</v>
      </c>
      <c r="Y53" s="276"/>
      <c r="Z53" s="28"/>
      <c r="AA53" s="28"/>
      <c r="AB53" s="29"/>
      <c r="AC53" s="29"/>
    </row>
    <row r="54" spans="3:29" ht="11.25" customHeight="1" x14ac:dyDescent="0.2">
      <c r="C54" s="320"/>
      <c r="D54" s="59"/>
      <c r="E54" s="321"/>
      <c r="F54" s="299" t="s">
        <v>84</v>
      </c>
      <c r="G54" s="300"/>
      <c r="H54" s="300"/>
      <c r="I54" s="300"/>
      <c r="J54" s="300"/>
      <c r="K54" s="301"/>
      <c r="L54" s="292">
        <v>19004</v>
      </c>
      <c r="M54" s="293"/>
      <c r="N54" s="294">
        <v>6745</v>
      </c>
      <c r="O54" s="295"/>
      <c r="P54" s="294">
        <v>389</v>
      </c>
      <c r="Q54" s="295"/>
      <c r="R54" s="294">
        <v>3863</v>
      </c>
      <c r="S54" s="293"/>
      <c r="T54" s="295">
        <v>17930</v>
      </c>
      <c r="U54" s="293"/>
      <c r="V54" s="273">
        <v>21613</v>
      </c>
      <c r="W54" s="274"/>
      <c r="X54" s="275">
        <f t="shared" si="0"/>
        <v>120.5</v>
      </c>
      <c r="Y54" s="276"/>
      <c r="Z54" s="28"/>
      <c r="AA54" s="28"/>
      <c r="AB54" s="29"/>
      <c r="AC54" s="29"/>
    </row>
    <row r="55" spans="3:29" ht="11.25" customHeight="1" x14ac:dyDescent="0.2">
      <c r="C55" s="320"/>
      <c r="D55" s="59"/>
      <c r="E55" s="321"/>
      <c r="F55" s="299" t="s">
        <v>85</v>
      </c>
      <c r="G55" s="300"/>
      <c r="H55" s="300"/>
      <c r="I55" s="300"/>
      <c r="J55" s="300"/>
      <c r="K55" s="301"/>
      <c r="L55" s="292">
        <v>3667</v>
      </c>
      <c r="M55" s="293"/>
      <c r="N55" s="294">
        <v>589</v>
      </c>
      <c r="O55" s="295"/>
      <c r="P55" s="294">
        <v>36</v>
      </c>
      <c r="Q55" s="295"/>
      <c r="R55" s="294">
        <v>1351</v>
      </c>
      <c r="S55" s="293"/>
      <c r="T55" s="295">
        <v>6021</v>
      </c>
      <c r="U55" s="293"/>
      <c r="V55" s="273">
        <v>9582</v>
      </c>
      <c r="W55" s="274"/>
      <c r="X55" s="275">
        <f t="shared" si="0"/>
        <v>159.1</v>
      </c>
      <c r="Y55" s="276"/>
      <c r="Z55" s="28"/>
      <c r="AA55" s="28"/>
      <c r="AB55" s="29"/>
      <c r="AC55" s="29"/>
    </row>
    <row r="56" spans="3:29" ht="11.25" customHeight="1" x14ac:dyDescent="0.2">
      <c r="C56" s="81"/>
      <c r="D56" s="267"/>
      <c r="E56" s="82"/>
      <c r="F56" s="299" t="s">
        <v>60</v>
      </c>
      <c r="G56" s="300"/>
      <c r="H56" s="300"/>
      <c r="I56" s="300"/>
      <c r="J56" s="300"/>
      <c r="K56" s="301"/>
      <c r="L56" s="292">
        <v>8471</v>
      </c>
      <c r="M56" s="293"/>
      <c r="N56" s="294">
        <v>3774</v>
      </c>
      <c r="O56" s="295"/>
      <c r="P56" s="294">
        <v>1310</v>
      </c>
      <c r="Q56" s="295"/>
      <c r="R56" s="294">
        <v>4887</v>
      </c>
      <c r="S56" s="293"/>
      <c r="T56" s="295">
        <v>13860</v>
      </c>
      <c r="U56" s="293"/>
      <c r="V56" s="273">
        <f>448033-SUM(V50:W55)</f>
        <v>16029</v>
      </c>
      <c r="W56" s="274"/>
      <c r="X56" s="275">
        <f t="shared" si="0"/>
        <v>115.6</v>
      </c>
      <c r="Y56" s="276"/>
      <c r="Z56" s="28"/>
      <c r="AA56" s="28"/>
      <c r="AB56" s="29"/>
      <c r="AC56" s="29"/>
    </row>
    <row r="57" spans="3:29" ht="11.25" customHeight="1" x14ac:dyDescent="0.2">
      <c r="C57" s="302" t="s">
        <v>63</v>
      </c>
      <c r="D57" s="303"/>
      <c r="E57" s="304"/>
      <c r="F57" s="299" t="s">
        <v>61</v>
      </c>
      <c r="G57" s="300"/>
      <c r="H57" s="300"/>
      <c r="I57" s="300"/>
      <c r="J57" s="300"/>
      <c r="K57" s="301"/>
      <c r="L57" s="292">
        <v>15350</v>
      </c>
      <c r="M57" s="293"/>
      <c r="N57" s="294">
        <v>3521</v>
      </c>
      <c r="O57" s="295"/>
      <c r="P57" s="294">
        <v>4811</v>
      </c>
      <c r="Q57" s="295"/>
      <c r="R57" s="294">
        <v>5698</v>
      </c>
      <c r="S57" s="293"/>
      <c r="T57" s="295">
        <v>20705</v>
      </c>
      <c r="U57" s="293"/>
      <c r="V57" s="273">
        <v>27893</v>
      </c>
      <c r="W57" s="274"/>
      <c r="X57" s="275">
        <f t="shared" si="0"/>
        <v>134.69999999999999</v>
      </c>
      <c r="Y57" s="276"/>
      <c r="Z57" s="28"/>
      <c r="AA57" s="28"/>
      <c r="AB57" s="29"/>
      <c r="AC57" s="29"/>
    </row>
    <row r="58" spans="3:29" ht="11.25" customHeight="1" x14ac:dyDescent="0.2">
      <c r="C58" s="302"/>
      <c r="D58" s="303"/>
      <c r="E58" s="304"/>
      <c r="F58" s="299" t="s">
        <v>86</v>
      </c>
      <c r="G58" s="300"/>
      <c r="H58" s="300"/>
      <c r="I58" s="300"/>
      <c r="J58" s="300"/>
      <c r="K58" s="301"/>
      <c r="L58" s="292">
        <v>3435</v>
      </c>
      <c r="M58" s="293"/>
      <c r="N58" s="294">
        <v>213</v>
      </c>
      <c r="O58" s="295"/>
      <c r="P58" s="294">
        <v>217</v>
      </c>
      <c r="Q58" s="295"/>
      <c r="R58" s="294">
        <v>368</v>
      </c>
      <c r="S58" s="293"/>
      <c r="T58" s="295">
        <v>3163</v>
      </c>
      <c r="U58" s="293"/>
      <c r="V58" s="273">
        <v>4720</v>
      </c>
      <c r="W58" s="274"/>
      <c r="X58" s="275">
        <f t="shared" si="0"/>
        <v>149.19999999999999</v>
      </c>
      <c r="Y58" s="276"/>
      <c r="Z58" s="28"/>
      <c r="AA58" s="28"/>
      <c r="AB58" s="29"/>
      <c r="AC58" s="29"/>
    </row>
    <row r="59" spans="3:29" ht="11.25" customHeight="1" x14ac:dyDescent="0.2">
      <c r="C59" s="305"/>
      <c r="D59" s="306"/>
      <c r="E59" s="307"/>
      <c r="F59" s="299" t="s">
        <v>62</v>
      </c>
      <c r="G59" s="300"/>
      <c r="H59" s="300"/>
      <c r="I59" s="300"/>
      <c r="J59" s="300"/>
      <c r="K59" s="301"/>
      <c r="L59" s="292">
        <v>1348</v>
      </c>
      <c r="M59" s="293"/>
      <c r="N59" s="294">
        <v>313</v>
      </c>
      <c r="O59" s="295"/>
      <c r="P59" s="294">
        <v>672</v>
      </c>
      <c r="Q59" s="295"/>
      <c r="R59" s="294">
        <v>378</v>
      </c>
      <c r="S59" s="293"/>
      <c r="T59" s="295">
        <v>1656</v>
      </c>
      <c r="U59" s="293"/>
      <c r="V59" s="273">
        <f>34705-SUM(V57:W58)</f>
        <v>2092</v>
      </c>
      <c r="W59" s="274"/>
      <c r="X59" s="275">
        <f t="shared" si="0"/>
        <v>126.29999999999998</v>
      </c>
      <c r="Y59" s="276"/>
      <c r="Z59" s="28"/>
      <c r="AA59" s="28"/>
      <c r="AB59" s="29"/>
      <c r="AC59" s="29"/>
    </row>
    <row r="60" spans="3:29" ht="11.25" customHeight="1" x14ac:dyDescent="0.2">
      <c r="C60" s="296" t="s">
        <v>87</v>
      </c>
      <c r="D60" s="297"/>
      <c r="E60" s="297"/>
      <c r="F60" s="297"/>
      <c r="G60" s="297"/>
      <c r="H60" s="297"/>
      <c r="I60" s="297"/>
      <c r="J60" s="297"/>
      <c r="K60" s="298"/>
      <c r="L60" s="292">
        <v>15102</v>
      </c>
      <c r="M60" s="293"/>
      <c r="N60" s="294">
        <v>3382</v>
      </c>
      <c r="O60" s="295"/>
      <c r="P60" s="294">
        <v>2226</v>
      </c>
      <c r="Q60" s="295"/>
      <c r="R60" s="294">
        <v>3490</v>
      </c>
      <c r="S60" s="293"/>
      <c r="T60" s="295">
        <v>19167</v>
      </c>
      <c r="U60" s="293"/>
      <c r="V60" s="273">
        <v>31115</v>
      </c>
      <c r="W60" s="274"/>
      <c r="X60" s="275">
        <f t="shared" si="0"/>
        <v>162.30000000000001</v>
      </c>
      <c r="Y60" s="276"/>
      <c r="Z60" s="28"/>
      <c r="AA60" s="28"/>
      <c r="AB60" s="29"/>
      <c r="AC60" s="29"/>
    </row>
    <row r="61" spans="3:29" ht="11.25" customHeight="1" x14ac:dyDescent="0.2">
      <c r="C61" s="289" t="s">
        <v>64</v>
      </c>
      <c r="D61" s="290"/>
      <c r="E61" s="290"/>
      <c r="F61" s="290"/>
      <c r="G61" s="290"/>
      <c r="H61" s="290"/>
      <c r="I61" s="290"/>
      <c r="J61" s="290"/>
      <c r="K61" s="291"/>
      <c r="L61" s="292">
        <v>4288</v>
      </c>
      <c r="M61" s="293"/>
      <c r="N61" s="294">
        <v>1076</v>
      </c>
      <c r="O61" s="295"/>
      <c r="P61" s="294">
        <v>331</v>
      </c>
      <c r="Q61" s="295"/>
      <c r="R61" s="294">
        <v>1071</v>
      </c>
      <c r="S61" s="293"/>
      <c r="T61" s="295">
        <v>7248</v>
      </c>
      <c r="U61" s="293"/>
      <c r="V61" s="273">
        <v>12596</v>
      </c>
      <c r="W61" s="274"/>
      <c r="X61" s="275">
        <f t="shared" si="0"/>
        <v>173.8</v>
      </c>
      <c r="Y61" s="276"/>
      <c r="Z61" s="28"/>
      <c r="AA61" s="28"/>
      <c r="AB61" s="29"/>
      <c r="AC61" s="29"/>
    </row>
    <row r="62" spans="3:29" ht="11.25" customHeight="1" thickBot="1" x14ac:dyDescent="0.25">
      <c r="C62" s="277" t="s">
        <v>65</v>
      </c>
      <c r="D62" s="278"/>
      <c r="E62" s="278"/>
      <c r="F62" s="278"/>
      <c r="G62" s="278"/>
      <c r="H62" s="278"/>
      <c r="I62" s="278"/>
      <c r="J62" s="278"/>
      <c r="K62" s="279"/>
      <c r="L62" s="280">
        <v>91530</v>
      </c>
      <c r="M62" s="281"/>
      <c r="N62" s="282">
        <v>14605</v>
      </c>
      <c r="O62" s="283"/>
      <c r="P62" s="282">
        <v>6309</v>
      </c>
      <c r="Q62" s="283"/>
      <c r="R62" s="282">
        <v>2609</v>
      </c>
      <c r="S62" s="284"/>
      <c r="T62" s="283">
        <v>62453</v>
      </c>
      <c r="U62" s="284"/>
      <c r="V62" s="285">
        <f>25120+253</f>
        <v>25373</v>
      </c>
      <c r="W62" s="286"/>
      <c r="X62" s="287">
        <f t="shared" si="0"/>
        <v>40.6</v>
      </c>
      <c r="Y62" s="288"/>
      <c r="Z62" s="28"/>
      <c r="AA62" s="28"/>
      <c r="AB62" s="29"/>
      <c r="AC62" s="29"/>
    </row>
    <row r="63" spans="3:29" ht="12.75" customHeight="1" thickTop="1" thickBot="1" x14ac:dyDescent="0.25">
      <c r="C63" s="81" t="s">
        <v>66</v>
      </c>
      <c r="D63" s="267"/>
      <c r="E63" s="267"/>
      <c r="F63" s="267"/>
      <c r="G63" s="267"/>
      <c r="H63" s="267"/>
      <c r="I63" s="267"/>
      <c r="J63" s="267"/>
      <c r="K63" s="82"/>
      <c r="L63" s="268">
        <f>SUM(L50:M62)</f>
        <v>334767</v>
      </c>
      <c r="M63" s="269"/>
      <c r="N63" s="268">
        <f>SUM(N50:O62)</f>
        <v>71010</v>
      </c>
      <c r="O63" s="269"/>
      <c r="P63" s="270">
        <f>SUM(P50:Q62)</f>
        <v>18306</v>
      </c>
      <c r="Q63" s="271"/>
      <c r="R63" s="270">
        <f>SUM(R50:S62)</f>
        <v>34303</v>
      </c>
      <c r="S63" s="271"/>
      <c r="T63" s="270">
        <f>SUM(T50:U62)</f>
        <v>338559</v>
      </c>
      <c r="U63" s="272"/>
      <c r="V63" s="259">
        <f>SUM(V50:W62)</f>
        <v>551822</v>
      </c>
      <c r="W63" s="260"/>
      <c r="X63" s="261">
        <f t="shared" si="0"/>
        <v>163</v>
      </c>
      <c r="Y63" s="262"/>
      <c r="Z63" s="28"/>
      <c r="AA63" s="28"/>
      <c r="AB63" s="30"/>
      <c r="AC63" s="30"/>
    </row>
    <row r="64" spans="3:29" ht="9" customHeight="1" x14ac:dyDescent="0.2"/>
    <row r="65" spans="1:32" s="4" customFormat="1" ht="14.15" customHeight="1" x14ac:dyDescent="0.2">
      <c r="A65" s="39" t="s">
        <v>148</v>
      </c>
      <c r="B65" s="23"/>
      <c r="C65" s="23"/>
      <c r="D65" s="23"/>
      <c r="E65" s="23"/>
      <c r="F65" s="23"/>
      <c r="G65" s="23"/>
      <c r="H65" s="23"/>
      <c r="I65" s="26"/>
      <c r="J65" s="23"/>
      <c r="K65" s="23"/>
      <c r="L65" s="40"/>
      <c r="W65" s="35" t="s">
        <v>3</v>
      </c>
      <c r="AC65" s="35"/>
    </row>
    <row r="66" spans="1:32" ht="14.15" customHeight="1" x14ac:dyDescent="0.2">
      <c r="B66" s="5"/>
      <c r="C66" s="263"/>
      <c r="D66" s="263"/>
      <c r="E66" s="264"/>
      <c r="F66" s="60" t="s">
        <v>106</v>
      </c>
      <c r="G66" s="61"/>
      <c r="H66" s="61"/>
      <c r="I66" s="61"/>
      <c r="J66" s="61"/>
      <c r="K66" s="62"/>
      <c r="L66" s="60" t="s">
        <v>4</v>
      </c>
      <c r="M66" s="61"/>
      <c r="N66" s="61"/>
      <c r="O66" s="61"/>
      <c r="P66" s="61"/>
      <c r="Q66" s="62"/>
      <c r="R66" s="60" t="s">
        <v>5</v>
      </c>
      <c r="S66" s="61"/>
      <c r="T66" s="61"/>
      <c r="U66" s="61"/>
      <c r="V66" s="61"/>
      <c r="W66" s="62"/>
      <c r="X66" s="41"/>
      <c r="Y66" s="20"/>
      <c r="Z66" s="20"/>
      <c r="AA66" s="20"/>
      <c r="AB66" s="20"/>
      <c r="AC66" s="20"/>
      <c r="AD66" s="4"/>
      <c r="AE66" s="4"/>
      <c r="AF66" s="4"/>
    </row>
    <row r="67" spans="1:32" ht="14.15" customHeight="1" x14ac:dyDescent="0.2">
      <c r="B67" s="6"/>
      <c r="C67" s="265"/>
      <c r="D67" s="265"/>
      <c r="E67" s="266"/>
      <c r="F67" s="89" t="s">
        <v>6</v>
      </c>
      <c r="G67" s="164"/>
      <c r="H67" s="165"/>
      <c r="I67" s="89" t="s">
        <v>7</v>
      </c>
      <c r="J67" s="164"/>
      <c r="K67" s="165"/>
      <c r="L67" s="89" t="s">
        <v>6</v>
      </c>
      <c r="M67" s="164"/>
      <c r="N67" s="165"/>
      <c r="O67" s="89" t="s">
        <v>7</v>
      </c>
      <c r="P67" s="164"/>
      <c r="Q67" s="165"/>
      <c r="R67" s="89" t="s">
        <v>6</v>
      </c>
      <c r="S67" s="164"/>
      <c r="T67" s="165"/>
      <c r="U67" s="89" t="s">
        <v>7</v>
      </c>
      <c r="V67" s="164"/>
      <c r="W67" s="165"/>
      <c r="X67" s="41"/>
      <c r="Y67" s="20"/>
      <c r="Z67" s="20"/>
      <c r="AA67" s="20"/>
      <c r="AB67" s="20"/>
      <c r="AC67" s="20"/>
      <c r="AD67" s="4"/>
      <c r="AE67" s="4"/>
      <c r="AF67" s="4"/>
    </row>
    <row r="68" spans="1:32" ht="14.15" customHeight="1" x14ac:dyDescent="0.2">
      <c r="B68" s="89" t="s">
        <v>8</v>
      </c>
      <c r="C68" s="164"/>
      <c r="D68" s="164"/>
      <c r="E68" s="165"/>
      <c r="F68" s="104">
        <v>137</v>
      </c>
      <c r="G68" s="105"/>
      <c r="H68" s="258"/>
      <c r="I68" s="104">
        <v>33613</v>
      </c>
      <c r="J68" s="105"/>
      <c r="K68" s="258"/>
      <c r="L68" s="104">
        <v>73</v>
      </c>
      <c r="M68" s="105"/>
      <c r="N68" s="258"/>
      <c r="O68" s="104">
        <v>4091</v>
      </c>
      <c r="P68" s="105"/>
      <c r="Q68" s="258"/>
      <c r="R68" s="104">
        <f>F68+L68</f>
        <v>210</v>
      </c>
      <c r="S68" s="105"/>
      <c r="T68" s="258"/>
      <c r="U68" s="104">
        <f>I68+O68</f>
        <v>37704</v>
      </c>
      <c r="V68" s="105"/>
      <c r="W68" s="258"/>
      <c r="X68" s="42"/>
      <c r="Y68" s="21"/>
      <c r="Z68" s="21"/>
      <c r="AA68" s="21"/>
      <c r="AB68" s="21"/>
      <c r="AC68" s="21"/>
      <c r="AD68" s="4"/>
      <c r="AE68" s="4"/>
      <c r="AF68" s="4"/>
    </row>
    <row r="69" spans="1:32" ht="14.15" customHeight="1" x14ac:dyDescent="0.2">
      <c r="B69" s="4" t="s">
        <v>156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7"/>
      <c r="N69" s="7"/>
      <c r="O69" s="7"/>
      <c r="P69" s="7"/>
      <c r="Q69" s="7"/>
      <c r="R69" s="7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ht="9" customHeight="1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</row>
    <row r="71" spans="1:32" ht="14.15" customHeight="1" thickBot="1" x14ac:dyDescent="0.25">
      <c r="A71" s="24" t="s">
        <v>88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40"/>
      <c r="X71" s="47"/>
      <c r="Y71" s="47"/>
      <c r="Z71" s="47"/>
      <c r="AA71" s="1" t="s">
        <v>0</v>
      </c>
    </row>
    <row r="72" spans="1:32" ht="14.15" customHeight="1" x14ac:dyDescent="0.2">
      <c r="B72" s="55"/>
      <c r="C72" s="56"/>
      <c r="D72" s="56"/>
      <c r="E72" s="56"/>
      <c r="F72" s="256"/>
      <c r="G72" s="256"/>
      <c r="H72" s="256"/>
      <c r="I72" s="256"/>
      <c r="J72" s="256"/>
      <c r="K72" s="256"/>
      <c r="L72" s="256"/>
      <c r="M72" s="256"/>
      <c r="N72" s="257"/>
      <c r="O72" s="60" t="s">
        <v>116</v>
      </c>
      <c r="P72" s="61"/>
      <c r="Q72" s="62"/>
      <c r="R72" s="60" t="s">
        <v>120</v>
      </c>
      <c r="S72" s="61"/>
      <c r="T72" s="61"/>
      <c r="U72" s="60" t="s">
        <v>125</v>
      </c>
      <c r="V72" s="61"/>
      <c r="W72" s="62"/>
      <c r="X72" s="158" t="s">
        <v>129</v>
      </c>
      <c r="Y72" s="158"/>
      <c r="Z72" s="253"/>
      <c r="AA72" s="161" t="s">
        <v>145</v>
      </c>
      <c r="AB72" s="254"/>
      <c r="AC72" s="255"/>
    </row>
    <row r="73" spans="1:32" ht="14.15" customHeight="1" x14ac:dyDescent="0.2">
      <c r="B73" s="245" t="s">
        <v>9</v>
      </c>
      <c r="C73" s="246"/>
      <c r="D73" s="246"/>
      <c r="E73" s="246"/>
      <c r="F73" s="246"/>
      <c r="G73" s="246"/>
      <c r="H73" s="246"/>
      <c r="I73" s="246"/>
      <c r="J73" s="246"/>
      <c r="K73" s="246"/>
      <c r="L73" s="246"/>
      <c r="M73" s="246"/>
      <c r="N73" s="247"/>
      <c r="O73" s="107">
        <v>0</v>
      </c>
      <c r="P73" s="108"/>
      <c r="Q73" s="108"/>
      <c r="R73" s="107">
        <v>0</v>
      </c>
      <c r="S73" s="108"/>
      <c r="T73" s="108"/>
      <c r="U73" s="107">
        <v>433</v>
      </c>
      <c r="V73" s="108"/>
      <c r="W73" s="109"/>
      <c r="X73" s="108">
        <v>870</v>
      </c>
      <c r="Y73" s="108"/>
      <c r="Z73" s="110"/>
      <c r="AA73" s="251">
        <v>933</v>
      </c>
      <c r="AB73" s="105"/>
      <c r="AC73" s="252"/>
    </row>
    <row r="74" spans="1:32" ht="14.15" customHeight="1" x14ac:dyDescent="0.2">
      <c r="B74" s="245" t="s">
        <v>10</v>
      </c>
      <c r="C74" s="246"/>
      <c r="D74" s="246"/>
      <c r="E74" s="246"/>
      <c r="F74" s="246"/>
      <c r="G74" s="246"/>
      <c r="H74" s="246"/>
      <c r="I74" s="246"/>
      <c r="J74" s="246"/>
      <c r="K74" s="246"/>
      <c r="L74" s="246"/>
      <c r="M74" s="246"/>
      <c r="N74" s="247"/>
      <c r="O74" s="107">
        <v>0</v>
      </c>
      <c r="P74" s="108"/>
      <c r="Q74" s="108"/>
      <c r="R74" s="107">
        <v>1341</v>
      </c>
      <c r="S74" s="108"/>
      <c r="T74" s="108"/>
      <c r="U74" s="107">
        <v>2250</v>
      </c>
      <c r="V74" s="108"/>
      <c r="W74" s="109"/>
      <c r="X74" s="108">
        <v>2269</v>
      </c>
      <c r="Y74" s="108"/>
      <c r="Z74" s="110"/>
      <c r="AA74" s="251">
        <v>2036</v>
      </c>
      <c r="AB74" s="105"/>
      <c r="AC74" s="252"/>
    </row>
    <row r="75" spans="1:32" ht="14.15" customHeight="1" x14ac:dyDescent="0.2">
      <c r="B75" s="245" t="s">
        <v>11</v>
      </c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7"/>
      <c r="O75" s="107">
        <v>225</v>
      </c>
      <c r="P75" s="108"/>
      <c r="Q75" s="108"/>
      <c r="R75" s="107">
        <v>1142</v>
      </c>
      <c r="S75" s="108"/>
      <c r="T75" s="108"/>
      <c r="U75" s="107">
        <v>1700</v>
      </c>
      <c r="V75" s="108"/>
      <c r="W75" s="109"/>
      <c r="X75" s="108">
        <v>2000</v>
      </c>
      <c r="Y75" s="108"/>
      <c r="Z75" s="110"/>
      <c r="AA75" s="251">
        <v>2050</v>
      </c>
      <c r="AB75" s="105"/>
      <c r="AC75" s="252"/>
    </row>
    <row r="76" spans="1:32" ht="14.15" customHeight="1" x14ac:dyDescent="0.2">
      <c r="B76" s="245" t="s">
        <v>12</v>
      </c>
      <c r="C76" s="246"/>
      <c r="D76" s="246"/>
      <c r="E76" s="246"/>
      <c r="F76" s="246"/>
      <c r="G76" s="246"/>
      <c r="H76" s="246"/>
      <c r="I76" s="246"/>
      <c r="J76" s="246"/>
      <c r="K76" s="246"/>
      <c r="L76" s="246"/>
      <c r="M76" s="246"/>
      <c r="N76" s="247"/>
      <c r="O76" s="107">
        <v>0</v>
      </c>
      <c r="P76" s="108"/>
      <c r="Q76" s="108"/>
      <c r="R76" s="107">
        <v>0</v>
      </c>
      <c r="S76" s="108"/>
      <c r="T76" s="108"/>
      <c r="U76" s="107">
        <v>200</v>
      </c>
      <c r="V76" s="108"/>
      <c r="W76" s="109"/>
      <c r="X76" s="108">
        <v>550</v>
      </c>
      <c r="Y76" s="108"/>
      <c r="Z76" s="110"/>
      <c r="AA76" s="251">
        <v>700</v>
      </c>
      <c r="AB76" s="105"/>
      <c r="AC76" s="252"/>
    </row>
    <row r="77" spans="1:32" ht="14.15" customHeight="1" thickBot="1" x14ac:dyDescent="0.25">
      <c r="B77" s="245" t="s">
        <v>89</v>
      </c>
      <c r="C77" s="246"/>
      <c r="D77" s="246"/>
      <c r="E77" s="246"/>
      <c r="F77" s="246"/>
      <c r="G77" s="246"/>
      <c r="H77" s="246"/>
      <c r="I77" s="246"/>
      <c r="J77" s="246"/>
      <c r="K77" s="246"/>
      <c r="L77" s="246"/>
      <c r="M77" s="246"/>
      <c r="N77" s="247"/>
      <c r="O77" s="107">
        <v>0</v>
      </c>
      <c r="P77" s="108"/>
      <c r="Q77" s="108"/>
      <c r="R77" s="107">
        <v>0</v>
      </c>
      <c r="S77" s="108"/>
      <c r="T77" s="108"/>
      <c r="U77" s="107">
        <v>250</v>
      </c>
      <c r="V77" s="108"/>
      <c r="W77" s="109"/>
      <c r="X77" s="107">
        <v>300</v>
      </c>
      <c r="Y77" s="108"/>
      <c r="Z77" s="110"/>
      <c r="AA77" s="248">
        <v>600</v>
      </c>
      <c r="AB77" s="249"/>
      <c r="AC77" s="250"/>
    </row>
    <row r="78" spans="1:32" ht="14.15" customHeight="1" x14ac:dyDescent="0.2">
      <c r="B78" s="1" t="s">
        <v>153</v>
      </c>
    </row>
    <row r="79" spans="1:32" ht="14.15" customHeight="1" x14ac:dyDescent="0.2">
      <c r="B79" s="1" t="s">
        <v>122</v>
      </c>
    </row>
    <row r="80" spans="1:32" ht="12" customHeight="1" x14ac:dyDescent="0.2"/>
    <row r="81" spans="1:35" ht="14.15" customHeight="1" thickBot="1" x14ac:dyDescent="0.25">
      <c r="A81" s="24" t="s">
        <v>90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40"/>
      <c r="R81" s="47"/>
      <c r="S81" s="47"/>
      <c r="T81" s="47"/>
      <c r="U81" s="45"/>
      <c r="W81" s="18"/>
      <c r="X81" s="18"/>
      <c r="Y81" s="11" t="s">
        <v>103</v>
      </c>
      <c r="Z81" s="18"/>
    </row>
    <row r="82" spans="1:35" ht="14.15" customHeight="1" x14ac:dyDescent="0.2">
      <c r="B82" s="2"/>
      <c r="C82" s="209"/>
      <c r="D82" s="209"/>
      <c r="E82" s="210"/>
      <c r="F82" s="243" t="s">
        <v>116</v>
      </c>
      <c r="G82" s="156"/>
      <c r="H82" s="156"/>
      <c r="I82" s="156"/>
      <c r="J82" s="243" t="s">
        <v>120</v>
      </c>
      <c r="K82" s="156"/>
      <c r="L82" s="156"/>
      <c r="M82" s="156"/>
      <c r="N82" s="243" t="s">
        <v>125</v>
      </c>
      <c r="O82" s="156"/>
      <c r="P82" s="156"/>
      <c r="Q82" s="157"/>
      <c r="R82" s="159" t="s">
        <v>129</v>
      </c>
      <c r="S82" s="159"/>
      <c r="T82" s="159"/>
      <c r="U82" s="160"/>
      <c r="V82" s="244" t="s">
        <v>145</v>
      </c>
      <c r="W82" s="162"/>
      <c r="X82" s="162"/>
      <c r="Y82" s="163"/>
    </row>
    <row r="83" spans="1:35" ht="14.15" customHeight="1" x14ac:dyDescent="0.2">
      <c r="B83" s="232" t="s">
        <v>13</v>
      </c>
      <c r="C83" s="233"/>
      <c r="D83" s="233"/>
      <c r="E83" s="234"/>
      <c r="F83" s="235">
        <v>10</v>
      </c>
      <c r="G83" s="236"/>
      <c r="H83" s="236"/>
      <c r="I83" s="236"/>
      <c r="J83" s="235">
        <v>1</v>
      </c>
      <c r="K83" s="236"/>
      <c r="L83" s="236"/>
      <c r="M83" s="236"/>
      <c r="N83" s="237">
        <v>23</v>
      </c>
      <c r="O83" s="238"/>
      <c r="P83" s="238"/>
      <c r="Q83" s="239"/>
      <c r="R83" s="238">
        <v>60</v>
      </c>
      <c r="S83" s="238"/>
      <c r="T83" s="238"/>
      <c r="U83" s="240"/>
      <c r="V83" s="241"/>
      <c r="W83" s="236"/>
      <c r="X83" s="236"/>
      <c r="Y83" s="242"/>
    </row>
    <row r="84" spans="1:35" ht="14.15" customHeight="1" thickBot="1" x14ac:dyDescent="0.25">
      <c r="B84" s="83" t="s">
        <v>91</v>
      </c>
      <c r="C84" s="221"/>
      <c r="D84" s="221"/>
      <c r="E84" s="222"/>
      <c r="F84" s="223">
        <v>2483</v>
      </c>
      <c r="G84" s="224"/>
      <c r="H84" s="224"/>
      <c r="I84" s="224"/>
      <c r="J84" s="223">
        <v>568</v>
      </c>
      <c r="K84" s="224"/>
      <c r="L84" s="224"/>
      <c r="M84" s="224"/>
      <c r="N84" s="225">
        <v>9454</v>
      </c>
      <c r="O84" s="226"/>
      <c r="P84" s="226"/>
      <c r="Q84" s="227"/>
      <c r="R84" s="226">
        <v>38109</v>
      </c>
      <c r="S84" s="226"/>
      <c r="T84" s="226"/>
      <c r="U84" s="228"/>
      <c r="V84" s="229"/>
      <c r="W84" s="230"/>
      <c r="X84" s="230"/>
      <c r="Y84" s="231"/>
    </row>
    <row r="85" spans="1:35" ht="14.15" customHeight="1" x14ac:dyDescent="0.2">
      <c r="B85" s="1" t="s">
        <v>109</v>
      </c>
      <c r="T85" s="11"/>
    </row>
    <row r="86" spans="1:35" ht="14.15" customHeight="1" x14ac:dyDescent="0.2"/>
    <row r="87" spans="1:35" ht="14.15" customHeight="1" thickBot="1" x14ac:dyDescent="0.25">
      <c r="A87" s="39" t="s">
        <v>100</v>
      </c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40"/>
      <c r="Z87" s="47"/>
      <c r="AA87" s="46"/>
      <c r="AB87" s="46"/>
      <c r="AC87" s="45"/>
      <c r="AE87" s="18"/>
      <c r="AF87" s="18"/>
      <c r="AG87" s="36" t="s">
        <v>14</v>
      </c>
    </row>
    <row r="88" spans="1:35" ht="14.15" customHeight="1" x14ac:dyDescent="0.2">
      <c r="B88" s="89"/>
      <c r="C88" s="90"/>
      <c r="D88" s="90"/>
      <c r="E88" s="91"/>
      <c r="F88" s="60" t="s">
        <v>105</v>
      </c>
      <c r="G88" s="61"/>
      <c r="H88" s="61"/>
      <c r="I88" s="62"/>
      <c r="J88" s="60" t="s">
        <v>112</v>
      </c>
      <c r="K88" s="61"/>
      <c r="L88" s="61"/>
      <c r="M88" s="61"/>
      <c r="N88" s="60" t="s">
        <v>116</v>
      </c>
      <c r="O88" s="156"/>
      <c r="P88" s="156"/>
      <c r="Q88" s="156"/>
      <c r="R88" s="60" t="s">
        <v>120</v>
      </c>
      <c r="S88" s="156"/>
      <c r="T88" s="156"/>
      <c r="U88" s="156"/>
      <c r="V88" s="60" t="s">
        <v>125</v>
      </c>
      <c r="W88" s="156"/>
      <c r="X88" s="156"/>
      <c r="Y88" s="157"/>
      <c r="Z88" s="158" t="s">
        <v>129</v>
      </c>
      <c r="AA88" s="159"/>
      <c r="AB88" s="159"/>
      <c r="AC88" s="160"/>
      <c r="AD88" s="161" t="s">
        <v>145</v>
      </c>
      <c r="AE88" s="162"/>
      <c r="AF88" s="162"/>
      <c r="AG88" s="163"/>
    </row>
    <row r="89" spans="1:35" ht="14.15" customHeight="1" x14ac:dyDescent="0.2">
      <c r="B89" s="89" t="s">
        <v>15</v>
      </c>
      <c r="C89" s="90"/>
      <c r="D89" s="90"/>
      <c r="E89" s="91"/>
      <c r="F89" s="72">
        <v>180015</v>
      </c>
      <c r="G89" s="73"/>
      <c r="H89" s="73"/>
      <c r="I89" s="73"/>
      <c r="J89" s="72">
        <v>165491</v>
      </c>
      <c r="K89" s="73"/>
      <c r="L89" s="73"/>
      <c r="M89" s="73"/>
      <c r="N89" s="74">
        <v>64115</v>
      </c>
      <c r="O89" s="70"/>
      <c r="P89" s="70"/>
      <c r="Q89" s="70"/>
      <c r="R89" s="74">
        <v>45654</v>
      </c>
      <c r="S89" s="70"/>
      <c r="T89" s="70"/>
      <c r="U89" s="70"/>
      <c r="V89" s="74">
        <v>109834</v>
      </c>
      <c r="W89" s="70"/>
      <c r="X89" s="70"/>
      <c r="Y89" s="75"/>
      <c r="Z89" s="73">
        <v>185317</v>
      </c>
      <c r="AA89" s="73"/>
      <c r="AB89" s="73"/>
      <c r="AC89" s="208"/>
      <c r="AD89" s="220">
        <v>196341</v>
      </c>
      <c r="AE89" s="73"/>
      <c r="AF89" s="73"/>
      <c r="AG89" s="208"/>
    </row>
    <row r="90" spans="1:35" ht="14.15" customHeight="1" thickBot="1" x14ac:dyDescent="0.25">
      <c r="B90" s="89" t="s">
        <v>16</v>
      </c>
      <c r="C90" s="90"/>
      <c r="D90" s="90"/>
      <c r="E90" s="91"/>
      <c r="F90" s="72">
        <v>16412</v>
      </c>
      <c r="G90" s="73"/>
      <c r="H90" s="73"/>
      <c r="I90" s="73"/>
      <c r="J90" s="72">
        <v>18339</v>
      </c>
      <c r="K90" s="73"/>
      <c r="L90" s="73"/>
      <c r="M90" s="73"/>
      <c r="N90" s="74">
        <v>4055</v>
      </c>
      <c r="O90" s="70"/>
      <c r="P90" s="70"/>
      <c r="Q90" s="70"/>
      <c r="R90" s="74">
        <v>1714</v>
      </c>
      <c r="S90" s="70"/>
      <c r="T90" s="70"/>
      <c r="U90" s="70"/>
      <c r="V90" s="74">
        <v>4580</v>
      </c>
      <c r="W90" s="70"/>
      <c r="X90" s="70"/>
      <c r="Y90" s="75"/>
      <c r="Z90" s="72">
        <v>18308</v>
      </c>
      <c r="AA90" s="73"/>
      <c r="AB90" s="73"/>
      <c r="AC90" s="208"/>
      <c r="AD90" s="92">
        <v>20311</v>
      </c>
      <c r="AE90" s="93"/>
      <c r="AF90" s="93"/>
      <c r="AG90" s="94"/>
    </row>
    <row r="91" spans="1:35" ht="14.15" customHeight="1" x14ac:dyDescent="0.2">
      <c r="W91" s="12"/>
    </row>
    <row r="92" spans="1:35" ht="14.15" customHeight="1" x14ac:dyDescent="0.2">
      <c r="A92" s="24" t="s">
        <v>92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40"/>
      <c r="AF92" s="11" t="s">
        <v>14</v>
      </c>
    </row>
    <row r="93" spans="1:35" ht="25.5" customHeight="1" thickBot="1" x14ac:dyDescent="0.25">
      <c r="B93" s="2"/>
      <c r="C93" s="209"/>
      <c r="D93" s="209"/>
      <c r="E93" s="210"/>
      <c r="F93" s="60" t="s">
        <v>17</v>
      </c>
      <c r="G93" s="61"/>
      <c r="H93" s="61"/>
      <c r="I93" s="213"/>
      <c r="J93" s="213"/>
      <c r="K93" s="213"/>
      <c r="L93" s="213"/>
      <c r="M93" s="213"/>
      <c r="N93" s="214"/>
      <c r="O93" s="60" t="s">
        <v>67</v>
      </c>
      <c r="P93" s="61"/>
      <c r="Q93" s="61"/>
      <c r="R93" s="213"/>
      <c r="S93" s="213"/>
      <c r="T93" s="213"/>
      <c r="U93" s="213"/>
      <c r="V93" s="213"/>
      <c r="W93" s="214"/>
      <c r="X93" s="215" t="s">
        <v>101</v>
      </c>
      <c r="Y93" s="216"/>
      <c r="Z93" s="216"/>
      <c r="AA93" s="217"/>
      <c r="AB93" s="217"/>
      <c r="AC93" s="217"/>
      <c r="AD93" s="217"/>
      <c r="AE93" s="217"/>
      <c r="AF93" s="218"/>
    </row>
    <row r="94" spans="1:35" ht="12" customHeight="1" x14ac:dyDescent="0.2">
      <c r="B94" s="3"/>
      <c r="C94" s="211"/>
      <c r="D94" s="211"/>
      <c r="E94" s="212"/>
      <c r="F94" s="219" t="s">
        <v>138</v>
      </c>
      <c r="G94" s="201"/>
      <c r="H94" s="207"/>
      <c r="I94" s="201" t="s">
        <v>139</v>
      </c>
      <c r="J94" s="201"/>
      <c r="K94" s="202"/>
      <c r="L94" s="203" t="s">
        <v>159</v>
      </c>
      <c r="M94" s="204"/>
      <c r="N94" s="205"/>
      <c r="O94" s="206" t="s">
        <v>140</v>
      </c>
      <c r="P94" s="201"/>
      <c r="Q94" s="207"/>
      <c r="R94" s="201" t="s">
        <v>141</v>
      </c>
      <c r="S94" s="201"/>
      <c r="T94" s="202"/>
      <c r="U94" s="203" t="s">
        <v>160</v>
      </c>
      <c r="V94" s="204"/>
      <c r="W94" s="205"/>
      <c r="X94" s="206" t="s">
        <v>125</v>
      </c>
      <c r="Y94" s="201"/>
      <c r="Z94" s="207"/>
      <c r="AA94" s="201" t="s">
        <v>129</v>
      </c>
      <c r="AB94" s="201"/>
      <c r="AC94" s="202"/>
      <c r="AD94" s="203" t="s">
        <v>145</v>
      </c>
      <c r="AE94" s="204"/>
      <c r="AF94" s="205"/>
      <c r="AG94" s="4"/>
      <c r="AH94" s="4"/>
      <c r="AI94" s="4"/>
    </row>
    <row r="95" spans="1:35" ht="12" customHeight="1" x14ac:dyDescent="0.2">
      <c r="B95" s="55" t="s">
        <v>83</v>
      </c>
      <c r="C95" s="56"/>
      <c r="D95" s="56"/>
      <c r="E95" s="57"/>
      <c r="F95" s="124">
        <v>13048</v>
      </c>
      <c r="G95" s="125"/>
      <c r="H95" s="198"/>
      <c r="I95" s="199">
        <v>15494</v>
      </c>
      <c r="J95" s="199"/>
      <c r="K95" s="200"/>
      <c r="L95" s="185"/>
      <c r="M95" s="125"/>
      <c r="N95" s="186"/>
      <c r="O95" s="185">
        <v>3351</v>
      </c>
      <c r="P95" s="125"/>
      <c r="Q95" s="198"/>
      <c r="R95" s="199">
        <v>4626</v>
      </c>
      <c r="S95" s="199"/>
      <c r="T95" s="200"/>
      <c r="U95" s="185"/>
      <c r="V95" s="125"/>
      <c r="W95" s="186"/>
      <c r="X95" s="187">
        <v>3127</v>
      </c>
      <c r="Y95" s="188"/>
      <c r="Z95" s="189"/>
      <c r="AA95" s="195">
        <v>12289</v>
      </c>
      <c r="AB95" s="195"/>
      <c r="AC95" s="196"/>
      <c r="AD95" s="187"/>
      <c r="AE95" s="188"/>
      <c r="AF95" s="197"/>
      <c r="AG95" s="4"/>
      <c r="AH95" s="4"/>
      <c r="AI95" s="4"/>
    </row>
    <row r="96" spans="1:35" ht="12" customHeight="1" x14ac:dyDescent="0.2">
      <c r="B96" s="55" t="s">
        <v>18</v>
      </c>
      <c r="C96" s="56"/>
      <c r="D96" s="56"/>
      <c r="E96" s="57"/>
      <c r="F96" s="124">
        <v>79</v>
      </c>
      <c r="G96" s="125"/>
      <c r="H96" s="198"/>
      <c r="I96" s="199">
        <v>94</v>
      </c>
      <c r="J96" s="199"/>
      <c r="K96" s="200"/>
      <c r="L96" s="185"/>
      <c r="M96" s="125"/>
      <c r="N96" s="186"/>
      <c r="O96" s="185">
        <v>28</v>
      </c>
      <c r="P96" s="125"/>
      <c r="Q96" s="198"/>
      <c r="R96" s="199">
        <v>36</v>
      </c>
      <c r="S96" s="199"/>
      <c r="T96" s="200"/>
      <c r="U96" s="185"/>
      <c r="V96" s="125"/>
      <c r="W96" s="186"/>
      <c r="X96" s="187">
        <v>22</v>
      </c>
      <c r="Y96" s="188"/>
      <c r="Z96" s="189"/>
      <c r="AA96" s="195">
        <v>51</v>
      </c>
      <c r="AB96" s="195"/>
      <c r="AC96" s="196"/>
      <c r="AD96" s="185"/>
      <c r="AE96" s="125"/>
      <c r="AF96" s="186"/>
      <c r="AG96" s="4"/>
      <c r="AH96" s="4"/>
      <c r="AI96" s="4"/>
    </row>
    <row r="97" spans="1:35" ht="12" customHeight="1" x14ac:dyDescent="0.2">
      <c r="B97" s="55" t="s">
        <v>93</v>
      </c>
      <c r="C97" s="56"/>
      <c r="D97" s="56"/>
      <c r="E97" s="57"/>
      <c r="F97" s="124">
        <v>155</v>
      </c>
      <c r="G97" s="125"/>
      <c r="H97" s="198"/>
      <c r="I97" s="199">
        <v>182</v>
      </c>
      <c r="J97" s="199"/>
      <c r="K97" s="200"/>
      <c r="L97" s="185"/>
      <c r="M97" s="125"/>
      <c r="N97" s="186"/>
      <c r="O97" s="185">
        <v>45</v>
      </c>
      <c r="P97" s="125"/>
      <c r="Q97" s="198"/>
      <c r="R97" s="199">
        <v>55</v>
      </c>
      <c r="S97" s="199"/>
      <c r="T97" s="200"/>
      <c r="U97" s="185"/>
      <c r="V97" s="125"/>
      <c r="W97" s="186"/>
      <c r="X97" s="187">
        <v>27</v>
      </c>
      <c r="Y97" s="188"/>
      <c r="Z97" s="189"/>
      <c r="AA97" s="195">
        <v>35</v>
      </c>
      <c r="AB97" s="195"/>
      <c r="AC97" s="196"/>
      <c r="AD97" s="187"/>
      <c r="AE97" s="188"/>
      <c r="AF97" s="197"/>
      <c r="AG97" s="4"/>
      <c r="AH97" s="4"/>
      <c r="AI97" s="4"/>
    </row>
    <row r="98" spans="1:35" ht="12" customHeight="1" x14ac:dyDescent="0.2">
      <c r="B98" s="55" t="s">
        <v>19</v>
      </c>
      <c r="C98" s="56"/>
      <c r="D98" s="56"/>
      <c r="E98" s="57"/>
      <c r="F98" s="124">
        <v>523</v>
      </c>
      <c r="G98" s="125"/>
      <c r="H98" s="198"/>
      <c r="I98" s="199">
        <v>601</v>
      </c>
      <c r="J98" s="199"/>
      <c r="K98" s="200"/>
      <c r="L98" s="185"/>
      <c r="M98" s="125"/>
      <c r="N98" s="186"/>
      <c r="O98" s="185">
        <v>17</v>
      </c>
      <c r="P98" s="125"/>
      <c r="Q98" s="198"/>
      <c r="R98" s="199">
        <v>59</v>
      </c>
      <c r="S98" s="199"/>
      <c r="T98" s="200"/>
      <c r="U98" s="185"/>
      <c r="V98" s="125"/>
      <c r="W98" s="186"/>
      <c r="X98" s="187">
        <v>635</v>
      </c>
      <c r="Y98" s="188"/>
      <c r="Z98" s="189"/>
      <c r="AA98" s="195">
        <v>1509</v>
      </c>
      <c r="AB98" s="195"/>
      <c r="AC98" s="196"/>
      <c r="AD98" s="187"/>
      <c r="AE98" s="188"/>
      <c r="AF98" s="197"/>
      <c r="AG98" s="4"/>
      <c r="AH98" s="4"/>
      <c r="AI98" s="4"/>
    </row>
    <row r="99" spans="1:35" ht="12" customHeight="1" x14ac:dyDescent="0.2">
      <c r="B99" s="55" t="s">
        <v>20</v>
      </c>
      <c r="C99" s="56"/>
      <c r="D99" s="56"/>
      <c r="E99" s="57"/>
      <c r="F99" s="124">
        <v>173</v>
      </c>
      <c r="G99" s="125"/>
      <c r="H99" s="198"/>
      <c r="I99" s="199">
        <v>178</v>
      </c>
      <c r="J99" s="199"/>
      <c r="K99" s="200"/>
      <c r="L99" s="185"/>
      <c r="M99" s="125"/>
      <c r="N99" s="186"/>
      <c r="O99" s="185">
        <v>46</v>
      </c>
      <c r="P99" s="125"/>
      <c r="Q99" s="198"/>
      <c r="R99" s="199">
        <v>45</v>
      </c>
      <c r="S99" s="199"/>
      <c r="T99" s="200"/>
      <c r="U99" s="185"/>
      <c r="V99" s="125"/>
      <c r="W99" s="186"/>
      <c r="X99" s="187">
        <v>83</v>
      </c>
      <c r="Y99" s="188"/>
      <c r="Z99" s="189"/>
      <c r="AA99" s="195">
        <v>160</v>
      </c>
      <c r="AB99" s="195"/>
      <c r="AC99" s="196"/>
      <c r="AD99" s="187"/>
      <c r="AE99" s="188"/>
      <c r="AF99" s="197"/>
      <c r="AG99" s="4"/>
      <c r="AH99" s="4"/>
      <c r="AI99" s="4"/>
    </row>
    <row r="100" spans="1:35" ht="12" customHeight="1" x14ac:dyDescent="0.2">
      <c r="B100" s="55" t="s">
        <v>21</v>
      </c>
      <c r="C100" s="56"/>
      <c r="D100" s="56"/>
      <c r="E100" s="57"/>
      <c r="F100" s="124">
        <v>692</v>
      </c>
      <c r="G100" s="125"/>
      <c r="H100" s="198"/>
      <c r="I100" s="199">
        <v>650</v>
      </c>
      <c r="J100" s="199"/>
      <c r="K100" s="200"/>
      <c r="L100" s="185"/>
      <c r="M100" s="125"/>
      <c r="N100" s="186"/>
      <c r="O100" s="185">
        <v>94</v>
      </c>
      <c r="P100" s="125"/>
      <c r="Q100" s="198"/>
      <c r="R100" s="199">
        <v>210</v>
      </c>
      <c r="S100" s="199"/>
      <c r="T100" s="200"/>
      <c r="U100" s="185"/>
      <c r="V100" s="125"/>
      <c r="W100" s="186"/>
      <c r="X100" s="187">
        <v>495</v>
      </c>
      <c r="Y100" s="188"/>
      <c r="Z100" s="189"/>
      <c r="AA100" s="195">
        <v>2312</v>
      </c>
      <c r="AB100" s="195"/>
      <c r="AC100" s="196"/>
      <c r="AD100" s="187"/>
      <c r="AE100" s="188"/>
      <c r="AF100" s="197"/>
      <c r="AG100" s="4"/>
      <c r="AH100" s="4"/>
      <c r="AI100" s="4"/>
    </row>
    <row r="101" spans="1:35" ht="12" customHeight="1" x14ac:dyDescent="0.2">
      <c r="B101" s="55" t="s">
        <v>94</v>
      </c>
      <c r="C101" s="56"/>
      <c r="D101" s="56"/>
      <c r="E101" s="57"/>
      <c r="F101" s="124">
        <v>91</v>
      </c>
      <c r="G101" s="125"/>
      <c r="H101" s="198"/>
      <c r="I101" s="199">
        <v>90</v>
      </c>
      <c r="J101" s="199"/>
      <c r="K101" s="200"/>
      <c r="L101" s="185"/>
      <c r="M101" s="125"/>
      <c r="N101" s="186"/>
      <c r="O101" s="185">
        <v>8</v>
      </c>
      <c r="P101" s="125"/>
      <c r="Q101" s="198"/>
      <c r="R101" s="199">
        <v>12</v>
      </c>
      <c r="S101" s="199"/>
      <c r="T101" s="200"/>
      <c r="U101" s="185"/>
      <c r="V101" s="125"/>
      <c r="W101" s="186"/>
      <c r="X101" s="187">
        <v>55</v>
      </c>
      <c r="Y101" s="188"/>
      <c r="Z101" s="189"/>
      <c r="AA101" s="195">
        <v>372</v>
      </c>
      <c r="AB101" s="195"/>
      <c r="AC101" s="196"/>
      <c r="AD101" s="187"/>
      <c r="AE101" s="188"/>
      <c r="AF101" s="197"/>
      <c r="AG101" s="4"/>
      <c r="AH101" s="4"/>
      <c r="AI101" s="4"/>
    </row>
    <row r="102" spans="1:35" ht="12" customHeight="1" x14ac:dyDescent="0.2">
      <c r="B102" s="55" t="s">
        <v>34</v>
      </c>
      <c r="C102" s="56"/>
      <c r="D102" s="56"/>
      <c r="E102" s="57"/>
      <c r="F102" s="124">
        <v>13</v>
      </c>
      <c r="G102" s="125"/>
      <c r="H102" s="198"/>
      <c r="I102" s="199">
        <v>8</v>
      </c>
      <c r="J102" s="199"/>
      <c r="K102" s="200"/>
      <c r="L102" s="185"/>
      <c r="M102" s="125"/>
      <c r="N102" s="186"/>
      <c r="O102" s="185">
        <v>0</v>
      </c>
      <c r="P102" s="125"/>
      <c r="Q102" s="198"/>
      <c r="R102" s="199">
        <v>0</v>
      </c>
      <c r="S102" s="199"/>
      <c r="T102" s="200"/>
      <c r="U102" s="185"/>
      <c r="V102" s="125"/>
      <c r="W102" s="186"/>
      <c r="X102" s="187">
        <v>136</v>
      </c>
      <c r="Y102" s="188"/>
      <c r="Z102" s="189"/>
      <c r="AA102" s="190">
        <v>1580</v>
      </c>
      <c r="AB102" s="190"/>
      <c r="AC102" s="191"/>
      <c r="AD102" s="192"/>
      <c r="AE102" s="193"/>
      <c r="AF102" s="194"/>
      <c r="AG102" s="4"/>
      <c r="AH102" s="4"/>
      <c r="AI102" s="4"/>
    </row>
    <row r="103" spans="1:35" ht="12" customHeight="1" thickBot="1" x14ac:dyDescent="0.25">
      <c r="B103" s="55" t="s">
        <v>5</v>
      </c>
      <c r="C103" s="56"/>
      <c r="D103" s="56"/>
      <c r="E103" s="57"/>
      <c r="F103" s="124">
        <f>SUM(F95:H102)</f>
        <v>14774</v>
      </c>
      <c r="G103" s="125"/>
      <c r="H103" s="125"/>
      <c r="I103" s="124">
        <f>SUM(I95:K102)</f>
        <v>17297</v>
      </c>
      <c r="J103" s="125"/>
      <c r="K103" s="186"/>
      <c r="L103" s="173">
        <f>SUM(L95:N102)</f>
        <v>0</v>
      </c>
      <c r="M103" s="174"/>
      <c r="N103" s="175"/>
      <c r="O103" s="124">
        <f>SUM(O95:Q102)</f>
        <v>3589</v>
      </c>
      <c r="P103" s="125"/>
      <c r="Q103" s="125"/>
      <c r="R103" s="124">
        <f>SUM(R95:T102)</f>
        <v>5043</v>
      </c>
      <c r="S103" s="125"/>
      <c r="T103" s="186"/>
      <c r="U103" s="173">
        <f>SUM(U95:W102)</f>
        <v>0</v>
      </c>
      <c r="V103" s="174"/>
      <c r="W103" s="175"/>
      <c r="X103" s="176">
        <f>SUM(X95:Z102)</f>
        <v>4580</v>
      </c>
      <c r="Y103" s="176"/>
      <c r="Z103" s="177"/>
      <c r="AA103" s="178">
        <f>SUM(AA95:AC102)</f>
        <v>18308</v>
      </c>
      <c r="AB103" s="178"/>
      <c r="AC103" s="179"/>
      <c r="AD103" s="180">
        <f>SUM(AD95:AF102)</f>
        <v>0</v>
      </c>
      <c r="AE103" s="181"/>
      <c r="AF103" s="182"/>
      <c r="AG103" s="4"/>
      <c r="AH103" s="4"/>
      <c r="AI103" s="4"/>
    </row>
    <row r="104" spans="1:35" ht="14.15" customHeight="1" x14ac:dyDescent="0.2">
      <c r="B104" s="1" t="s">
        <v>108</v>
      </c>
      <c r="AA104" s="12"/>
      <c r="AG104" s="4"/>
      <c r="AH104" s="4"/>
      <c r="AI104" s="4"/>
    </row>
    <row r="105" spans="1:35" ht="14.15" customHeight="1" x14ac:dyDescent="0.2">
      <c r="B105" s="1" t="s">
        <v>95</v>
      </c>
    </row>
    <row r="106" spans="1:35" ht="14.15" customHeight="1" x14ac:dyDescent="0.2">
      <c r="B106" s="1" t="s">
        <v>102</v>
      </c>
    </row>
    <row r="107" spans="1:35" ht="7.5" customHeight="1" x14ac:dyDescent="0.2"/>
    <row r="108" spans="1:35" ht="14.15" customHeight="1" x14ac:dyDescent="0.2">
      <c r="A108" s="24" t="s">
        <v>96</v>
      </c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40"/>
      <c r="AA108" s="12"/>
      <c r="AB108" s="12"/>
      <c r="AC108" s="12"/>
      <c r="AD108" s="12"/>
    </row>
    <row r="109" spans="1:35" ht="14.15" customHeight="1" thickBot="1" x14ac:dyDescent="0.25">
      <c r="B109" s="1" t="s">
        <v>99</v>
      </c>
      <c r="AA109" s="47"/>
      <c r="AB109" s="47"/>
      <c r="AC109" s="47"/>
      <c r="AD109" s="47"/>
      <c r="AE109" s="183" t="s">
        <v>14</v>
      </c>
      <c r="AF109" s="184"/>
      <c r="AG109" s="184"/>
      <c r="AH109" s="184"/>
    </row>
    <row r="110" spans="1:35" ht="14.15" customHeight="1" x14ac:dyDescent="0.2">
      <c r="B110" s="89"/>
      <c r="C110" s="164"/>
      <c r="D110" s="164"/>
      <c r="E110" s="164"/>
      <c r="F110" s="165"/>
      <c r="G110" s="60" t="s">
        <v>107</v>
      </c>
      <c r="H110" s="156"/>
      <c r="I110" s="156"/>
      <c r="J110" s="156"/>
      <c r="K110" s="60" t="s">
        <v>114</v>
      </c>
      <c r="L110" s="156"/>
      <c r="M110" s="156"/>
      <c r="N110" s="156"/>
      <c r="O110" s="60" t="s">
        <v>119</v>
      </c>
      <c r="P110" s="156"/>
      <c r="Q110" s="156"/>
      <c r="R110" s="156"/>
      <c r="S110" s="60" t="s">
        <v>123</v>
      </c>
      <c r="T110" s="156"/>
      <c r="U110" s="156"/>
      <c r="V110" s="156"/>
      <c r="W110" s="60" t="s">
        <v>127</v>
      </c>
      <c r="X110" s="156"/>
      <c r="Y110" s="156"/>
      <c r="Z110" s="157"/>
      <c r="AA110" s="158" t="s">
        <v>142</v>
      </c>
      <c r="AB110" s="159"/>
      <c r="AC110" s="159"/>
      <c r="AD110" s="160"/>
      <c r="AE110" s="161" t="s">
        <v>149</v>
      </c>
      <c r="AF110" s="162"/>
      <c r="AG110" s="162"/>
      <c r="AH110" s="163"/>
    </row>
    <row r="111" spans="1:35" ht="14.15" customHeight="1" thickBot="1" x14ac:dyDescent="0.25">
      <c r="B111" s="89" t="s">
        <v>22</v>
      </c>
      <c r="C111" s="164"/>
      <c r="D111" s="164"/>
      <c r="E111" s="164"/>
      <c r="F111" s="165"/>
      <c r="G111" s="166">
        <v>27771</v>
      </c>
      <c r="H111" s="167"/>
      <c r="I111" s="167"/>
      <c r="J111" s="168"/>
      <c r="K111" s="166">
        <v>26653</v>
      </c>
      <c r="L111" s="167"/>
      <c r="M111" s="167"/>
      <c r="N111" s="167"/>
      <c r="O111" s="166">
        <v>12422</v>
      </c>
      <c r="P111" s="167"/>
      <c r="Q111" s="167"/>
      <c r="R111" s="167"/>
      <c r="S111" s="166">
        <v>14494</v>
      </c>
      <c r="T111" s="167"/>
      <c r="U111" s="167"/>
      <c r="V111" s="167"/>
      <c r="W111" s="169">
        <v>19944</v>
      </c>
      <c r="X111" s="170"/>
      <c r="Y111" s="170"/>
      <c r="Z111" s="171"/>
      <c r="AA111" s="169">
        <v>24730</v>
      </c>
      <c r="AB111" s="170"/>
      <c r="AC111" s="170"/>
      <c r="AD111" s="172"/>
      <c r="AE111" s="139"/>
      <c r="AF111" s="140"/>
      <c r="AG111" s="140"/>
      <c r="AH111" s="141"/>
      <c r="AI111" s="4"/>
    </row>
    <row r="112" spans="1:35" ht="14.15" customHeight="1" x14ac:dyDescent="0.2">
      <c r="B112" s="4" t="s">
        <v>71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34"/>
      <c r="AB112" s="34"/>
      <c r="AC112" s="34"/>
      <c r="AD112" s="34"/>
      <c r="AE112" s="4"/>
      <c r="AF112" s="4"/>
      <c r="AG112" s="4"/>
      <c r="AH112" s="4"/>
      <c r="AI112" s="4"/>
    </row>
    <row r="113" spans="2:35" ht="14.15" customHeight="1" x14ac:dyDescent="0.2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2:35" ht="14.15" customHeight="1" thickBot="1" x14ac:dyDescent="0.25">
      <c r="B114" s="4" t="s">
        <v>69</v>
      </c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G114" s="4"/>
      <c r="AH114" s="4"/>
      <c r="AI114" s="35" t="s">
        <v>14</v>
      </c>
    </row>
    <row r="115" spans="2:35" ht="14.15" customHeight="1" x14ac:dyDescent="0.2">
      <c r="B115" s="142"/>
      <c r="C115" s="143"/>
      <c r="D115" s="143"/>
      <c r="E115" s="143"/>
      <c r="F115" s="143"/>
      <c r="G115" s="144"/>
      <c r="H115" s="145" t="s">
        <v>107</v>
      </c>
      <c r="I115" s="146"/>
      <c r="J115" s="146"/>
      <c r="K115" s="147"/>
      <c r="L115" s="145" t="s">
        <v>114</v>
      </c>
      <c r="M115" s="146"/>
      <c r="N115" s="146"/>
      <c r="O115" s="146"/>
      <c r="P115" s="148" t="s">
        <v>119</v>
      </c>
      <c r="Q115" s="149"/>
      <c r="R115" s="149"/>
      <c r="S115" s="150"/>
      <c r="T115" s="148" t="s">
        <v>123</v>
      </c>
      <c r="U115" s="149"/>
      <c r="V115" s="149"/>
      <c r="W115" s="150"/>
      <c r="X115" s="145" t="s">
        <v>127</v>
      </c>
      <c r="Y115" s="146"/>
      <c r="Z115" s="146"/>
      <c r="AA115" s="147"/>
      <c r="AB115" s="151" t="s">
        <v>142</v>
      </c>
      <c r="AC115" s="146"/>
      <c r="AD115" s="146"/>
      <c r="AE115" s="152"/>
      <c r="AF115" s="153" t="s">
        <v>149</v>
      </c>
      <c r="AG115" s="154"/>
      <c r="AH115" s="154"/>
      <c r="AI115" s="155"/>
    </row>
    <row r="116" spans="2:35" ht="14.15" customHeight="1" x14ac:dyDescent="0.2">
      <c r="B116" s="114" t="s">
        <v>23</v>
      </c>
      <c r="C116" s="115"/>
      <c r="D116" s="120" t="s">
        <v>24</v>
      </c>
      <c r="E116" s="121"/>
      <c r="F116" s="121"/>
      <c r="G116" s="122"/>
      <c r="H116" s="105">
        <v>1648343</v>
      </c>
      <c r="I116" s="105"/>
      <c r="J116" s="105"/>
      <c r="K116" s="105"/>
      <c r="L116" s="104">
        <v>1665955</v>
      </c>
      <c r="M116" s="105"/>
      <c r="N116" s="105"/>
      <c r="O116" s="105"/>
      <c r="P116" s="107">
        <v>608807</v>
      </c>
      <c r="Q116" s="108"/>
      <c r="R116" s="108"/>
      <c r="S116" s="108"/>
      <c r="T116" s="107">
        <v>825785</v>
      </c>
      <c r="U116" s="108"/>
      <c r="V116" s="108"/>
      <c r="W116" s="108"/>
      <c r="X116" s="107">
        <v>1386367</v>
      </c>
      <c r="Y116" s="108"/>
      <c r="Z116" s="108"/>
      <c r="AA116" s="109"/>
      <c r="AB116" s="108">
        <v>1575351</v>
      </c>
      <c r="AC116" s="108"/>
      <c r="AD116" s="108"/>
      <c r="AE116" s="110"/>
      <c r="AF116" s="123"/>
      <c r="AG116" s="108"/>
      <c r="AH116" s="108"/>
      <c r="AI116" s="110"/>
    </row>
    <row r="117" spans="2:35" ht="14.15" customHeight="1" x14ac:dyDescent="0.2">
      <c r="B117" s="116"/>
      <c r="C117" s="117"/>
      <c r="D117" s="89" t="s">
        <v>25</v>
      </c>
      <c r="E117" s="90"/>
      <c r="F117" s="90"/>
      <c r="G117" s="91"/>
      <c r="H117" s="105">
        <v>1653018</v>
      </c>
      <c r="I117" s="105"/>
      <c r="J117" s="105"/>
      <c r="K117" s="105"/>
      <c r="L117" s="104">
        <v>1673047</v>
      </c>
      <c r="M117" s="105"/>
      <c r="N117" s="105"/>
      <c r="O117" s="105"/>
      <c r="P117" s="107">
        <v>609083</v>
      </c>
      <c r="Q117" s="108"/>
      <c r="R117" s="108"/>
      <c r="S117" s="108"/>
      <c r="T117" s="107">
        <v>825622</v>
      </c>
      <c r="U117" s="108"/>
      <c r="V117" s="108"/>
      <c r="W117" s="108"/>
      <c r="X117" s="107">
        <v>1392575</v>
      </c>
      <c r="Y117" s="108"/>
      <c r="Z117" s="108"/>
      <c r="AA117" s="109"/>
      <c r="AB117" s="108">
        <v>1579987</v>
      </c>
      <c r="AC117" s="108"/>
      <c r="AD117" s="108"/>
      <c r="AE117" s="110"/>
      <c r="AF117" s="123"/>
      <c r="AG117" s="108"/>
      <c r="AH117" s="108"/>
      <c r="AI117" s="110"/>
    </row>
    <row r="118" spans="2:35" ht="14.15" customHeight="1" x14ac:dyDescent="0.2">
      <c r="B118" s="118"/>
      <c r="C118" s="119"/>
      <c r="D118" s="89" t="s">
        <v>2</v>
      </c>
      <c r="E118" s="90"/>
      <c r="F118" s="90"/>
      <c r="G118" s="91"/>
      <c r="H118" s="126">
        <f>SUM(H116:K117)</f>
        <v>3301361</v>
      </c>
      <c r="I118" s="132"/>
      <c r="J118" s="132"/>
      <c r="K118" s="133"/>
      <c r="L118" s="126">
        <f>SUM(L116:O117)</f>
        <v>3339002</v>
      </c>
      <c r="M118" s="132"/>
      <c r="N118" s="132"/>
      <c r="O118" s="133"/>
      <c r="P118" s="126">
        <f>SUM(P116:S117)</f>
        <v>1217890</v>
      </c>
      <c r="Q118" s="132"/>
      <c r="R118" s="132"/>
      <c r="S118" s="133"/>
      <c r="T118" s="134">
        <f>SUM(T116:W117)</f>
        <v>1651407</v>
      </c>
      <c r="U118" s="135"/>
      <c r="V118" s="135"/>
      <c r="W118" s="136"/>
      <c r="X118" s="134">
        <f>SUM(X116:AA117)</f>
        <v>2778942</v>
      </c>
      <c r="Y118" s="135"/>
      <c r="Z118" s="135"/>
      <c r="AA118" s="135"/>
      <c r="AB118" s="129">
        <f>SUM(AB116:AE117)</f>
        <v>3155338</v>
      </c>
      <c r="AC118" s="135"/>
      <c r="AD118" s="135"/>
      <c r="AE118" s="137"/>
      <c r="AF118" s="138">
        <f>SUM(AF116:AI117)</f>
        <v>0</v>
      </c>
      <c r="AG118" s="135"/>
      <c r="AH118" s="135"/>
      <c r="AI118" s="137"/>
    </row>
    <row r="119" spans="2:35" ht="14.15" customHeight="1" x14ac:dyDescent="0.2">
      <c r="B119" s="114" t="s">
        <v>26</v>
      </c>
      <c r="C119" s="115"/>
      <c r="D119" s="120" t="s">
        <v>24</v>
      </c>
      <c r="E119" s="121"/>
      <c r="F119" s="121"/>
      <c r="G119" s="122"/>
      <c r="H119" s="104">
        <v>153805</v>
      </c>
      <c r="I119" s="105"/>
      <c r="J119" s="105"/>
      <c r="K119" s="105"/>
      <c r="L119" s="106">
        <v>185921</v>
      </c>
      <c r="M119" s="106"/>
      <c r="N119" s="106"/>
      <c r="O119" s="104"/>
      <c r="P119" s="107">
        <v>0</v>
      </c>
      <c r="Q119" s="108"/>
      <c r="R119" s="108"/>
      <c r="S119" s="108"/>
      <c r="T119" s="107">
        <v>2</v>
      </c>
      <c r="U119" s="108"/>
      <c r="V119" s="108"/>
      <c r="W119" s="108"/>
      <c r="X119" s="107">
        <v>7106</v>
      </c>
      <c r="Y119" s="108"/>
      <c r="Z119" s="108"/>
      <c r="AA119" s="109"/>
      <c r="AB119" s="108">
        <v>131300</v>
      </c>
      <c r="AC119" s="108"/>
      <c r="AD119" s="108"/>
      <c r="AE119" s="110"/>
      <c r="AF119" s="123"/>
      <c r="AG119" s="108"/>
      <c r="AH119" s="108"/>
      <c r="AI119" s="110"/>
    </row>
    <row r="120" spans="2:35" ht="14.15" customHeight="1" x14ac:dyDescent="0.2">
      <c r="B120" s="116"/>
      <c r="C120" s="117"/>
      <c r="D120" s="89" t="s">
        <v>25</v>
      </c>
      <c r="E120" s="90"/>
      <c r="F120" s="90"/>
      <c r="G120" s="91"/>
      <c r="H120" s="104">
        <v>157572</v>
      </c>
      <c r="I120" s="105"/>
      <c r="J120" s="105"/>
      <c r="K120" s="105"/>
      <c r="L120" s="106">
        <v>193257</v>
      </c>
      <c r="M120" s="106"/>
      <c r="N120" s="106"/>
      <c r="O120" s="104"/>
      <c r="P120" s="107">
        <v>0</v>
      </c>
      <c r="Q120" s="108"/>
      <c r="R120" s="108"/>
      <c r="S120" s="108"/>
      <c r="T120" s="107">
        <v>0</v>
      </c>
      <c r="U120" s="108"/>
      <c r="V120" s="108"/>
      <c r="W120" s="108"/>
      <c r="X120" s="107">
        <v>7925</v>
      </c>
      <c r="Y120" s="108"/>
      <c r="Z120" s="108"/>
      <c r="AA120" s="109"/>
      <c r="AB120" s="108">
        <v>133149</v>
      </c>
      <c r="AC120" s="108"/>
      <c r="AD120" s="108"/>
      <c r="AE120" s="110"/>
      <c r="AF120" s="123"/>
      <c r="AG120" s="108"/>
      <c r="AH120" s="108"/>
      <c r="AI120" s="110"/>
    </row>
    <row r="121" spans="2:35" ht="14.15" customHeight="1" x14ac:dyDescent="0.2">
      <c r="B121" s="118"/>
      <c r="C121" s="119"/>
      <c r="D121" s="89" t="s">
        <v>2</v>
      </c>
      <c r="E121" s="90"/>
      <c r="F121" s="90"/>
      <c r="G121" s="91"/>
      <c r="H121" s="124">
        <f>SUM(H119:K120)</f>
        <v>311377</v>
      </c>
      <c r="I121" s="125"/>
      <c r="J121" s="125"/>
      <c r="K121" s="125"/>
      <c r="L121" s="124">
        <f>SUM(L119:O120)</f>
        <v>379178</v>
      </c>
      <c r="M121" s="125"/>
      <c r="N121" s="125"/>
      <c r="O121" s="125"/>
      <c r="P121" s="126">
        <f>SUM(P119:S120)</f>
        <v>0</v>
      </c>
      <c r="Q121" s="126"/>
      <c r="R121" s="126"/>
      <c r="S121" s="124"/>
      <c r="T121" s="127">
        <f>SUM(T119:W120)</f>
        <v>2</v>
      </c>
      <c r="U121" s="128"/>
      <c r="V121" s="128"/>
      <c r="W121" s="128"/>
      <c r="X121" s="127">
        <f>SUM(X119:AA120)</f>
        <v>15031</v>
      </c>
      <c r="Y121" s="128"/>
      <c r="Z121" s="128"/>
      <c r="AA121" s="129"/>
      <c r="AB121" s="128">
        <f>SUM(AB119:AE120)</f>
        <v>264449</v>
      </c>
      <c r="AC121" s="128"/>
      <c r="AD121" s="128"/>
      <c r="AE121" s="130"/>
      <c r="AF121" s="131">
        <f>SUM(AF119:AI120)</f>
        <v>0</v>
      </c>
      <c r="AG121" s="128"/>
      <c r="AH121" s="128"/>
      <c r="AI121" s="130"/>
    </row>
    <row r="122" spans="2:35" s="4" customFormat="1" ht="14.15" customHeight="1" x14ac:dyDescent="0.2">
      <c r="B122" s="114" t="s">
        <v>5</v>
      </c>
      <c r="C122" s="115"/>
      <c r="D122" s="120" t="s">
        <v>24</v>
      </c>
      <c r="E122" s="121"/>
      <c r="F122" s="121"/>
      <c r="G122" s="122"/>
      <c r="H122" s="105">
        <f>H116+H119</f>
        <v>1802148</v>
      </c>
      <c r="I122" s="105"/>
      <c r="J122" s="105"/>
      <c r="K122" s="105"/>
      <c r="L122" s="104">
        <f>L116+L119</f>
        <v>1851876</v>
      </c>
      <c r="M122" s="105"/>
      <c r="N122" s="105"/>
      <c r="O122" s="105"/>
      <c r="P122" s="106">
        <f>P116+P119</f>
        <v>608807</v>
      </c>
      <c r="Q122" s="106"/>
      <c r="R122" s="106"/>
      <c r="S122" s="104"/>
      <c r="T122" s="102">
        <f>T116+T119</f>
        <v>825787</v>
      </c>
      <c r="U122" s="102"/>
      <c r="V122" s="102"/>
      <c r="W122" s="107"/>
      <c r="X122" s="102">
        <f>X116+X119</f>
        <v>1393473</v>
      </c>
      <c r="Y122" s="102"/>
      <c r="Z122" s="102"/>
      <c r="AA122" s="102"/>
      <c r="AB122" s="109">
        <f>AB116+AB119</f>
        <v>1706651</v>
      </c>
      <c r="AC122" s="102"/>
      <c r="AD122" s="102"/>
      <c r="AE122" s="103"/>
      <c r="AF122" s="101">
        <f>AF116+AF119</f>
        <v>0</v>
      </c>
      <c r="AG122" s="102"/>
      <c r="AH122" s="102"/>
      <c r="AI122" s="103"/>
    </row>
    <row r="123" spans="2:35" s="4" customFormat="1" ht="14.15" customHeight="1" x14ac:dyDescent="0.2">
      <c r="B123" s="116"/>
      <c r="C123" s="117"/>
      <c r="D123" s="89" t="s">
        <v>25</v>
      </c>
      <c r="E123" s="90"/>
      <c r="F123" s="90"/>
      <c r="G123" s="91"/>
      <c r="H123" s="105">
        <f>H117+H120</f>
        <v>1810590</v>
      </c>
      <c r="I123" s="105"/>
      <c r="J123" s="105"/>
      <c r="K123" s="105"/>
      <c r="L123" s="104">
        <f>L117+L120</f>
        <v>1866304</v>
      </c>
      <c r="M123" s="105"/>
      <c r="N123" s="105"/>
      <c r="O123" s="105"/>
      <c r="P123" s="106">
        <f>P117+P120</f>
        <v>609083</v>
      </c>
      <c r="Q123" s="106"/>
      <c r="R123" s="106"/>
      <c r="S123" s="104"/>
      <c r="T123" s="102">
        <f>T117+T120</f>
        <v>825622</v>
      </c>
      <c r="U123" s="102"/>
      <c r="V123" s="102"/>
      <c r="W123" s="107"/>
      <c r="X123" s="102">
        <f>X117+X120</f>
        <v>1400500</v>
      </c>
      <c r="Y123" s="102"/>
      <c r="Z123" s="102"/>
      <c r="AA123" s="102"/>
      <c r="AB123" s="109">
        <f>AB117+AB120</f>
        <v>1713136</v>
      </c>
      <c r="AC123" s="102"/>
      <c r="AD123" s="102"/>
      <c r="AE123" s="103"/>
      <c r="AF123" s="101">
        <f>AF117+AF120</f>
        <v>0</v>
      </c>
      <c r="AG123" s="102"/>
      <c r="AH123" s="102"/>
      <c r="AI123" s="103"/>
    </row>
    <row r="124" spans="2:35" s="4" customFormat="1" ht="14.15" customHeight="1" thickBot="1" x14ac:dyDescent="0.25">
      <c r="B124" s="118"/>
      <c r="C124" s="119"/>
      <c r="D124" s="89" t="s">
        <v>2</v>
      </c>
      <c r="E124" s="90"/>
      <c r="F124" s="90"/>
      <c r="G124" s="91"/>
      <c r="H124" s="104">
        <f>SUM(H122:K123)</f>
        <v>3612738</v>
      </c>
      <c r="I124" s="105"/>
      <c r="J124" s="105"/>
      <c r="K124" s="105"/>
      <c r="L124" s="104">
        <f>SUM(L122:O123)</f>
        <v>3718180</v>
      </c>
      <c r="M124" s="105"/>
      <c r="N124" s="105"/>
      <c r="O124" s="105"/>
      <c r="P124" s="106">
        <f>SUM(P122:S123)</f>
        <v>1217890</v>
      </c>
      <c r="Q124" s="106"/>
      <c r="R124" s="106"/>
      <c r="S124" s="104"/>
      <c r="T124" s="107">
        <f>SUM(T122:W123)</f>
        <v>1651409</v>
      </c>
      <c r="U124" s="108"/>
      <c r="V124" s="108"/>
      <c r="W124" s="108"/>
      <c r="X124" s="107">
        <f>SUM(X122:AA123)</f>
        <v>2793973</v>
      </c>
      <c r="Y124" s="108"/>
      <c r="Z124" s="108"/>
      <c r="AA124" s="109"/>
      <c r="AB124" s="107">
        <f>SUM(AB122:AE123)</f>
        <v>3419787</v>
      </c>
      <c r="AC124" s="108"/>
      <c r="AD124" s="108"/>
      <c r="AE124" s="110"/>
      <c r="AF124" s="111">
        <f>SUM(AF122:AI123)</f>
        <v>0</v>
      </c>
      <c r="AG124" s="112"/>
      <c r="AH124" s="112"/>
      <c r="AI124" s="113"/>
    </row>
    <row r="125" spans="2:35" ht="14.15" customHeight="1" x14ac:dyDescent="0.2">
      <c r="B125" s="1" t="s">
        <v>72</v>
      </c>
      <c r="AB125" s="12"/>
      <c r="AC125" s="12"/>
      <c r="AD125" s="12"/>
      <c r="AE125" s="12"/>
    </row>
    <row r="126" spans="2:35" ht="10.5" customHeight="1" x14ac:dyDescent="0.2"/>
    <row r="127" spans="2:35" ht="14.15" customHeight="1" thickBot="1" x14ac:dyDescent="0.25">
      <c r="B127" s="1" t="s">
        <v>70</v>
      </c>
      <c r="AA127" s="59"/>
      <c r="AB127" s="59"/>
      <c r="AC127" s="59"/>
      <c r="AE127" s="59" t="s">
        <v>35</v>
      </c>
      <c r="AF127" s="59"/>
      <c r="AG127" s="59"/>
    </row>
    <row r="128" spans="2:35" ht="14.15" customHeight="1" x14ac:dyDescent="0.2">
      <c r="B128" s="89"/>
      <c r="C128" s="90"/>
      <c r="D128" s="90"/>
      <c r="E128" s="91"/>
      <c r="F128" s="65" t="s">
        <v>110</v>
      </c>
      <c r="G128" s="95"/>
      <c r="H128" s="95"/>
      <c r="I128" s="95"/>
      <c r="J128" s="65" t="s">
        <v>115</v>
      </c>
      <c r="K128" s="95"/>
      <c r="L128" s="95"/>
      <c r="M128" s="95"/>
      <c r="N128" s="65" t="s">
        <v>118</v>
      </c>
      <c r="O128" s="95"/>
      <c r="P128" s="95"/>
      <c r="Q128" s="95"/>
      <c r="R128" s="65" t="s">
        <v>124</v>
      </c>
      <c r="S128" s="95"/>
      <c r="T128" s="95"/>
      <c r="U128" s="95"/>
      <c r="V128" s="65" t="s">
        <v>128</v>
      </c>
      <c r="W128" s="95"/>
      <c r="X128" s="95"/>
      <c r="Y128" s="96"/>
      <c r="Z128" s="95" t="s">
        <v>143</v>
      </c>
      <c r="AA128" s="95"/>
      <c r="AB128" s="95"/>
      <c r="AC128" s="97"/>
      <c r="AD128" s="98" t="s">
        <v>150</v>
      </c>
      <c r="AE128" s="99"/>
      <c r="AF128" s="99"/>
      <c r="AG128" s="100"/>
    </row>
    <row r="129" spans="1:35" ht="14.15" customHeight="1" thickBot="1" x14ac:dyDescent="0.25">
      <c r="B129" s="89" t="s">
        <v>27</v>
      </c>
      <c r="C129" s="90"/>
      <c r="D129" s="90"/>
      <c r="E129" s="91"/>
      <c r="F129" s="72">
        <v>584558</v>
      </c>
      <c r="G129" s="73"/>
      <c r="H129" s="73"/>
      <c r="I129" s="73"/>
      <c r="J129" s="74">
        <v>586862</v>
      </c>
      <c r="K129" s="70"/>
      <c r="L129" s="70"/>
      <c r="M129" s="70"/>
      <c r="N129" s="74">
        <v>202049</v>
      </c>
      <c r="O129" s="70"/>
      <c r="P129" s="70"/>
      <c r="Q129" s="70"/>
      <c r="R129" s="74">
        <v>206898</v>
      </c>
      <c r="S129" s="70"/>
      <c r="T129" s="70"/>
      <c r="U129" s="70"/>
      <c r="V129" s="74">
        <v>305703</v>
      </c>
      <c r="W129" s="70"/>
      <c r="X129" s="70"/>
      <c r="Y129" s="75"/>
      <c r="Z129" s="86">
        <v>492013</v>
      </c>
      <c r="AA129" s="87"/>
      <c r="AB129" s="87"/>
      <c r="AC129" s="88"/>
      <c r="AD129" s="92">
        <v>456090</v>
      </c>
      <c r="AE129" s="93"/>
      <c r="AF129" s="93"/>
      <c r="AG129" s="94"/>
    </row>
    <row r="130" spans="1:35" ht="14.15" customHeight="1" x14ac:dyDescent="0.2">
      <c r="B130" s="1" t="s">
        <v>157</v>
      </c>
      <c r="Z130" s="12"/>
      <c r="AA130" s="12"/>
      <c r="AC130" s="12"/>
    </row>
    <row r="131" spans="1:35" ht="9" customHeight="1" x14ac:dyDescent="0.2">
      <c r="AA131" s="12"/>
    </row>
    <row r="132" spans="1:35" ht="14.15" customHeight="1" thickBot="1" x14ac:dyDescent="0.25">
      <c r="A132" s="24" t="s">
        <v>97</v>
      </c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40"/>
    </row>
    <row r="133" spans="1:35" ht="14.15" customHeight="1" x14ac:dyDescent="0.2">
      <c r="B133" s="8"/>
      <c r="C133" s="9"/>
      <c r="D133" s="9"/>
      <c r="E133" s="9"/>
      <c r="F133" s="9"/>
      <c r="G133" s="10"/>
      <c r="H133" s="65" t="s">
        <v>107</v>
      </c>
      <c r="I133" s="95"/>
      <c r="J133" s="95"/>
      <c r="K133" s="95"/>
      <c r="L133" s="65" t="s">
        <v>113</v>
      </c>
      <c r="M133" s="95"/>
      <c r="N133" s="95"/>
      <c r="O133" s="95"/>
      <c r="P133" s="65" t="s">
        <v>118</v>
      </c>
      <c r="Q133" s="95"/>
      <c r="R133" s="95"/>
      <c r="S133" s="95"/>
      <c r="T133" s="65" t="s">
        <v>124</v>
      </c>
      <c r="U133" s="95"/>
      <c r="V133" s="95"/>
      <c r="W133" s="95"/>
      <c r="X133" s="65" t="s">
        <v>128</v>
      </c>
      <c r="Y133" s="95"/>
      <c r="Z133" s="95"/>
      <c r="AA133" s="96"/>
      <c r="AB133" s="95" t="s">
        <v>143</v>
      </c>
      <c r="AC133" s="95"/>
      <c r="AD133" s="95"/>
      <c r="AE133" s="97"/>
      <c r="AF133" s="98" t="s">
        <v>150</v>
      </c>
      <c r="AG133" s="99"/>
      <c r="AH133" s="99"/>
      <c r="AI133" s="100"/>
    </row>
    <row r="134" spans="1:35" ht="14.15" customHeight="1" x14ac:dyDescent="0.2">
      <c r="B134" s="79" t="s">
        <v>28</v>
      </c>
      <c r="C134" s="80"/>
      <c r="D134" s="83" t="s">
        <v>29</v>
      </c>
      <c r="E134" s="84"/>
      <c r="F134" s="84"/>
      <c r="G134" s="85"/>
      <c r="H134" s="72">
        <v>191</v>
      </c>
      <c r="I134" s="73"/>
      <c r="J134" s="73"/>
      <c r="K134" s="73"/>
      <c r="L134" s="72">
        <v>192</v>
      </c>
      <c r="M134" s="73"/>
      <c r="N134" s="73"/>
      <c r="O134" s="73"/>
      <c r="P134" s="72">
        <v>196</v>
      </c>
      <c r="Q134" s="73"/>
      <c r="R134" s="73"/>
      <c r="S134" s="73"/>
      <c r="T134" s="72">
        <v>200</v>
      </c>
      <c r="U134" s="73"/>
      <c r="V134" s="73"/>
      <c r="W134" s="73"/>
      <c r="X134" s="74">
        <v>201</v>
      </c>
      <c r="Y134" s="70"/>
      <c r="Z134" s="70"/>
      <c r="AA134" s="75"/>
      <c r="AB134" s="70">
        <v>194</v>
      </c>
      <c r="AC134" s="70"/>
      <c r="AD134" s="70"/>
      <c r="AE134" s="71"/>
      <c r="AF134" s="69"/>
      <c r="AG134" s="70"/>
      <c r="AH134" s="70"/>
      <c r="AI134" s="71"/>
    </row>
    <row r="135" spans="1:35" ht="14.15" customHeight="1" x14ac:dyDescent="0.2">
      <c r="B135" s="81"/>
      <c r="C135" s="82"/>
      <c r="D135" s="55" t="s">
        <v>30</v>
      </c>
      <c r="E135" s="56"/>
      <c r="F135" s="56"/>
      <c r="G135" s="57"/>
      <c r="H135" s="72">
        <v>32145</v>
      </c>
      <c r="I135" s="73"/>
      <c r="J135" s="73"/>
      <c r="K135" s="73"/>
      <c r="L135" s="72">
        <v>35291</v>
      </c>
      <c r="M135" s="73"/>
      <c r="N135" s="73"/>
      <c r="O135" s="73"/>
      <c r="P135" s="72">
        <v>36428</v>
      </c>
      <c r="Q135" s="73"/>
      <c r="R135" s="73"/>
      <c r="S135" s="73"/>
      <c r="T135" s="72">
        <v>36401</v>
      </c>
      <c r="U135" s="73"/>
      <c r="V135" s="73"/>
      <c r="W135" s="73"/>
      <c r="X135" s="74">
        <v>36917</v>
      </c>
      <c r="Y135" s="70"/>
      <c r="Z135" s="70"/>
      <c r="AA135" s="75"/>
      <c r="AB135" s="70">
        <v>32914</v>
      </c>
      <c r="AC135" s="70"/>
      <c r="AD135" s="70"/>
      <c r="AE135" s="71"/>
      <c r="AF135" s="69"/>
      <c r="AG135" s="70"/>
      <c r="AH135" s="70"/>
      <c r="AI135" s="71"/>
    </row>
    <row r="136" spans="1:35" ht="14.15" customHeight="1" thickBot="1" x14ac:dyDescent="0.25">
      <c r="B136" s="55" t="s">
        <v>31</v>
      </c>
      <c r="C136" s="56"/>
      <c r="D136" s="56"/>
      <c r="E136" s="56"/>
      <c r="F136" s="56"/>
      <c r="G136" s="57"/>
      <c r="H136" s="72">
        <v>3628</v>
      </c>
      <c r="I136" s="73"/>
      <c r="J136" s="73"/>
      <c r="K136" s="73"/>
      <c r="L136" s="72">
        <v>3592</v>
      </c>
      <c r="M136" s="73"/>
      <c r="N136" s="73"/>
      <c r="O136" s="73"/>
      <c r="P136" s="72">
        <v>3446</v>
      </c>
      <c r="Q136" s="73"/>
      <c r="R136" s="73"/>
      <c r="S136" s="73"/>
      <c r="T136" s="72">
        <v>3207</v>
      </c>
      <c r="U136" s="73"/>
      <c r="V136" s="73"/>
      <c r="W136" s="73"/>
      <c r="X136" s="74">
        <v>2915</v>
      </c>
      <c r="Y136" s="70"/>
      <c r="Z136" s="70"/>
      <c r="AA136" s="75"/>
      <c r="AB136" s="74">
        <v>3242</v>
      </c>
      <c r="AC136" s="70"/>
      <c r="AD136" s="70"/>
      <c r="AE136" s="71"/>
      <c r="AF136" s="76"/>
      <c r="AG136" s="77"/>
      <c r="AH136" s="77"/>
      <c r="AI136" s="78"/>
    </row>
    <row r="137" spans="1:35" ht="14.15" customHeight="1" x14ac:dyDescent="0.2">
      <c r="B137" s="1" t="s">
        <v>36</v>
      </c>
    </row>
    <row r="138" spans="1:35" ht="14.15" customHeight="1" x14ac:dyDescent="0.2">
      <c r="B138" s="1" t="s">
        <v>32</v>
      </c>
    </row>
    <row r="139" spans="1:35" ht="8.25" customHeight="1" x14ac:dyDescent="0.2"/>
    <row r="140" spans="1:35" ht="14" customHeight="1" thickBot="1" x14ac:dyDescent="0.25">
      <c r="A140" s="24" t="s">
        <v>98</v>
      </c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40"/>
      <c r="R140" s="59"/>
      <c r="S140" s="59"/>
      <c r="T140" s="59"/>
      <c r="U140" s="12"/>
      <c r="V140" s="12"/>
      <c r="W140" s="12"/>
      <c r="X140" s="59" t="s">
        <v>35</v>
      </c>
      <c r="Y140" s="59"/>
      <c r="Z140" s="59"/>
      <c r="AA140" s="12"/>
      <c r="AB140" s="18"/>
      <c r="AC140" s="18"/>
      <c r="AD140" s="12"/>
      <c r="AE140" s="12"/>
      <c r="AF140" s="36"/>
      <c r="AG140" s="12"/>
      <c r="AH140" s="12"/>
      <c r="AI140" s="12"/>
    </row>
    <row r="141" spans="1:35" ht="14.15" customHeight="1" x14ac:dyDescent="0.2">
      <c r="B141" s="55"/>
      <c r="C141" s="56"/>
      <c r="D141" s="56"/>
      <c r="E141" s="57"/>
      <c r="F141" s="60" t="s">
        <v>134</v>
      </c>
      <c r="G141" s="61"/>
      <c r="H141" s="62"/>
      <c r="I141" s="60" t="s">
        <v>133</v>
      </c>
      <c r="J141" s="61"/>
      <c r="K141" s="62"/>
      <c r="L141" s="60" t="s">
        <v>132</v>
      </c>
      <c r="M141" s="61"/>
      <c r="N141" s="62"/>
      <c r="O141" s="63" t="s">
        <v>131</v>
      </c>
      <c r="P141" s="63"/>
      <c r="Q141" s="63"/>
      <c r="R141" s="63" t="s">
        <v>130</v>
      </c>
      <c r="S141" s="63"/>
      <c r="T141" s="63"/>
      <c r="U141" s="64" t="s">
        <v>151</v>
      </c>
      <c r="V141" s="64"/>
      <c r="W141" s="65"/>
      <c r="X141" s="66" t="s">
        <v>145</v>
      </c>
      <c r="Y141" s="67"/>
      <c r="Z141" s="68"/>
      <c r="AA141" s="12"/>
      <c r="AB141" s="12"/>
      <c r="AC141" s="12"/>
    </row>
    <row r="142" spans="1:35" ht="14.15" customHeight="1" thickBot="1" x14ac:dyDescent="0.25">
      <c r="B142" s="55" t="s">
        <v>33</v>
      </c>
      <c r="C142" s="56"/>
      <c r="D142" s="56"/>
      <c r="E142" s="57"/>
      <c r="F142" s="50">
        <v>0</v>
      </c>
      <c r="G142" s="50"/>
      <c r="H142" s="50"/>
      <c r="I142" s="58">
        <v>0</v>
      </c>
      <c r="J142" s="58"/>
      <c r="K142" s="58"/>
      <c r="L142" s="58">
        <v>0</v>
      </c>
      <c r="M142" s="58"/>
      <c r="N142" s="58"/>
      <c r="O142" s="50">
        <v>0</v>
      </c>
      <c r="P142" s="50"/>
      <c r="Q142" s="50"/>
      <c r="R142" s="50">
        <v>0</v>
      </c>
      <c r="S142" s="50"/>
      <c r="T142" s="50"/>
      <c r="U142" s="50">
        <v>0</v>
      </c>
      <c r="V142" s="50"/>
      <c r="W142" s="51"/>
      <c r="X142" s="52">
        <v>14285</v>
      </c>
      <c r="Y142" s="53"/>
      <c r="Z142" s="54"/>
      <c r="AA142" s="12"/>
      <c r="AB142" s="12"/>
      <c r="AC142" s="12"/>
      <c r="AD142" s="4"/>
      <c r="AE142" s="4"/>
      <c r="AF142" s="4"/>
      <c r="AG142" s="4"/>
      <c r="AH142" s="4"/>
      <c r="AI142" s="4"/>
    </row>
    <row r="143" spans="1:35" ht="14.15" customHeight="1" x14ac:dyDescent="0.2">
      <c r="B143" s="1" t="s">
        <v>152</v>
      </c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</row>
    <row r="144" spans="1:35" x14ac:dyDescent="0.2">
      <c r="B144" s="1" t="s">
        <v>135</v>
      </c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</row>
  </sheetData>
  <mergeCells count="761">
    <mergeCell ref="AD96:AF96"/>
    <mergeCell ref="A3:AF3"/>
    <mergeCell ref="B6:E7"/>
    <mergeCell ref="F6:K6"/>
    <mergeCell ref="L6:Q6"/>
    <mergeCell ref="R6:W6"/>
    <mergeCell ref="X6:AC6"/>
    <mergeCell ref="AD6:AI6"/>
    <mergeCell ref="AG7:AI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B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B9:E9"/>
    <mergeCell ref="F9:H9"/>
    <mergeCell ref="I9:K9"/>
    <mergeCell ref="L9:N9"/>
    <mergeCell ref="O9:Q9"/>
    <mergeCell ref="R9:T9"/>
    <mergeCell ref="U9:W9"/>
    <mergeCell ref="X9:Z9"/>
    <mergeCell ref="AA9:AC9"/>
    <mergeCell ref="AD9:AF9"/>
    <mergeCell ref="AG9:AI9"/>
    <mergeCell ref="B10:E10"/>
    <mergeCell ref="F10:H10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B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B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C15:E16"/>
    <mergeCell ref="F15:K15"/>
    <mergeCell ref="L15:Q15"/>
    <mergeCell ref="R15:W15"/>
    <mergeCell ref="X15:AC15"/>
    <mergeCell ref="AD15:AI15"/>
    <mergeCell ref="AG16:AI16"/>
    <mergeCell ref="F16:H16"/>
    <mergeCell ref="I16:K16"/>
    <mergeCell ref="L16:N16"/>
    <mergeCell ref="O16:Q16"/>
    <mergeCell ref="R16:T16"/>
    <mergeCell ref="U16:W16"/>
    <mergeCell ref="X16:Z16"/>
    <mergeCell ref="AA16:AC16"/>
    <mergeCell ref="AD16:AF16"/>
    <mergeCell ref="C17:E17"/>
    <mergeCell ref="F17:H17"/>
    <mergeCell ref="I17:K17"/>
    <mergeCell ref="L17:N17"/>
    <mergeCell ref="O17:Q17"/>
    <mergeCell ref="R17:T17"/>
    <mergeCell ref="U17:W17"/>
    <mergeCell ref="X17:Z17"/>
    <mergeCell ref="AA17:AC17"/>
    <mergeCell ref="AD17:AF17"/>
    <mergeCell ref="AG17:AI17"/>
    <mergeCell ref="C21:E22"/>
    <mergeCell ref="F21:K21"/>
    <mergeCell ref="L21:Q21"/>
    <mergeCell ref="R21:W21"/>
    <mergeCell ref="X21:AC21"/>
    <mergeCell ref="AD21:AI21"/>
    <mergeCell ref="F22:H22"/>
    <mergeCell ref="I22:K22"/>
    <mergeCell ref="L22:N22"/>
    <mergeCell ref="O22:Q22"/>
    <mergeCell ref="R22:T22"/>
    <mergeCell ref="U22:W22"/>
    <mergeCell ref="X22:Z22"/>
    <mergeCell ref="AA22:AC22"/>
    <mergeCell ref="AD22:AF22"/>
    <mergeCell ref="AG22:AI22"/>
    <mergeCell ref="B23:E23"/>
    <mergeCell ref="F23:H23"/>
    <mergeCell ref="I23:K23"/>
    <mergeCell ref="L23:N23"/>
    <mergeCell ref="O23:Q23"/>
    <mergeCell ref="R23:T23"/>
    <mergeCell ref="U23:W23"/>
    <mergeCell ref="X23:Z23"/>
    <mergeCell ref="AA23:AC23"/>
    <mergeCell ref="AD23:AF23"/>
    <mergeCell ref="AG23:AI23"/>
    <mergeCell ref="B24:E24"/>
    <mergeCell ref="F24:H24"/>
    <mergeCell ref="I24:K24"/>
    <mergeCell ref="L24:N24"/>
    <mergeCell ref="O24:Q24"/>
    <mergeCell ref="R24:T24"/>
    <mergeCell ref="U24:W24"/>
    <mergeCell ref="X24:Z24"/>
    <mergeCell ref="AA24:AC24"/>
    <mergeCell ref="AD24:AF24"/>
    <mergeCell ref="AG24:AI24"/>
    <mergeCell ref="B25:E25"/>
    <mergeCell ref="F25:H25"/>
    <mergeCell ref="I25:K25"/>
    <mergeCell ref="L25:N25"/>
    <mergeCell ref="O25:Q25"/>
    <mergeCell ref="R25:T25"/>
    <mergeCell ref="U25:W25"/>
    <mergeCell ref="X25:Z25"/>
    <mergeCell ref="AA25:AC25"/>
    <mergeCell ref="AD25:AF25"/>
    <mergeCell ref="AG25:AI25"/>
    <mergeCell ref="B26:E26"/>
    <mergeCell ref="F26:H26"/>
    <mergeCell ref="I26:K26"/>
    <mergeCell ref="L26:N26"/>
    <mergeCell ref="O26:Q26"/>
    <mergeCell ref="R26:T26"/>
    <mergeCell ref="U26:W26"/>
    <mergeCell ref="X26:Z26"/>
    <mergeCell ref="AA26:AC26"/>
    <mergeCell ref="AD26:AF26"/>
    <mergeCell ref="AG26:AI26"/>
    <mergeCell ref="B27:E27"/>
    <mergeCell ref="F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C30:E31"/>
    <mergeCell ref="F30:G31"/>
    <mergeCell ref="H30:I31"/>
    <mergeCell ref="J30:K31"/>
    <mergeCell ref="L30:M31"/>
    <mergeCell ref="N30:O31"/>
    <mergeCell ref="P30:Q31"/>
    <mergeCell ref="R30:S31"/>
    <mergeCell ref="T30:U31"/>
    <mergeCell ref="V30:W31"/>
    <mergeCell ref="X30:Y31"/>
    <mergeCell ref="Z31:AC31"/>
    <mergeCell ref="C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C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C36:E37"/>
    <mergeCell ref="F36:K36"/>
    <mergeCell ref="L36:Q36"/>
    <mergeCell ref="R36:W36"/>
    <mergeCell ref="X36:AC36"/>
    <mergeCell ref="AD36:AI36"/>
    <mergeCell ref="F37:H37"/>
    <mergeCell ref="I37:K37"/>
    <mergeCell ref="L37:N37"/>
    <mergeCell ref="O37:Q37"/>
    <mergeCell ref="R37:T37"/>
    <mergeCell ref="U37:W37"/>
    <mergeCell ref="X37:Z37"/>
    <mergeCell ref="AA37:AC37"/>
    <mergeCell ref="AD37:AF37"/>
    <mergeCell ref="AG37:AI37"/>
    <mergeCell ref="C38:E38"/>
    <mergeCell ref="F38:H38"/>
    <mergeCell ref="I38:K38"/>
    <mergeCell ref="L38:N38"/>
    <mergeCell ref="O38:Q38"/>
    <mergeCell ref="R38:T38"/>
    <mergeCell ref="U38:W38"/>
    <mergeCell ref="X38:Z38"/>
    <mergeCell ref="AA38:AC38"/>
    <mergeCell ref="AD38:AF38"/>
    <mergeCell ref="AG38:AI38"/>
    <mergeCell ref="B42:E43"/>
    <mergeCell ref="F42:K42"/>
    <mergeCell ref="L42:Q42"/>
    <mergeCell ref="R42:W42"/>
    <mergeCell ref="X42:AC42"/>
    <mergeCell ref="AD42:AI42"/>
    <mergeCell ref="F43:H43"/>
    <mergeCell ref="I43:K43"/>
    <mergeCell ref="L43:N43"/>
    <mergeCell ref="O43:Q43"/>
    <mergeCell ref="R43:T43"/>
    <mergeCell ref="U43:W43"/>
    <mergeCell ref="X43:Z43"/>
    <mergeCell ref="AA43:AC43"/>
    <mergeCell ref="AD43:AF43"/>
    <mergeCell ref="AG43:AI43"/>
    <mergeCell ref="B44:E44"/>
    <mergeCell ref="F44:H44"/>
    <mergeCell ref="I44:K44"/>
    <mergeCell ref="L44:N44"/>
    <mergeCell ref="O44:Q44"/>
    <mergeCell ref="R44:T44"/>
    <mergeCell ref="U44:W44"/>
    <mergeCell ref="X44:Z44"/>
    <mergeCell ref="AA44:AC44"/>
    <mergeCell ref="AD44:AF44"/>
    <mergeCell ref="AG44:AI44"/>
    <mergeCell ref="B45:E45"/>
    <mergeCell ref="F45:H45"/>
    <mergeCell ref="I45:K45"/>
    <mergeCell ref="L45:N45"/>
    <mergeCell ref="O45:Q45"/>
    <mergeCell ref="R45:T45"/>
    <mergeCell ref="U45:W45"/>
    <mergeCell ref="X45:Z45"/>
    <mergeCell ref="AA45:AC45"/>
    <mergeCell ref="AD45:AF45"/>
    <mergeCell ref="AG45:AI45"/>
    <mergeCell ref="C48:E49"/>
    <mergeCell ref="F48:K49"/>
    <mergeCell ref="L48:M49"/>
    <mergeCell ref="N48:O49"/>
    <mergeCell ref="P48:Q49"/>
    <mergeCell ref="R48:S49"/>
    <mergeCell ref="T48:U49"/>
    <mergeCell ref="V48:W49"/>
    <mergeCell ref="X48:Y49"/>
    <mergeCell ref="C50:E56"/>
    <mergeCell ref="F50:K50"/>
    <mergeCell ref="L50:M50"/>
    <mergeCell ref="N50:O50"/>
    <mergeCell ref="P50:Q50"/>
    <mergeCell ref="R50:S50"/>
    <mergeCell ref="T50:U50"/>
    <mergeCell ref="V50:W50"/>
    <mergeCell ref="X50:Y50"/>
    <mergeCell ref="F51:K51"/>
    <mergeCell ref="L51:M51"/>
    <mergeCell ref="N51:O51"/>
    <mergeCell ref="P51:Q51"/>
    <mergeCell ref="R51:S51"/>
    <mergeCell ref="T51:U51"/>
    <mergeCell ref="V51:W51"/>
    <mergeCell ref="X51:Y51"/>
    <mergeCell ref="F52:K52"/>
    <mergeCell ref="L52:M52"/>
    <mergeCell ref="N52:O52"/>
    <mergeCell ref="P52:Q52"/>
    <mergeCell ref="R52:S52"/>
    <mergeCell ref="T52:U52"/>
    <mergeCell ref="V52:W52"/>
    <mergeCell ref="X52:Y52"/>
    <mergeCell ref="F53:K53"/>
    <mergeCell ref="L53:M53"/>
    <mergeCell ref="N53:O53"/>
    <mergeCell ref="P53:Q53"/>
    <mergeCell ref="R53:S53"/>
    <mergeCell ref="T53:U53"/>
    <mergeCell ref="V53:W53"/>
    <mergeCell ref="X53:Y53"/>
    <mergeCell ref="F54:K54"/>
    <mergeCell ref="L54:M54"/>
    <mergeCell ref="N54:O54"/>
    <mergeCell ref="P54:Q54"/>
    <mergeCell ref="R54:S54"/>
    <mergeCell ref="T54:U54"/>
    <mergeCell ref="V54:W54"/>
    <mergeCell ref="X54:Y54"/>
    <mergeCell ref="F55:K55"/>
    <mergeCell ref="L55:M55"/>
    <mergeCell ref="N55:O55"/>
    <mergeCell ref="P55:Q55"/>
    <mergeCell ref="R55:S55"/>
    <mergeCell ref="T55:U55"/>
    <mergeCell ref="V55:W55"/>
    <mergeCell ref="X55:Y55"/>
    <mergeCell ref="F56:K56"/>
    <mergeCell ref="L56:M56"/>
    <mergeCell ref="N56:O56"/>
    <mergeCell ref="P56:Q56"/>
    <mergeCell ref="R56:S56"/>
    <mergeCell ref="T56:U56"/>
    <mergeCell ref="V56:W56"/>
    <mergeCell ref="X56:Y56"/>
    <mergeCell ref="C57:E59"/>
    <mergeCell ref="F57:K57"/>
    <mergeCell ref="L57:M57"/>
    <mergeCell ref="N57:O57"/>
    <mergeCell ref="P57:Q57"/>
    <mergeCell ref="R57:S57"/>
    <mergeCell ref="T57:U57"/>
    <mergeCell ref="V57:W57"/>
    <mergeCell ref="X57:Y57"/>
    <mergeCell ref="F58:K58"/>
    <mergeCell ref="L58:M58"/>
    <mergeCell ref="N58:O58"/>
    <mergeCell ref="P58:Q58"/>
    <mergeCell ref="R58:S58"/>
    <mergeCell ref="T58:U58"/>
    <mergeCell ref="V58:W58"/>
    <mergeCell ref="X58:Y58"/>
    <mergeCell ref="F59:K59"/>
    <mergeCell ref="L59:M59"/>
    <mergeCell ref="N59:O59"/>
    <mergeCell ref="P59:Q59"/>
    <mergeCell ref="R59:S59"/>
    <mergeCell ref="T59:U59"/>
    <mergeCell ref="V59:W59"/>
    <mergeCell ref="X59:Y59"/>
    <mergeCell ref="C60:K60"/>
    <mergeCell ref="L60:M60"/>
    <mergeCell ref="N60:O60"/>
    <mergeCell ref="P60:Q60"/>
    <mergeCell ref="R60:S60"/>
    <mergeCell ref="T60:U60"/>
    <mergeCell ref="V60:W60"/>
    <mergeCell ref="X60:Y60"/>
    <mergeCell ref="C61:K61"/>
    <mergeCell ref="L61:M61"/>
    <mergeCell ref="N61:O61"/>
    <mergeCell ref="P61:Q61"/>
    <mergeCell ref="R61:S61"/>
    <mergeCell ref="T61:U61"/>
    <mergeCell ref="V61:W61"/>
    <mergeCell ref="X61:Y61"/>
    <mergeCell ref="C62:K62"/>
    <mergeCell ref="L62:M62"/>
    <mergeCell ref="N62:O62"/>
    <mergeCell ref="P62:Q62"/>
    <mergeCell ref="R62:S62"/>
    <mergeCell ref="T62:U62"/>
    <mergeCell ref="V62:W62"/>
    <mergeCell ref="X62:Y62"/>
    <mergeCell ref="C63:K63"/>
    <mergeCell ref="L63:M63"/>
    <mergeCell ref="N63:O63"/>
    <mergeCell ref="P63:Q63"/>
    <mergeCell ref="R63:S63"/>
    <mergeCell ref="T63:U63"/>
    <mergeCell ref="V63:W63"/>
    <mergeCell ref="X63:Y63"/>
    <mergeCell ref="C66:E67"/>
    <mergeCell ref="F66:K66"/>
    <mergeCell ref="L66:Q66"/>
    <mergeCell ref="R66:W66"/>
    <mergeCell ref="F67:H67"/>
    <mergeCell ref="I67:K67"/>
    <mergeCell ref="L67:N67"/>
    <mergeCell ref="O67:Q67"/>
    <mergeCell ref="U67:W67"/>
    <mergeCell ref="B68:E68"/>
    <mergeCell ref="F68:H68"/>
    <mergeCell ref="I68:K68"/>
    <mergeCell ref="L68:N68"/>
    <mergeCell ref="O68:Q68"/>
    <mergeCell ref="R68:T68"/>
    <mergeCell ref="U68:W68"/>
    <mergeCell ref="F72:H72"/>
    <mergeCell ref="I72:K72"/>
    <mergeCell ref="L72:N72"/>
    <mergeCell ref="O72:Q72"/>
    <mergeCell ref="R72:T72"/>
    <mergeCell ref="R67:T67"/>
    <mergeCell ref="U72:W72"/>
    <mergeCell ref="X72:Z72"/>
    <mergeCell ref="AA72:AC72"/>
    <mergeCell ref="B73:N73"/>
    <mergeCell ref="O73:Q73"/>
    <mergeCell ref="R73:T73"/>
    <mergeCell ref="U73:W73"/>
    <mergeCell ref="X73:Z73"/>
    <mergeCell ref="AA73:AC73"/>
    <mergeCell ref="B72:E72"/>
    <mergeCell ref="B74:N74"/>
    <mergeCell ref="O74:Q74"/>
    <mergeCell ref="R74:T74"/>
    <mergeCell ref="U74:W74"/>
    <mergeCell ref="X74:Z74"/>
    <mergeCell ref="AA74:AC74"/>
    <mergeCell ref="B75:N75"/>
    <mergeCell ref="O75:Q75"/>
    <mergeCell ref="R75:T75"/>
    <mergeCell ref="U75:W75"/>
    <mergeCell ref="X75:Z75"/>
    <mergeCell ref="AA75:AC75"/>
    <mergeCell ref="B76:N76"/>
    <mergeCell ref="O76:Q76"/>
    <mergeCell ref="R76:T76"/>
    <mergeCell ref="U76:W76"/>
    <mergeCell ref="X76:Z76"/>
    <mergeCell ref="AA76:AC76"/>
    <mergeCell ref="B77:N77"/>
    <mergeCell ref="O77:Q77"/>
    <mergeCell ref="R77:T77"/>
    <mergeCell ref="U77:W77"/>
    <mergeCell ref="X77:Z77"/>
    <mergeCell ref="AA77:AC77"/>
    <mergeCell ref="C82:E82"/>
    <mergeCell ref="F82:I82"/>
    <mergeCell ref="J82:M82"/>
    <mergeCell ref="N82:Q82"/>
    <mergeCell ref="R82:U82"/>
    <mergeCell ref="V82:Y82"/>
    <mergeCell ref="B83:E83"/>
    <mergeCell ref="F83:I83"/>
    <mergeCell ref="J83:M83"/>
    <mergeCell ref="N83:Q83"/>
    <mergeCell ref="R83:U83"/>
    <mergeCell ref="V83:Y83"/>
    <mergeCell ref="B84:E84"/>
    <mergeCell ref="F84:I84"/>
    <mergeCell ref="J84:M84"/>
    <mergeCell ref="N84:Q84"/>
    <mergeCell ref="R84:U84"/>
    <mergeCell ref="V84:Y84"/>
    <mergeCell ref="B88:E88"/>
    <mergeCell ref="F88:I88"/>
    <mergeCell ref="J88:M88"/>
    <mergeCell ref="N88:Q88"/>
    <mergeCell ref="R88:U88"/>
    <mergeCell ref="V88:Y88"/>
    <mergeCell ref="Z88:AC88"/>
    <mergeCell ref="AD88:AG88"/>
    <mergeCell ref="B89:E89"/>
    <mergeCell ref="F89:I89"/>
    <mergeCell ref="J89:M89"/>
    <mergeCell ref="N89:Q89"/>
    <mergeCell ref="R89:U89"/>
    <mergeCell ref="V89:Y89"/>
    <mergeCell ref="Z89:AC89"/>
    <mergeCell ref="AD89:AG89"/>
    <mergeCell ref="B90:E90"/>
    <mergeCell ref="F90:I90"/>
    <mergeCell ref="J90:M90"/>
    <mergeCell ref="N90:Q90"/>
    <mergeCell ref="R90:U90"/>
    <mergeCell ref="V90:Y90"/>
    <mergeCell ref="Z90:AC90"/>
    <mergeCell ref="AD90:AG90"/>
    <mergeCell ref="C93:E94"/>
    <mergeCell ref="F93:N93"/>
    <mergeCell ref="O93:W93"/>
    <mergeCell ref="X93:AF93"/>
    <mergeCell ref="F94:H94"/>
    <mergeCell ref="I94:K94"/>
    <mergeCell ref="L94:N94"/>
    <mergeCell ref="O94:Q94"/>
    <mergeCell ref="R94:T94"/>
    <mergeCell ref="U94:W94"/>
    <mergeCell ref="X94:Z94"/>
    <mergeCell ref="AA94:AC94"/>
    <mergeCell ref="AD94:AF94"/>
    <mergeCell ref="B95:E95"/>
    <mergeCell ref="F95:H95"/>
    <mergeCell ref="I95:K95"/>
    <mergeCell ref="L95:N95"/>
    <mergeCell ref="O95:Q95"/>
    <mergeCell ref="R95:T95"/>
    <mergeCell ref="U95:W95"/>
    <mergeCell ref="X95:Z95"/>
    <mergeCell ref="AA95:AC95"/>
    <mergeCell ref="AD95:AF95"/>
    <mergeCell ref="B96:E96"/>
    <mergeCell ref="F96:H96"/>
    <mergeCell ref="I96:K96"/>
    <mergeCell ref="L96:N96"/>
    <mergeCell ref="O96:Q96"/>
    <mergeCell ref="R96:T96"/>
    <mergeCell ref="U96:W96"/>
    <mergeCell ref="X96:Z96"/>
    <mergeCell ref="AA96:AC96"/>
    <mergeCell ref="AD97:AF97"/>
    <mergeCell ref="B97:E97"/>
    <mergeCell ref="F97:H97"/>
    <mergeCell ref="I97:K97"/>
    <mergeCell ref="L97:N97"/>
    <mergeCell ref="O97:Q97"/>
    <mergeCell ref="R97:T97"/>
    <mergeCell ref="U97:W97"/>
    <mergeCell ref="X97:Z97"/>
    <mergeCell ref="AA97:AC97"/>
    <mergeCell ref="B98:E98"/>
    <mergeCell ref="F98:H98"/>
    <mergeCell ref="I98:K98"/>
    <mergeCell ref="L98:N98"/>
    <mergeCell ref="O98:Q98"/>
    <mergeCell ref="R98:T98"/>
    <mergeCell ref="U98:W98"/>
    <mergeCell ref="X98:Z98"/>
    <mergeCell ref="AA98:AC98"/>
    <mergeCell ref="AD98:AF98"/>
    <mergeCell ref="B99:E99"/>
    <mergeCell ref="F99:H99"/>
    <mergeCell ref="I99:K99"/>
    <mergeCell ref="L99:N99"/>
    <mergeCell ref="O99:Q99"/>
    <mergeCell ref="R99:T99"/>
    <mergeCell ref="U99:W99"/>
    <mergeCell ref="X99:Z99"/>
    <mergeCell ref="AA99:AC99"/>
    <mergeCell ref="AD99:AF99"/>
    <mergeCell ref="B100:E100"/>
    <mergeCell ref="F100:H100"/>
    <mergeCell ref="I100:K100"/>
    <mergeCell ref="L100:N100"/>
    <mergeCell ref="O100:Q100"/>
    <mergeCell ref="R100:T100"/>
    <mergeCell ref="U100:W100"/>
    <mergeCell ref="X100:Z100"/>
    <mergeCell ref="AA100:AC100"/>
    <mergeCell ref="AD100:AF100"/>
    <mergeCell ref="B101:E101"/>
    <mergeCell ref="F101:H101"/>
    <mergeCell ref="I101:K101"/>
    <mergeCell ref="L101:N101"/>
    <mergeCell ref="O101:Q101"/>
    <mergeCell ref="R101:T101"/>
    <mergeCell ref="U101:W101"/>
    <mergeCell ref="X101:Z101"/>
    <mergeCell ref="AA101:AC101"/>
    <mergeCell ref="AD101:AF101"/>
    <mergeCell ref="B102:E102"/>
    <mergeCell ref="F102:H102"/>
    <mergeCell ref="I102:K102"/>
    <mergeCell ref="L102:N102"/>
    <mergeCell ref="O102:Q102"/>
    <mergeCell ref="R102:T102"/>
    <mergeCell ref="U102:W102"/>
    <mergeCell ref="X102:Z102"/>
    <mergeCell ref="AA102:AC102"/>
    <mergeCell ref="AD102:AF102"/>
    <mergeCell ref="B103:E103"/>
    <mergeCell ref="F103:H103"/>
    <mergeCell ref="I103:K103"/>
    <mergeCell ref="L103:N103"/>
    <mergeCell ref="O103:Q103"/>
    <mergeCell ref="R103:T103"/>
    <mergeCell ref="U103:W103"/>
    <mergeCell ref="X103:Z103"/>
    <mergeCell ref="AA103:AC103"/>
    <mergeCell ref="AD103:AF103"/>
    <mergeCell ref="AE109:AH109"/>
    <mergeCell ref="B110:F110"/>
    <mergeCell ref="G110:J110"/>
    <mergeCell ref="K110:N110"/>
    <mergeCell ref="O110:R110"/>
    <mergeCell ref="S110:V110"/>
    <mergeCell ref="W110:Z110"/>
    <mergeCell ref="AA110:AD110"/>
    <mergeCell ref="AE110:AH110"/>
    <mergeCell ref="B111:F111"/>
    <mergeCell ref="G111:J111"/>
    <mergeCell ref="K111:N111"/>
    <mergeCell ref="O111:R111"/>
    <mergeCell ref="S111:V111"/>
    <mergeCell ref="W111:Z111"/>
    <mergeCell ref="AA111:AD111"/>
    <mergeCell ref="AE111:AH111"/>
    <mergeCell ref="B115:G115"/>
    <mergeCell ref="H115:K115"/>
    <mergeCell ref="L115:O115"/>
    <mergeCell ref="P115:S115"/>
    <mergeCell ref="T115:W115"/>
    <mergeCell ref="X115:AA115"/>
    <mergeCell ref="AB115:AE115"/>
    <mergeCell ref="AF115:AI115"/>
    <mergeCell ref="B116:C118"/>
    <mergeCell ref="D116:G116"/>
    <mergeCell ref="H116:K116"/>
    <mergeCell ref="L116:O116"/>
    <mergeCell ref="P116:S116"/>
    <mergeCell ref="T116:W116"/>
    <mergeCell ref="X116:AA116"/>
    <mergeCell ref="AB116:AE116"/>
    <mergeCell ref="AF116:AI116"/>
    <mergeCell ref="D117:G117"/>
    <mergeCell ref="H117:K117"/>
    <mergeCell ref="L117:O117"/>
    <mergeCell ref="P117:S117"/>
    <mergeCell ref="T117:W117"/>
    <mergeCell ref="X117:AA117"/>
    <mergeCell ref="AB117:AE117"/>
    <mergeCell ref="AF117:AI117"/>
    <mergeCell ref="D118:G118"/>
    <mergeCell ref="H118:K118"/>
    <mergeCell ref="L118:O118"/>
    <mergeCell ref="P118:S118"/>
    <mergeCell ref="T118:W118"/>
    <mergeCell ref="X118:AA118"/>
    <mergeCell ref="AB118:AE118"/>
    <mergeCell ref="AF118:AI118"/>
    <mergeCell ref="B119:C121"/>
    <mergeCell ref="D119:G119"/>
    <mergeCell ref="H119:K119"/>
    <mergeCell ref="L119:O119"/>
    <mergeCell ref="P119:S119"/>
    <mergeCell ref="T119:W119"/>
    <mergeCell ref="X119:AA119"/>
    <mergeCell ref="AB119:AE119"/>
    <mergeCell ref="AF119:AI119"/>
    <mergeCell ref="D120:G120"/>
    <mergeCell ref="H120:K120"/>
    <mergeCell ref="L120:O120"/>
    <mergeCell ref="P120:S120"/>
    <mergeCell ref="T120:W120"/>
    <mergeCell ref="X120:AA120"/>
    <mergeCell ref="AB120:AE120"/>
    <mergeCell ref="AF120:AI120"/>
    <mergeCell ref="D121:G121"/>
    <mergeCell ref="H121:K121"/>
    <mergeCell ref="L121:O121"/>
    <mergeCell ref="P121:S121"/>
    <mergeCell ref="T121:W121"/>
    <mergeCell ref="X121:AA121"/>
    <mergeCell ref="AB121:AE121"/>
    <mergeCell ref="AF121:AI121"/>
    <mergeCell ref="B122:C124"/>
    <mergeCell ref="D122:G122"/>
    <mergeCell ref="H122:K122"/>
    <mergeCell ref="L122:O122"/>
    <mergeCell ref="P122:S122"/>
    <mergeCell ref="T122:W122"/>
    <mergeCell ref="X122:AA122"/>
    <mergeCell ref="AB122:AE122"/>
    <mergeCell ref="AF122:AI122"/>
    <mergeCell ref="D123:G123"/>
    <mergeCell ref="H123:K123"/>
    <mergeCell ref="L123:O123"/>
    <mergeCell ref="P123:S123"/>
    <mergeCell ref="T123:W123"/>
    <mergeCell ref="X123:AA123"/>
    <mergeCell ref="AB123:AE123"/>
    <mergeCell ref="AF123:AI123"/>
    <mergeCell ref="D124:G124"/>
    <mergeCell ref="H124:K124"/>
    <mergeCell ref="L124:O124"/>
    <mergeCell ref="P124:S124"/>
    <mergeCell ref="T124:W124"/>
    <mergeCell ref="X124:AA124"/>
    <mergeCell ref="AB124:AE124"/>
    <mergeCell ref="AF124:AI124"/>
    <mergeCell ref="AA127:AC127"/>
    <mergeCell ref="AE127:AG127"/>
    <mergeCell ref="B128:E128"/>
    <mergeCell ref="F128:I128"/>
    <mergeCell ref="J128:M128"/>
    <mergeCell ref="N128:Q128"/>
    <mergeCell ref="R128:U128"/>
    <mergeCell ref="V128:Y128"/>
    <mergeCell ref="Z128:AC128"/>
    <mergeCell ref="AD128:AG128"/>
    <mergeCell ref="AD129:AG129"/>
    <mergeCell ref="H133:K133"/>
    <mergeCell ref="L133:O133"/>
    <mergeCell ref="P133:S133"/>
    <mergeCell ref="T133:W133"/>
    <mergeCell ref="X133:AA133"/>
    <mergeCell ref="AB133:AE133"/>
    <mergeCell ref="AF133:AI133"/>
    <mergeCell ref="F129:I129"/>
    <mergeCell ref="J129:M129"/>
    <mergeCell ref="D134:G134"/>
    <mergeCell ref="H134:K134"/>
    <mergeCell ref="L134:O134"/>
    <mergeCell ref="P134:S134"/>
    <mergeCell ref="T134:W134"/>
    <mergeCell ref="Z129:AC129"/>
    <mergeCell ref="B129:E129"/>
    <mergeCell ref="N129:Q129"/>
    <mergeCell ref="R129:U129"/>
    <mergeCell ref="V129:Y129"/>
    <mergeCell ref="X134:AA134"/>
    <mergeCell ref="AB134:AE134"/>
    <mergeCell ref="AF134:AI134"/>
    <mergeCell ref="D135:G135"/>
    <mergeCell ref="H135:K135"/>
    <mergeCell ref="L135:O135"/>
    <mergeCell ref="P135:S135"/>
    <mergeCell ref="T135:W135"/>
    <mergeCell ref="X135:AA135"/>
    <mergeCell ref="AB135:AE135"/>
    <mergeCell ref="AF135:AI135"/>
    <mergeCell ref="B136:G136"/>
    <mergeCell ref="H136:K136"/>
    <mergeCell ref="L136:O136"/>
    <mergeCell ref="P136:S136"/>
    <mergeCell ref="T136:W136"/>
    <mergeCell ref="X136:AA136"/>
    <mergeCell ref="AB136:AE136"/>
    <mergeCell ref="AF136:AI136"/>
    <mergeCell ref="B134:C135"/>
    <mergeCell ref="R140:T140"/>
    <mergeCell ref="X140:Z140"/>
    <mergeCell ref="B141:E141"/>
    <mergeCell ref="F141:H141"/>
    <mergeCell ref="I141:K141"/>
    <mergeCell ref="L141:N141"/>
    <mergeCell ref="O141:Q141"/>
    <mergeCell ref="R141:T141"/>
    <mergeCell ref="U141:W141"/>
    <mergeCell ref="X141:Z141"/>
    <mergeCell ref="U142:W142"/>
    <mergeCell ref="X142:Z142"/>
    <mergeCell ref="B142:E142"/>
    <mergeCell ref="F142:H142"/>
    <mergeCell ref="I142:K142"/>
    <mergeCell ref="L142:N142"/>
    <mergeCell ref="O142:Q142"/>
    <mergeCell ref="R142:T142"/>
  </mergeCells>
  <phoneticPr fontId="3"/>
  <pageMargins left="0.70866141732283472" right="0.70866141732283472" top="0.74803149606299213" bottom="0.74803149606299213" header="0.31496062992125984" footer="0.31496062992125984"/>
  <pageSetup paperSize="9" scale="72" orientation="portrait" cellComments="asDisplayed" r:id="rId1"/>
  <rowBreaks count="1" manualBreakCount="1">
    <brk id="85" max="3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</vt:lpstr>
      <vt:lpstr>'R06'!Print_Area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</dc:creator>
  <cp:lastModifiedBy>沖野　智信</cp:lastModifiedBy>
  <cp:lastPrinted>2025-06-23T06:45:25Z</cp:lastPrinted>
  <dcterms:created xsi:type="dcterms:W3CDTF">2006-02-06T02:35:52Z</dcterms:created>
  <dcterms:modified xsi:type="dcterms:W3CDTF">2026-09-23T23:45:02Z</dcterms:modified>
</cp:coreProperties>
</file>