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65311" windowWidth="12120" windowHeight="7575" activeTab="0"/>
  </bookViews>
  <sheets>
    <sheet name="19年版" sheetId="1" r:id="rId1"/>
  </sheets>
  <definedNames>
    <definedName name="_xlnm.Print_Area" localSheetId="0">'19年版'!$A$1:$I$73</definedName>
  </definedNames>
  <calcPr fullCalcOnLoad="1"/>
</workbook>
</file>

<file path=xl/sharedStrings.xml><?xml version="1.0" encoding="utf-8"?>
<sst xmlns="http://schemas.openxmlformats.org/spreadsheetml/2006/main" count="112" uniqueCount="106">
  <si>
    <t>総数</t>
  </si>
  <si>
    <t>施設数</t>
  </si>
  <si>
    <t>在所者</t>
  </si>
  <si>
    <t>保護施設</t>
  </si>
  <si>
    <t>児童福祉施設</t>
  </si>
  <si>
    <t>母子生活支援施設</t>
  </si>
  <si>
    <t>（3）</t>
  </si>
  <si>
    <t>児童養護施設</t>
  </si>
  <si>
    <t>（4）</t>
  </si>
  <si>
    <t>（5）</t>
  </si>
  <si>
    <t>（6）</t>
  </si>
  <si>
    <t>（7）</t>
  </si>
  <si>
    <t>（8）</t>
  </si>
  <si>
    <t>情緒障害児短期治療施設</t>
  </si>
  <si>
    <t>（9）</t>
  </si>
  <si>
    <t>児童自立支援施設</t>
  </si>
  <si>
    <t>（10）</t>
  </si>
  <si>
    <t>助産施設</t>
  </si>
  <si>
    <t>（11）</t>
  </si>
  <si>
    <t>保育所</t>
  </si>
  <si>
    <t>（12）</t>
  </si>
  <si>
    <t>児童厚生施設</t>
  </si>
  <si>
    <t>老人福祉施設</t>
  </si>
  <si>
    <t>老人福祉センター</t>
  </si>
  <si>
    <t>老人在宅介護支援センター</t>
  </si>
  <si>
    <t>身体障害者更生援護施設</t>
  </si>
  <si>
    <t>（1）</t>
  </si>
  <si>
    <t>身体障害者更生施設</t>
  </si>
  <si>
    <t>（2）</t>
  </si>
  <si>
    <t>身体障害者療護施設</t>
  </si>
  <si>
    <t>（3）</t>
  </si>
  <si>
    <t>身体障害者福祉ホーム</t>
  </si>
  <si>
    <t>（4）</t>
  </si>
  <si>
    <t>身体障害者授産施設</t>
  </si>
  <si>
    <t>①身体障害者通所授産施設</t>
  </si>
  <si>
    <t>②重度身体障害者授産施設</t>
  </si>
  <si>
    <t>③身体障害者福祉工場</t>
  </si>
  <si>
    <t>（5）</t>
  </si>
  <si>
    <t>身体障害者福祉センター</t>
  </si>
  <si>
    <t>（6）</t>
  </si>
  <si>
    <t>在宅障害者デイサービス施設</t>
  </si>
  <si>
    <t>盲導犬訓練施設</t>
  </si>
  <si>
    <t>(８)</t>
  </si>
  <si>
    <t>点字図書館</t>
  </si>
  <si>
    <t>知的障害者援護施設</t>
  </si>
  <si>
    <t>（1）</t>
  </si>
  <si>
    <t>知的障害者デイサービスセンター</t>
  </si>
  <si>
    <t>（2）</t>
  </si>
  <si>
    <t>知的障害者更生施設</t>
  </si>
  <si>
    <t>①知的障害者更生施設（入所）</t>
  </si>
  <si>
    <t>②知的障害者更生施設（通所）</t>
  </si>
  <si>
    <t>知的障害者授産施設（通所）</t>
  </si>
  <si>
    <t>（3）</t>
  </si>
  <si>
    <t>知的障害者通勤寮</t>
  </si>
  <si>
    <t>婦人保護施設</t>
  </si>
  <si>
    <t>（1）</t>
  </si>
  <si>
    <t>母子福祉施設</t>
  </si>
  <si>
    <t>母子福祉センター</t>
  </si>
  <si>
    <t>精神障害者社会復帰施設</t>
  </si>
  <si>
    <t>精神障害者生活訓練施設</t>
  </si>
  <si>
    <t>精神障害者通所授産施設</t>
  </si>
  <si>
    <t>精神障害者地域生活支援センター</t>
  </si>
  <si>
    <t>その他の社会福祉施設</t>
  </si>
  <si>
    <t>（1）</t>
  </si>
  <si>
    <t>精神障害者小規模通所授産施設</t>
  </si>
  <si>
    <t>本表は厚生労働省が実施する社会福祉施設等調査及び介護サービス施設・事業所調査の対象施設を基にした仙台市内の</t>
  </si>
  <si>
    <t>知的障害児施設</t>
  </si>
  <si>
    <t>知的障害児通園施設</t>
  </si>
  <si>
    <t>肢体不自由児施設</t>
  </si>
  <si>
    <t>重症心身障害児施設</t>
  </si>
  <si>
    <t>（7）</t>
  </si>
  <si>
    <t>（3）</t>
  </si>
  <si>
    <t>（4）</t>
  </si>
  <si>
    <t>老人憩の家</t>
  </si>
  <si>
    <t>（2）</t>
  </si>
  <si>
    <t>有料老人ホーム</t>
  </si>
  <si>
    <t>社会福祉施設数である。県及び市が設置し民間で運営している施設についてはそれぞれ県営及び市営に含む。</t>
  </si>
  <si>
    <t>定員及び在所者の総数と児童福祉施設には母子生活支援施設分を除く。</t>
  </si>
  <si>
    <t>　　　</t>
  </si>
  <si>
    <t>施　　設　　の　　種　　類</t>
  </si>
  <si>
    <t>定　員</t>
  </si>
  <si>
    <t>総　数</t>
  </si>
  <si>
    <t>県　営</t>
  </si>
  <si>
    <t>市　営</t>
  </si>
  <si>
    <t>民　営</t>
  </si>
  <si>
    <t>（1）</t>
  </si>
  <si>
    <t>救護施設</t>
  </si>
  <si>
    <t>乳児院</t>
  </si>
  <si>
    <t>（2）</t>
  </si>
  <si>
    <t>①児童館（児童センター含む）</t>
  </si>
  <si>
    <t>②児童遊園</t>
  </si>
  <si>
    <t>（1）</t>
  </si>
  <si>
    <t>養護老人ホーム</t>
  </si>
  <si>
    <t>（2）</t>
  </si>
  <si>
    <t>特別養護老人ホーム</t>
  </si>
  <si>
    <t>（3）</t>
  </si>
  <si>
    <t>軽費老人ホーム</t>
  </si>
  <si>
    <t>（4）</t>
  </si>
  <si>
    <t>老人デイサービスセンター</t>
  </si>
  <si>
    <t>（5）</t>
  </si>
  <si>
    <t>老人短期入所施設</t>
  </si>
  <si>
    <t>（6）</t>
  </si>
  <si>
    <t>（4）</t>
  </si>
  <si>
    <t>資料  健康福祉局健康福祉部社会課，子供未来局子育て支援部保育課</t>
  </si>
  <si>
    <t xml:space="preserve">   （平成18年10月1日）</t>
  </si>
  <si>
    <t>198.社会福祉施設の概況</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</si>
</sst>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17">
    <font>
      <sz val="12"/>
      <name val="ＭＳ 明朝"/>
      <family val="1"/>
    </font>
    <font>
      <b/>
      <sz val="12"/>
      <name val="ＭＳ 明朝"/>
      <family val="1"/>
    </font>
    <font>
      <i/>
      <sz val="12"/>
      <name val="ＭＳ 明朝"/>
      <family val="1"/>
    </font>
    <font>
      <b/>
      <i/>
      <sz val="12"/>
      <name val="ＭＳ 明朝"/>
      <family val="1"/>
    </font>
    <font>
      <sz val="6"/>
      <name val="ＭＳ Ｐ明朝"/>
      <family val="1"/>
    </font>
    <font>
      <sz val="11"/>
      <name val="ＭＳ ゴシック"/>
      <family val="3"/>
    </font>
    <font>
      <sz val="11"/>
      <name val="ＭＳ 明朝"/>
      <family val="1"/>
    </font>
    <font>
      <b/>
      <sz val="11"/>
      <name val="ＭＳ 明朝"/>
      <family val="1"/>
    </font>
    <font>
      <sz val="10"/>
      <name val="ＭＳ Ｐ明朝"/>
      <family val="1"/>
    </font>
    <font>
      <sz val="8"/>
      <name val="ＭＳ Ｐ明朝"/>
      <family val="1"/>
    </font>
    <font>
      <sz val="10"/>
      <name val="ＭＳ Ｐゴシック"/>
      <family val="3"/>
    </font>
    <font>
      <b/>
      <sz val="10"/>
      <name val="ＭＳ Ｐゴシック"/>
      <family val="3"/>
    </font>
    <font>
      <sz val="11"/>
      <name val="ＭＳ Ｐ明朝"/>
      <family val="1"/>
    </font>
    <font>
      <sz val="12"/>
      <name val="ＭＳ ゴシック"/>
      <family val="3"/>
    </font>
    <font>
      <sz val="10"/>
      <name val="ＭＳ ゴシック"/>
      <family val="3"/>
    </font>
    <font>
      <b/>
      <sz val="10"/>
      <name val="ＭＳ Ｐ明朝"/>
      <family val="1"/>
    </font>
    <font>
      <sz val="10"/>
      <name val="ＭＳ 明朝"/>
      <family val="1"/>
    </font>
  </fonts>
  <fills count="2">
    <fill>
      <patternFill/>
    </fill>
    <fill>
      <patternFill patternType="gray125"/>
    </fill>
  </fills>
  <borders count="18">
    <border>
      <left/>
      <right/>
      <top/>
      <bottom/>
      <diagonal/>
    </border>
    <border>
      <left>
        <color indexed="63"/>
      </left>
      <right style="thin"/>
      <top style="thin"/>
      <bottom>
        <color indexed="63"/>
      </bottom>
    </border>
    <border>
      <left style="thin"/>
      <right style="thin"/>
      <top style="thin"/>
      <bottom style="thin"/>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medium"/>
      <bottom>
        <color indexed="63"/>
      </bottom>
    </border>
    <border>
      <left style="thin"/>
      <right style="thin"/>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53">
    <xf numFmtId="0" fontId="0" fillId="0" borderId="0" xfId="0" applyAlignment="1">
      <alignment/>
    </xf>
    <xf numFmtId="0" fontId="5" fillId="0" borderId="0" xfId="0" applyFont="1" applyAlignment="1">
      <alignment/>
    </xf>
    <xf numFmtId="0" fontId="6" fillId="0" borderId="0" xfId="0" applyFont="1" applyAlignment="1">
      <alignment/>
    </xf>
    <xf numFmtId="0" fontId="7" fillId="0" borderId="0" xfId="0" applyFont="1" applyAlignment="1" quotePrefix="1">
      <alignment/>
    </xf>
    <xf numFmtId="0" fontId="8" fillId="0" borderId="1" xfId="0" applyFont="1" applyBorder="1" applyAlignment="1">
      <alignment horizontal="distributed" vertical="center"/>
    </xf>
    <xf numFmtId="0" fontId="8" fillId="0" borderId="0" xfId="0" applyFont="1" applyAlignment="1">
      <alignment/>
    </xf>
    <xf numFmtId="0" fontId="8" fillId="0" borderId="2" xfId="0" applyFont="1" applyBorder="1" applyAlignment="1">
      <alignment horizontal="distributed" vertical="center"/>
    </xf>
    <xf numFmtId="0" fontId="8" fillId="0" borderId="3" xfId="0" applyFont="1" applyBorder="1" applyAlignment="1">
      <alignment/>
    </xf>
    <xf numFmtId="0" fontId="8" fillId="0" borderId="3" xfId="0" applyFont="1" applyBorder="1" applyAlignment="1">
      <alignment horizontal="left"/>
    </xf>
    <xf numFmtId="0" fontId="8" fillId="0" borderId="3" xfId="0" applyFont="1" applyFill="1" applyBorder="1" applyAlignment="1">
      <alignment/>
    </xf>
    <xf numFmtId="0" fontId="9" fillId="0" borderId="0" xfId="0" applyFont="1" applyAlignment="1">
      <alignment/>
    </xf>
    <xf numFmtId="0" fontId="10" fillId="0" borderId="4" xfId="0" applyFont="1" applyBorder="1" applyAlignment="1">
      <alignment horizontal="distributed" vertical="center"/>
    </xf>
    <xf numFmtId="0" fontId="10" fillId="0" borderId="5" xfId="0" applyFont="1" applyBorder="1" applyAlignment="1">
      <alignment horizontal="distributed" vertical="center"/>
    </xf>
    <xf numFmtId="0" fontId="10" fillId="0" borderId="6" xfId="0" applyFont="1" applyBorder="1" applyAlignment="1">
      <alignment/>
    </xf>
    <xf numFmtId="0" fontId="10" fillId="0" borderId="7" xfId="0" applyFont="1" applyBorder="1" applyAlignment="1">
      <alignment/>
    </xf>
    <xf numFmtId="0" fontId="12" fillId="0" borderId="6" xfId="0" applyFont="1" applyBorder="1" applyAlignment="1">
      <alignment/>
    </xf>
    <xf numFmtId="0" fontId="12" fillId="0" borderId="0" xfId="0" applyFont="1" applyAlignment="1">
      <alignment/>
    </xf>
    <xf numFmtId="0" fontId="12" fillId="0" borderId="8" xfId="0" applyFont="1" applyBorder="1" applyAlignment="1">
      <alignment/>
    </xf>
    <xf numFmtId="49" fontId="8" fillId="0" borderId="0" xfId="0" applyNumberFormat="1" applyFont="1" applyAlignment="1">
      <alignment horizontal="center"/>
    </xf>
    <xf numFmtId="58" fontId="9" fillId="0" borderId="0" xfId="0" applyNumberFormat="1" applyFont="1" applyAlignment="1">
      <alignment horizontal="right" vertical="center"/>
    </xf>
    <xf numFmtId="0" fontId="13" fillId="0" borderId="0" xfId="0" applyFont="1" applyAlignment="1">
      <alignment/>
    </xf>
    <xf numFmtId="0" fontId="14" fillId="0" borderId="0" xfId="0" applyFont="1" applyAlignment="1">
      <alignment/>
    </xf>
    <xf numFmtId="0" fontId="14" fillId="0" borderId="0" xfId="0" applyFont="1" applyAlignment="1">
      <alignment/>
    </xf>
    <xf numFmtId="0" fontId="15" fillId="0" borderId="0" xfId="0" applyFont="1" applyBorder="1" applyAlignment="1">
      <alignment horizontal="distributed"/>
    </xf>
    <xf numFmtId="0" fontId="16" fillId="0" borderId="0" xfId="0" applyFont="1" applyAlignment="1">
      <alignment/>
    </xf>
    <xf numFmtId="41" fontId="11" fillId="0" borderId="9" xfId="0" applyNumberFormat="1" applyFont="1" applyFill="1" applyBorder="1" applyAlignment="1">
      <alignment horizontal="right"/>
    </xf>
    <xf numFmtId="41" fontId="11" fillId="0" borderId="0" xfId="0" applyNumberFormat="1" applyFont="1" applyFill="1" applyBorder="1" applyAlignment="1">
      <alignment horizontal="right"/>
    </xf>
    <xf numFmtId="41" fontId="10" fillId="0" borderId="9" xfId="0" applyNumberFormat="1" applyFont="1" applyFill="1" applyBorder="1" applyAlignment="1">
      <alignment horizontal="right"/>
    </xf>
    <xf numFmtId="41" fontId="10" fillId="0" borderId="0" xfId="0" applyNumberFormat="1" applyFont="1" applyFill="1" applyBorder="1" applyAlignment="1">
      <alignment horizontal="right"/>
    </xf>
    <xf numFmtId="176" fontId="10" fillId="0" borderId="0" xfId="0" applyNumberFormat="1" applyFont="1" applyFill="1" applyBorder="1" applyAlignment="1">
      <alignment horizontal="right"/>
    </xf>
    <xf numFmtId="176" fontId="11" fillId="0" borderId="9" xfId="0" applyNumberFormat="1" applyFont="1" applyFill="1" applyBorder="1" applyAlignment="1">
      <alignment horizontal="right"/>
    </xf>
    <xf numFmtId="176" fontId="11" fillId="0" borderId="0" xfId="0" applyNumberFormat="1" applyFont="1" applyFill="1" applyBorder="1" applyAlignment="1">
      <alignment horizontal="right"/>
    </xf>
    <xf numFmtId="49" fontId="8" fillId="0" borderId="0" xfId="0" applyNumberFormat="1" applyFont="1" applyBorder="1" applyAlignment="1">
      <alignment horizontal="center"/>
    </xf>
    <xf numFmtId="176" fontId="10" fillId="0" borderId="9" xfId="0" applyNumberFormat="1" applyFont="1" applyFill="1" applyBorder="1" applyAlignment="1">
      <alignment horizontal="right"/>
    </xf>
    <xf numFmtId="0" fontId="12" fillId="0" borderId="0" xfId="0" applyFont="1" applyFill="1" applyAlignment="1">
      <alignment/>
    </xf>
    <xf numFmtId="49" fontId="8" fillId="0" borderId="0" xfId="0" applyNumberFormat="1" applyFont="1" applyFill="1" applyAlignment="1">
      <alignment horizontal="center"/>
    </xf>
    <xf numFmtId="0" fontId="6" fillId="0" borderId="0" xfId="0" applyFont="1" applyFill="1" applyAlignment="1">
      <alignment/>
    </xf>
    <xf numFmtId="0" fontId="16" fillId="0" borderId="0" xfId="0" applyFont="1" applyFill="1" applyAlignment="1">
      <alignment/>
    </xf>
    <xf numFmtId="0" fontId="15" fillId="0" borderId="0" xfId="0" applyFont="1" applyFill="1" applyBorder="1" applyAlignment="1">
      <alignment/>
    </xf>
    <xf numFmtId="0" fontId="0" fillId="0" borderId="3" xfId="0" applyBorder="1" applyAlignment="1">
      <alignment/>
    </xf>
    <xf numFmtId="0" fontId="15" fillId="0" borderId="0" xfId="0" applyFont="1" applyBorder="1" applyAlignment="1">
      <alignment/>
    </xf>
    <xf numFmtId="0" fontId="8" fillId="0" borderId="10" xfId="0" applyFont="1" applyBorder="1" applyAlignment="1">
      <alignment horizontal="distributed" vertical="center"/>
    </xf>
    <xf numFmtId="0" fontId="8" fillId="0" borderId="11" xfId="0" applyFont="1" applyBorder="1" applyAlignment="1">
      <alignment horizontal="distributed" vertical="center"/>
    </xf>
    <xf numFmtId="0" fontId="8" fillId="0" borderId="12" xfId="0" applyFont="1" applyBorder="1" applyAlignment="1">
      <alignment horizontal="distributed" vertical="center"/>
    </xf>
    <xf numFmtId="0" fontId="8" fillId="0" borderId="13" xfId="0" applyFont="1" applyBorder="1" applyAlignment="1">
      <alignment horizontal="distributed" vertical="center"/>
    </xf>
    <xf numFmtId="0" fontId="8" fillId="0" borderId="14" xfId="0" applyFont="1" applyBorder="1" applyAlignment="1">
      <alignment horizontal="distributed" vertical="center"/>
    </xf>
    <xf numFmtId="0" fontId="8" fillId="0" borderId="15" xfId="0" applyFont="1" applyBorder="1" applyAlignment="1">
      <alignment horizontal="distributed" vertical="center"/>
    </xf>
    <xf numFmtId="0" fontId="8" fillId="0" borderId="7" xfId="0" applyFont="1" applyBorder="1" applyAlignment="1">
      <alignment horizontal="distributed" vertical="center"/>
    </xf>
    <xf numFmtId="0" fontId="8" fillId="0" borderId="16" xfId="0" applyFont="1"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6" xfId="0" applyBorder="1" applyAlignment="1">
      <alignment horizontal="center" vertical="center"/>
    </xf>
    <xf numFmtId="0" fontId="0" fillId="0" borderId="8" xfId="0"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69"/>
  <sheetViews>
    <sheetView showGridLines="0" tabSelected="1" workbookViewId="0" topLeftCell="A7">
      <selection activeCell="H23" sqref="H23"/>
    </sheetView>
  </sheetViews>
  <sheetFormatPr defaultColWidth="8.796875" defaultRowHeight="15"/>
  <cols>
    <col min="1" max="1" width="1.59765625" style="2" customWidth="1"/>
    <col min="2" max="2" width="5.59765625" style="2" customWidth="1"/>
    <col min="3" max="3" width="28.09765625" style="2" customWidth="1"/>
    <col min="4" max="9" width="10.59765625" style="2" customWidth="1"/>
    <col min="10" max="16384" width="8.69921875" style="2" customWidth="1"/>
  </cols>
  <sheetData>
    <row r="1" ht="14.25">
      <c r="C1" s="20" t="s">
        <v>105</v>
      </c>
    </row>
    <row r="2" ht="13.5">
      <c r="C2" s="3"/>
    </row>
    <row r="3" spans="3:9" ht="13.5" customHeight="1">
      <c r="C3" s="21" t="s">
        <v>65</v>
      </c>
      <c r="D3" s="1"/>
      <c r="E3" s="1"/>
      <c r="F3" s="1"/>
      <c r="G3" s="1"/>
      <c r="H3" s="1"/>
      <c r="I3" s="1"/>
    </row>
    <row r="4" spans="3:9" ht="13.5">
      <c r="C4" s="22" t="s">
        <v>76</v>
      </c>
      <c r="D4" s="1"/>
      <c r="E4" s="1"/>
      <c r="F4" s="1"/>
      <c r="G4" s="1"/>
      <c r="H4" s="1"/>
      <c r="I4" s="1"/>
    </row>
    <row r="5" spans="3:9" ht="13.5">
      <c r="C5" s="22" t="s">
        <v>77</v>
      </c>
      <c r="D5" s="1"/>
      <c r="E5" s="1"/>
      <c r="F5" s="1"/>
      <c r="G5" s="1"/>
      <c r="H5" s="1"/>
      <c r="I5" s="1"/>
    </row>
    <row r="6" spans="3:9" ht="13.5">
      <c r="C6" s="22" t="s">
        <v>78</v>
      </c>
      <c r="D6" s="1"/>
      <c r="E6" s="1"/>
      <c r="F6" s="1"/>
      <c r="G6" s="1"/>
      <c r="H6" s="1"/>
      <c r="I6" s="1"/>
    </row>
    <row r="7" spans="3:9" ht="13.5" customHeight="1" thickBot="1">
      <c r="C7" s="1"/>
      <c r="D7" s="1"/>
      <c r="E7" s="1"/>
      <c r="F7" s="1"/>
      <c r="G7" s="1"/>
      <c r="I7" s="19" t="s">
        <v>104</v>
      </c>
    </row>
    <row r="8" spans="1:9" ht="18" customHeight="1">
      <c r="A8" s="48" t="s">
        <v>79</v>
      </c>
      <c r="B8" s="49"/>
      <c r="C8" s="50"/>
      <c r="D8" s="41" t="s">
        <v>1</v>
      </c>
      <c r="E8" s="42"/>
      <c r="F8" s="42"/>
      <c r="G8" s="43"/>
      <c r="H8" s="44" t="s">
        <v>80</v>
      </c>
      <c r="I8" s="46" t="s">
        <v>2</v>
      </c>
    </row>
    <row r="9" spans="1:9" ht="18" customHeight="1">
      <c r="A9" s="51"/>
      <c r="B9" s="51"/>
      <c r="C9" s="52"/>
      <c r="D9" s="6" t="s">
        <v>81</v>
      </c>
      <c r="E9" s="6" t="s">
        <v>82</v>
      </c>
      <c r="F9" s="6" t="s">
        <v>83</v>
      </c>
      <c r="G9" s="6" t="s">
        <v>84</v>
      </c>
      <c r="H9" s="45"/>
      <c r="I9" s="47"/>
    </row>
    <row r="10" spans="1:9" ht="6" customHeight="1">
      <c r="A10" s="16"/>
      <c r="B10" s="16"/>
      <c r="C10" s="4"/>
      <c r="D10" s="11"/>
      <c r="E10" s="12"/>
      <c r="F10" s="12"/>
      <c r="G10" s="12"/>
      <c r="H10" s="12"/>
      <c r="I10" s="12"/>
    </row>
    <row r="11" spans="1:9" s="1" customFormat="1" ht="14.25" customHeight="1">
      <c r="A11" s="16"/>
      <c r="B11" s="23" t="s">
        <v>0</v>
      </c>
      <c r="D11" s="30">
        <f aca="true" t="shared" si="0" ref="D11:I11">D12+D14+D29+D37+D49+D56+D58+D60+D65</f>
        <v>671</v>
      </c>
      <c r="E11" s="31">
        <f t="shared" si="0"/>
        <v>11</v>
      </c>
      <c r="F11" s="31">
        <f t="shared" si="0"/>
        <v>193</v>
      </c>
      <c r="G11" s="31">
        <f>G12+G14+G29+G37+G49+G58+G60+G65</f>
        <v>467</v>
      </c>
      <c r="H11" s="31">
        <f t="shared" si="0"/>
        <v>17915</v>
      </c>
      <c r="I11" s="31">
        <f t="shared" si="0"/>
        <v>18104</v>
      </c>
    </row>
    <row r="12" spans="1:9" s="1" customFormat="1" ht="14.25" customHeight="1">
      <c r="A12" s="16"/>
      <c r="B12" s="38" t="s">
        <v>3</v>
      </c>
      <c r="C12" s="39"/>
      <c r="D12" s="30">
        <f aca="true" t="shared" si="1" ref="D12:I12">D13</f>
        <v>2</v>
      </c>
      <c r="E12" s="31">
        <f t="shared" si="1"/>
        <v>1</v>
      </c>
      <c r="F12" s="26">
        <f t="shared" si="1"/>
        <v>0</v>
      </c>
      <c r="G12" s="31">
        <f t="shared" si="1"/>
        <v>1</v>
      </c>
      <c r="H12" s="31">
        <f t="shared" si="1"/>
        <v>176</v>
      </c>
      <c r="I12" s="31">
        <f t="shared" si="1"/>
        <v>171</v>
      </c>
    </row>
    <row r="13" spans="1:9" ht="14.25" customHeight="1">
      <c r="A13" s="16"/>
      <c r="B13" s="32" t="s">
        <v>85</v>
      </c>
      <c r="C13" s="7" t="s">
        <v>86</v>
      </c>
      <c r="D13" s="33">
        <v>2</v>
      </c>
      <c r="E13" s="29">
        <v>1</v>
      </c>
      <c r="F13" s="28">
        <v>0</v>
      </c>
      <c r="G13" s="29">
        <v>1</v>
      </c>
      <c r="H13" s="29">
        <v>176</v>
      </c>
      <c r="I13" s="29">
        <v>171</v>
      </c>
    </row>
    <row r="14" spans="1:9" s="1" customFormat="1" ht="14.25" customHeight="1">
      <c r="A14" s="16"/>
      <c r="B14" s="38" t="s">
        <v>4</v>
      </c>
      <c r="C14" s="39"/>
      <c r="D14" s="30">
        <f>SUM(D15:D26)</f>
        <v>257</v>
      </c>
      <c r="E14" s="31">
        <f>SUM(E15:E26)</f>
        <v>6</v>
      </c>
      <c r="F14" s="31">
        <f>SUM(F15:F26)</f>
        <v>172</v>
      </c>
      <c r="G14" s="31">
        <f>SUM(G15:G26)</f>
        <v>79</v>
      </c>
      <c r="H14" s="31">
        <f>SUM(H15,H17:H26)</f>
        <v>11426</v>
      </c>
      <c r="I14" s="31">
        <f>SUM(I15,I17:I26)</f>
        <v>12141</v>
      </c>
    </row>
    <row r="15" spans="1:9" ht="14.25" customHeight="1">
      <c r="A15" s="16"/>
      <c r="B15" s="18" t="s">
        <v>85</v>
      </c>
      <c r="C15" s="7" t="s">
        <v>87</v>
      </c>
      <c r="D15" s="33">
        <v>2</v>
      </c>
      <c r="E15" s="29">
        <v>1</v>
      </c>
      <c r="F15" s="28">
        <v>0</v>
      </c>
      <c r="G15" s="29">
        <v>1</v>
      </c>
      <c r="H15" s="29">
        <v>85</v>
      </c>
      <c r="I15" s="29">
        <v>79</v>
      </c>
    </row>
    <row r="16" spans="1:9" ht="14.25" customHeight="1">
      <c r="A16" s="16"/>
      <c r="B16" s="18" t="s">
        <v>88</v>
      </c>
      <c r="C16" s="7" t="s">
        <v>5</v>
      </c>
      <c r="D16" s="33">
        <v>3</v>
      </c>
      <c r="E16" s="29">
        <v>1</v>
      </c>
      <c r="F16" s="28">
        <v>0</v>
      </c>
      <c r="G16" s="29">
        <v>2</v>
      </c>
      <c r="H16" s="29">
        <v>60</v>
      </c>
      <c r="I16" s="29">
        <v>58</v>
      </c>
    </row>
    <row r="17" spans="1:9" ht="14.25" customHeight="1">
      <c r="A17" s="16"/>
      <c r="B17" s="18" t="s">
        <v>6</v>
      </c>
      <c r="C17" s="7" t="s">
        <v>7</v>
      </c>
      <c r="D17" s="33">
        <v>4</v>
      </c>
      <c r="E17" s="28">
        <v>0</v>
      </c>
      <c r="F17" s="28">
        <v>0</v>
      </c>
      <c r="G17" s="29">
        <v>4</v>
      </c>
      <c r="H17" s="29">
        <v>299</v>
      </c>
      <c r="I17" s="29">
        <v>288</v>
      </c>
    </row>
    <row r="18" spans="1:9" ht="14.25" customHeight="1">
      <c r="A18" s="16"/>
      <c r="B18" s="18" t="s">
        <v>8</v>
      </c>
      <c r="C18" s="7" t="s">
        <v>66</v>
      </c>
      <c r="D18" s="33">
        <v>1</v>
      </c>
      <c r="E18" s="29">
        <v>1</v>
      </c>
      <c r="F18" s="28">
        <v>0</v>
      </c>
      <c r="G18" s="28">
        <v>0</v>
      </c>
      <c r="H18" s="29">
        <v>60</v>
      </c>
      <c r="I18" s="29">
        <v>60</v>
      </c>
    </row>
    <row r="19" spans="1:9" ht="14.25" customHeight="1">
      <c r="A19" s="16"/>
      <c r="B19" s="18" t="s">
        <v>9</v>
      </c>
      <c r="C19" s="7" t="s">
        <v>67</v>
      </c>
      <c r="D19" s="33">
        <v>2</v>
      </c>
      <c r="E19" s="28">
        <v>0</v>
      </c>
      <c r="F19" s="29">
        <v>1</v>
      </c>
      <c r="G19" s="29">
        <v>1</v>
      </c>
      <c r="H19" s="29">
        <v>60</v>
      </c>
      <c r="I19" s="29">
        <v>64</v>
      </c>
    </row>
    <row r="20" spans="1:9" ht="14.25" customHeight="1">
      <c r="A20" s="16"/>
      <c r="B20" s="18" t="s">
        <v>10</v>
      </c>
      <c r="C20" s="7" t="s">
        <v>68</v>
      </c>
      <c r="D20" s="33">
        <v>1</v>
      </c>
      <c r="E20" s="29">
        <v>1</v>
      </c>
      <c r="F20" s="28">
        <v>0</v>
      </c>
      <c r="G20" s="28">
        <v>0</v>
      </c>
      <c r="H20" s="29">
        <v>120</v>
      </c>
      <c r="I20" s="29">
        <v>66</v>
      </c>
    </row>
    <row r="21" spans="1:9" ht="14.25" customHeight="1">
      <c r="A21" s="16"/>
      <c r="B21" s="18" t="s">
        <v>11</v>
      </c>
      <c r="C21" s="7" t="s">
        <v>69</v>
      </c>
      <c r="D21" s="33">
        <v>1</v>
      </c>
      <c r="E21" s="28">
        <v>0</v>
      </c>
      <c r="F21" s="28">
        <v>0</v>
      </c>
      <c r="G21" s="29">
        <v>1</v>
      </c>
      <c r="H21" s="29">
        <v>110</v>
      </c>
      <c r="I21" s="29">
        <v>108</v>
      </c>
    </row>
    <row r="22" spans="1:9" ht="14.25" customHeight="1">
      <c r="A22" s="16"/>
      <c r="B22" s="18" t="s">
        <v>12</v>
      </c>
      <c r="C22" s="7" t="s">
        <v>13</v>
      </c>
      <c r="D22" s="33">
        <v>1</v>
      </c>
      <c r="E22" s="28">
        <v>0</v>
      </c>
      <c r="F22" s="28">
        <v>0</v>
      </c>
      <c r="G22" s="29">
        <v>1</v>
      </c>
      <c r="H22" s="29">
        <v>50</v>
      </c>
      <c r="I22" s="29">
        <v>26</v>
      </c>
    </row>
    <row r="23" spans="1:9" s="36" customFormat="1" ht="14.25" customHeight="1">
      <c r="A23" s="34"/>
      <c r="B23" s="35" t="s">
        <v>14</v>
      </c>
      <c r="C23" s="9" t="s">
        <v>15</v>
      </c>
      <c r="D23" s="33">
        <v>1</v>
      </c>
      <c r="E23" s="29">
        <v>1</v>
      </c>
      <c r="F23" s="28">
        <v>0</v>
      </c>
      <c r="G23" s="28">
        <v>0</v>
      </c>
      <c r="H23" s="29">
        <v>50</v>
      </c>
      <c r="I23" s="29">
        <v>30</v>
      </c>
    </row>
    <row r="24" spans="1:9" s="36" customFormat="1" ht="14.25" customHeight="1">
      <c r="A24" s="34"/>
      <c r="B24" s="35" t="s">
        <v>16</v>
      </c>
      <c r="C24" s="9" t="s">
        <v>17</v>
      </c>
      <c r="D24" s="33">
        <v>4</v>
      </c>
      <c r="E24" s="28">
        <v>0</v>
      </c>
      <c r="F24" s="29">
        <v>1</v>
      </c>
      <c r="G24" s="29">
        <v>3</v>
      </c>
      <c r="H24" s="29">
        <v>8</v>
      </c>
      <c r="I24" s="28">
        <v>0</v>
      </c>
    </row>
    <row r="25" spans="1:10" s="36" customFormat="1" ht="14.25" customHeight="1">
      <c r="A25" s="34"/>
      <c r="B25" s="35" t="s">
        <v>18</v>
      </c>
      <c r="C25" s="9" t="s">
        <v>19</v>
      </c>
      <c r="D25" s="33">
        <v>115</v>
      </c>
      <c r="E25" s="28">
        <v>0</v>
      </c>
      <c r="F25" s="29">
        <v>49</v>
      </c>
      <c r="G25" s="29">
        <v>66</v>
      </c>
      <c r="H25" s="29">
        <v>10584</v>
      </c>
      <c r="I25" s="29">
        <v>11420</v>
      </c>
      <c r="J25" s="37"/>
    </row>
    <row r="26" spans="1:9" s="36" customFormat="1" ht="14.25" customHeight="1">
      <c r="A26" s="34"/>
      <c r="B26" s="35" t="s">
        <v>20</v>
      </c>
      <c r="C26" s="9" t="s">
        <v>21</v>
      </c>
      <c r="D26" s="33">
        <f aca="true" t="shared" si="2" ref="D26:I26">SUM(D27:D28)</f>
        <v>122</v>
      </c>
      <c r="E26" s="29">
        <f t="shared" si="2"/>
        <v>1</v>
      </c>
      <c r="F26" s="29">
        <f t="shared" si="2"/>
        <v>121</v>
      </c>
      <c r="G26" s="28">
        <f t="shared" si="2"/>
        <v>0</v>
      </c>
      <c r="H26" s="28">
        <f t="shared" si="2"/>
        <v>0</v>
      </c>
      <c r="I26" s="28">
        <f t="shared" si="2"/>
        <v>0</v>
      </c>
    </row>
    <row r="27" spans="1:9" ht="14.25" customHeight="1">
      <c r="A27" s="16"/>
      <c r="B27" s="5"/>
      <c r="C27" s="7" t="s">
        <v>89</v>
      </c>
      <c r="D27" s="33">
        <v>83</v>
      </c>
      <c r="E27" s="29">
        <v>1</v>
      </c>
      <c r="F27" s="29">
        <v>82</v>
      </c>
      <c r="G27" s="28">
        <v>0</v>
      </c>
      <c r="H27" s="28">
        <v>0</v>
      </c>
      <c r="I27" s="28">
        <v>0</v>
      </c>
    </row>
    <row r="28" spans="1:9" ht="14.25" customHeight="1">
      <c r="A28" s="16"/>
      <c r="B28" s="5"/>
      <c r="C28" s="7" t="s">
        <v>90</v>
      </c>
      <c r="D28" s="33">
        <v>39</v>
      </c>
      <c r="E28" s="28">
        <v>0</v>
      </c>
      <c r="F28" s="29">
        <v>39</v>
      </c>
      <c r="G28" s="28">
        <v>0</v>
      </c>
      <c r="H28" s="28">
        <v>0</v>
      </c>
      <c r="I28" s="28">
        <v>0</v>
      </c>
    </row>
    <row r="29" spans="1:9" s="1" customFormat="1" ht="14.25" customHeight="1">
      <c r="A29" s="16"/>
      <c r="B29" s="38" t="s">
        <v>22</v>
      </c>
      <c r="C29" s="39"/>
      <c r="D29" s="25">
        <f aca="true" t="shared" si="3" ref="D29:I29">SUM(D30:D36)</f>
        <v>255</v>
      </c>
      <c r="E29" s="26">
        <f t="shared" si="3"/>
        <v>0</v>
      </c>
      <c r="F29" s="26">
        <f t="shared" si="3"/>
        <v>8</v>
      </c>
      <c r="G29" s="26">
        <f t="shared" si="3"/>
        <v>247</v>
      </c>
      <c r="H29" s="26">
        <f t="shared" si="3"/>
        <v>3176</v>
      </c>
      <c r="I29" s="26">
        <f t="shared" si="3"/>
        <v>2846</v>
      </c>
    </row>
    <row r="30" spans="1:9" ht="14.25" customHeight="1">
      <c r="A30" s="16"/>
      <c r="B30" s="18" t="s">
        <v>91</v>
      </c>
      <c r="C30" s="7" t="s">
        <v>92</v>
      </c>
      <c r="D30" s="27">
        <v>2</v>
      </c>
      <c r="E30" s="28">
        <v>0</v>
      </c>
      <c r="F30" s="28">
        <v>0</v>
      </c>
      <c r="G30" s="28">
        <v>2</v>
      </c>
      <c r="H30" s="28">
        <v>210</v>
      </c>
      <c r="I30" s="28">
        <v>201</v>
      </c>
    </row>
    <row r="31" spans="1:9" ht="14.25" customHeight="1">
      <c r="A31" s="16"/>
      <c r="B31" s="18" t="s">
        <v>93</v>
      </c>
      <c r="C31" s="7" t="s">
        <v>94</v>
      </c>
      <c r="D31" s="27">
        <v>31</v>
      </c>
      <c r="E31" s="28">
        <v>0</v>
      </c>
      <c r="F31" s="28">
        <v>0</v>
      </c>
      <c r="G31" s="28">
        <v>31</v>
      </c>
      <c r="H31" s="28">
        <v>2088</v>
      </c>
      <c r="I31" s="28">
        <v>2059</v>
      </c>
    </row>
    <row r="32" spans="1:9" ht="14.25" customHeight="1">
      <c r="A32" s="16"/>
      <c r="B32" s="18" t="s">
        <v>95</v>
      </c>
      <c r="C32" s="8" t="s">
        <v>96</v>
      </c>
      <c r="D32" s="27">
        <v>17</v>
      </c>
      <c r="E32" s="28">
        <v>0</v>
      </c>
      <c r="F32" s="28">
        <v>0</v>
      </c>
      <c r="G32" s="28">
        <v>17</v>
      </c>
      <c r="H32" s="28">
        <v>608</v>
      </c>
      <c r="I32" s="28">
        <v>586</v>
      </c>
    </row>
    <row r="33" spans="1:9" ht="14.25" customHeight="1">
      <c r="A33" s="16"/>
      <c r="B33" s="18" t="s">
        <v>97</v>
      </c>
      <c r="C33" s="7" t="s">
        <v>98</v>
      </c>
      <c r="D33" s="27">
        <v>146</v>
      </c>
      <c r="E33" s="28">
        <v>0</v>
      </c>
      <c r="F33" s="28">
        <v>0</v>
      </c>
      <c r="G33" s="28">
        <v>146</v>
      </c>
      <c r="H33" s="28">
        <v>0</v>
      </c>
      <c r="I33" s="28">
        <v>0</v>
      </c>
    </row>
    <row r="34" spans="1:9" ht="14.25" customHeight="1">
      <c r="A34" s="16"/>
      <c r="B34" s="18" t="s">
        <v>99</v>
      </c>
      <c r="C34" s="7" t="s">
        <v>100</v>
      </c>
      <c r="D34" s="27">
        <v>10</v>
      </c>
      <c r="E34" s="28">
        <v>0</v>
      </c>
      <c r="F34" s="28">
        <v>0</v>
      </c>
      <c r="G34" s="28">
        <v>10</v>
      </c>
      <c r="H34" s="28">
        <v>270</v>
      </c>
      <c r="I34" s="28">
        <v>0</v>
      </c>
    </row>
    <row r="35" spans="1:9" ht="14.25" customHeight="1">
      <c r="A35" s="16"/>
      <c r="B35" s="18" t="s">
        <v>101</v>
      </c>
      <c r="C35" s="7" t="s">
        <v>23</v>
      </c>
      <c r="D35" s="27">
        <v>8</v>
      </c>
      <c r="E35" s="28">
        <v>0</v>
      </c>
      <c r="F35" s="28">
        <v>8</v>
      </c>
      <c r="G35" s="28">
        <v>0</v>
      </c>
      <c r="H35" s="28">
        <v>0</v>
      </c>
      <c r="I35" s="28">
        <v>0</v>
      </c>
    </row>
    <row r="36" spans="1:9" ht="14.25" customHeight="1">
      <c r="A36" s="16"/>
      <c r="B36" s="18" t="s">
        <v>70</v>
      </c>
      <c r="C36" s="7" t="s">
        <v>24</v>
      </c>
      <c r="D36" s="27">
        <v>41</v>
      </c>
      <c r="E36" s="28">
        <v>0</v>
      </c>
      <c r="F36" s="28">
        <v>0</v>
      </c>
      <c r="G36" s="28">
        <v>41</v>
      </c>
      <c r="H36" s="28">
        <v>0</v>
      </c>
      <c r="I36" s="28">
        <v>0</v>
      </c>
    </row>
    <row r="37" spans="1:9" ht="14.25" customHeight="1">
      <c r="A37" s="16"/>
      <c r="B37" s="40" t="s">
        <v>25</v>
      </c>
      <c r="C37" s="39"/>
      <c r="D37" s="25">
        <f aca="true" t="shared" si="4" ref="D37:I37">SUM(D38:D48)-D42-D43-D44</f>
        <v>21</v>
      </c>
      <c r="E37" s="26">
        <f>SUM(E38:E41,E45:E48)</f>
        <v>2</v>
      </c>
      <c r="F37" s="26">
        <f>SUM(F38:F41,F45:F48)</f>
        <v>6</v>
      </c>
      <c r="G37" s="26">
        <f t="shared" si="4"/>
        <v>13</v>
      </c>
      <c r="H37" s="26">
        <f t="shared" si="4"/>
        <v>575</v>
      </c>
      <c r="I37" s="26">
        <f t="shared" si="4"/>
        <v>521</v>
      </c>
    </row>
    <row r="38" spans="1:9" s="1" customFormat="1" ht="14.25" customHeight="1">
      <c r="A38" s="16"/>
      <c r="B38" s="18" t="s">
        <v>26</v>
      </c>
      <c r="C38" s="7" t="s">
        <v>27</v>
      </c>
      <c r="D38" s="27">
        <v>0</v>
      </c>
      <c r="E38" s="28">
        <v>0</v>
      </c>
      <c r="F38" s="28">
        <v>0</v>
      </c>
      <c r="G38" s="28">
        <v>0</v>
      </c>
      <c r="H38" s="28">
        <v>0</v>
      </c>
      <c r="I38" s="28">
        <v>0</v>
      </c>
    </row>
    <row r="39" spans="1:9" ht="14.25" customHeight="1">
      <c r="A39" s="16"/>
      <c r="B39" s="18" t="s">
        <v>28</v>
      </c>
      <c r="C39" s="7" t="s">
        <v>29</v>
      </c>
      <c r="D39" s="27">
        <v>4</v>
      </c>
      <c r="E39" s="28">
        <v>0</v>
      </c>
      <c r="F39" s="28">
        <v>0</v>
      </c>
      <c r="G39" s="28">
        <v>4</v>
      </c>
      <c r="H39" s="28">
        <v>240</v>
      </c>
      <c r="I39" s="28">
        <v>243</v>
      </c>
    </row>
    <row r="40" spans="1:9" ht="14.25" customHeight="1">
      <c r="A40" s="16"/>
      <c r="B40" s="18" t="s">
        <v>30</v>
      </c>
      <c r="C40" s="7" t="s">
        <v>31</v>
      </c>
      <c r="D40" s="27">
        <v>1</v>
      </c>
      <c r="E40" s="28">
        <v>0</v>
      </c>
      <c r="F40" s="28">
        <v>0</v>
      </c>
      <c r="G40" s="28">
        <v>1</v>
      </c>
      <c r="H40" s="28">
        <v>15</v>
      </c>
      <c r="I40" s="28">
        <v>10</v>
      </c>
    </row>
    <row r="41" spans="1:9" ht="14.25" customHeight="1">
      <c r="A41" s="16"/>
      <c r="B41" s="18" t="s">
        <v>32</v>
      </c>
      <c r="C41" s="7" t="s">
        <v>33</v>
      </c>
      <c r="D41" s="27">
        <v>7</v>
      </c>
      <c r="E41" s="28">
        <v>0</v>
      </c>
      <c r="F41" s="28">
        <v>0</v>
      </c>
      <c r="G41" s="28">
        <v>7</v>
      </c>
      <c r="H41" s="28">
        <v>320</v>
      </c>
      <c r="I41" s="28">
        <v>268</v>
      </c>
    </row>
    <row r="42" spans="1:9" ht="14.25" customHeight="1">
      <c r="A42" s="16"/>
      <c r="B42" s="5"/>
      <c r="C42" s="7" t="s">
        <v>34</v>
      </c>
      <c r="D42" s="27">
        <v>3</v>
      </c>
      <c r="E42" s="28">
        <v>0</v>
      </c>
      <c r="F42" s="28">
        <v>0</v>
      </c>
      <c r="G42" s="28">
        <v>3</v>
      </c>
      <c r="H42" s="28">
        <v>100</v>
      </c>
      <c r="I42" s="28">
        <v>90</v>
      </c>
    </row>
    <row r="43" spans="1:9" ht="14.25" customHeight="1">
      <c r="A43" s="16"/>
      <c r="B43" s="5"/>
      <c r="C43" s="7" t="s">
        <v>35</v>
      </c>
      <c r="D43" s="27">
        <v>3</v>
      </c>
      <c r="E43" s="28">
        <v>0</v>
      </c>
      <c r="F43" s="28">
        <v>0</v>
      </c>
      <c r="G43" s="28">
        <v>3</v>
      </c>
      <c r="H43" s="28">
        <v>150</v>
      </c>
      <c r="I43" s="28">
        <v>141</v>
      </c>
    </row>
    <row r="44" spans="1:9" ht="14.25" customHeight="1">
      <c r="A44" s="16"/>
      <c r="B44" s="5"/>
      <c r="C44" s="7" t="s">
        <v>36</v>
      </c>
      <c r="D44" s="27">
        <v>1</v>
      </c>
      <c r="E44" s="28">
        <v>0</v>
      </c>
      <c r="F44" s="28">
        <v>0</v>
      </c>
      <c r="G44" s="28">
        <v>1</v>
      </c>
      <c r="H44" s="28">
        <v>70</v>
      </c>
      <c r="I44" s="28">
        <v>37</v>
      </c>
    </row>
    <row r="45" spans="1:9" ht="14.25" customHeight="1">
      <c r="A45" s="16"/>
      <c r="B45" s="18" t="s">
        <v>37</v>
      </c>
      <c r="C45" s="8" t="s">
        <v>38</v>
      </c>
      <c r="D45" s="27">
        <v>4</v>
      </c>
      <c r="E45" s="28">
        <v>1</v>
      </c>
      <c r="F45" s="28">
        <v>3</v>
      </c>
      <c r="G45" s="28">
        <v>0</v>
      </c>
      <c r="H45" s="28">
        <v>0</v>
      </c>
      <c r="I45" s="28">
        <v>0</v>
      </c>
    </row>
    <row r="46" spans="1:9" ht="14.25" customHeight="1">
      <c r="A46" s="16"/>
      <c r="B46" s="18" t="s">
        <v>39</v>
      </c>
      <c r="C46" s="8" t="s">
        <v>40</v>
      </c>
      <c r="D46" s="27">
        <v>3</v>
      </c>
      <c r="E46" s="28">
        <v>0</v>
      </c>
      <c r="F46" s="28">
        <v>3</v>
      </c>
      <c r="G46" s="28">
        <v>0</v>
      </c>
      <c r="H46" s="28">
        <v>0</v>
      </c>
      <c r="I46" s="28">
        <v>0</v>
      </c>
    </row>
    <row r="47" spans="1:9" ht="14.25" customHeight="1">
      <c r="A47" s="16"/>
      <c r="B47" s="18" t="s">
        <v>11</v>
      </c>
      <c r="C47" s="8" t="s">
        <v>41</v>
      </c>
      <c r="D47" s="27">
        <v>1</v>
      </c>
      <c r="E47" s="28">
        <v>0</v>
      </c>
      <c r="F47" s="28">
        <v>0</v>
      </c>
      <c r="G47" s="28">
        <v>1</v>
      </c>
      <c r="H47" s="28">
        <v>0</v>
      </c>
      <c r="I47" s="28">
        <v>0</v>
      </c>
    </row>
    <row r="48" spans="1:9" ht="14.25" customHeight="1">
      <c r="A48" s="16"/>
      <c r="B48" s="18" t="s">
        <v>42</v>
      </c>
      <c r="C48" s="7" t="s">
        <v>43</v>
      </c>
      <c r="D48" s="27">
        <v>1</v>
      </c>
      <c r="E48" s="28">
        <v>1</v>
      </c>
      <c r="F48" s="28">
        <v>0</v>
      </c>
      <c r="G48" s="28">
        <v>0</v>
      </c>
      <c r="H48" s="28">
        <v>0</v>
      </c>
      <c r="I48" s="28">
        <v>0</v>
      </c>
    </row>
    <row r="49" spans="1:9" ht="14.25" customHeight="1">
      <c r="A49" s="16"/>
      <c r="B49" s="38" t="s">
        <v>44</v>
      </c>
      <c r="C49" s="39"/>
      <c r="D49" s="25">
        <f aca="true" t="shared" si="5" ref="D49:I49">SUM(D50:D55)-D52-D53</f>
        <v>38</v>
      </c>
      <c r="E49" s="26">
        <f>SUM(E50:E51,E54:E55)</f>
        <v>0</v>
      </c>
      <c r="F49" s="26">
        <f>SUM(F50:F51,F54:F55)</f>
        <v>3</v>
      </c>
      <c r="G49" s="26">
        <f t="shared" si="5"/>
        <v>35</v>
      </c>
      <c r="H49" s="26">
        <f t="shared" si="5"/>
        <v>1358</v>
      </c>
      <c r="I49" s="26">
        <f t="shared" si="5"/>
        <v>1339</v>
      </c>
    </row>
    <row r="50" spans="1:9" s="1" customFormat="1" ht="14.25" customHeight="1">
      <c r="A50" s="16"/>
      <c r="B50" s="18" t="s">
        <v>45</v>
      </c>
      <c r="C50" s="24" t="s">
        <v>46</v>
      </c>
      <c r="D50" s="27">
        <v>3</v>
      </c>
      <c r="E50" s="28">
        <v>0</v>
      </c>
      <c r="F50" s="28">
        <v>2</v>
      </c>
      <c r="G50" s="28">
        <v>1</v>
      </c>
      <c r="H50" s="28">
        <v>0</v>
      </c>
      <c r="I50" s="28">
        <v>0</v>
      </c>
    </row>
    <row r="51" spans="1:9" ht="14.25" customHeight="1">
      <c r="A51" s="16"/>
      <c r="B51" s="18" t="s">
        <v>47</v>
      </c>
      <c r="C51" s="7" t="s">
        <v>48</v>
      </c>
      <c r="D51" s="27">
        <v>19</v>
      </c>
      <c r="E51" s="28">
        <v>0</v>
      </c>
      <c r="F51" s="28">
        <v>0</v>
      </c>
      <c r="G51" s="28">
        <v>19</v>
      </c>
      <c r="H51" s="28">
        <v>787</v>
      </c>
      <c r="I51" s="28">
        <v>780</v>
      </c>
    </row>
    <row r="52" spans="1:9" ht="14.25" customHeight="1">
      <c r="A52" s="16"/>
      <c r="B52" s="5"/>
      <c r="C52" s="7" t="s">
        <v>49</v>
      </c>
      <c r="D52" s="27">
        <v>8</v>
      </c>
      <c r="E52" s="28">
        <v>0</v>
      </c>
      <c r="F52" s="28">
        <v>0</v>
      </c>
      <c r="G52" s="28">
        <v>8</v>
      </c>
      <c r="H52" s="28">
        <v>380</v>
      </c>
      <c r="I52" s="28">
        <v>380</v>
      </c>
    </row>
    <row r="53" spans="1:9" ht="14.25" customHeight="1">
      <c r="A53" s="16"/>
      <c r="B53" s="5"/>
      <c r="C53" s="7" t="s">
        <v>50</v>
      </c>
      <c r="D53" s="27">
        <v>11</v>
      </c>
      <c r="E53" s="28">
        <v>0</v>
      </c>
      <c r="F53" s="28">
        <v>0</v>
      </c>
      <c r="G53" s="28">
        <v>11</v>
      </c>
      <c r="H53" s="28">
        <v>407</v>
      </c>
      <c r="I53" s="28">
        <v>400</v>
      </c>
    </row>
    <row r="54" spans="1:9" ht="14.25" customHeight="1">
      <c r="A54" s="16"/>
      <c r="B54" s="18" t="s">
        <v>52</v>
      </c>
      <c r="C54" s="7" t="s">
        <v>51</v>
      </c>
      <c r="D54" s="27">
        <v>15</v>
      </c>
      <c r="E54" s="28">
        <v>0</v>
      </c>
      <c r="F54" s="28">
        <v>1</v>
      </c>
      <c r="G54" s="28">
        <v>14</v>
      </c>
      <c r="H54" s="28">
        <v>551</v>
      </c>
      <c r="I54" s="28">
        <v>539</v>
      </c>
    </row>
    <row r="55" spans="1:9" ht="14.25" customHeight="1">
      <c r="A55" s="16"/>
      <c r="B55" s="18" t="s">
        <v>102</v>
      </c>
      <c r="C55" s="7" t="s">
        <v>53</v>
      </c>
      <c r="D55" s="27">
        <v>1</v>
      </c>
      <c r="E55" s="28">
        <v>0</v>
      </c>
      <c r="F55" s="28">
        <v>0</v>
      </c>
      <c r="G55" s="28">
        <v>1</v>
      </c>
      <c r="H55" s="28">
        <v>20</v>
      </c>
      <c r="I55" s="28">
        <v>20</v>
      </c>
    </row>
    <row r="56" spans="1:9" ht="14.25" customHeight="1">
      <c r="A56" s="16"/>
      <c r="B56" s="38" t="s">
        <v>54</v>
      </c>
      <c r="C56" s="39"/>
      <c r="D56" s="25">
        <v>1</v>
      </c>
      <c r="E56" s="26">
        <v>1</v>
      </c>
      <c r="F56" s="26">
        <v>0</v>
      </c>
      <c r="G56" s="26">
        <v>0</v>
      </c>
      <c r="H56" s="26">
        <v>20</v>
      </c>
      <c r="I56" s="26">
        <v>7</v>
      </c>
    </row>
    <row r="57" spans="1:9" s="1" customFormat="1" ht="14.25" customHeight="1">
      <c r="A57" s="16"/>
      <c r="B57" s="18" t="s">
        <v>55</v>
      </c>
      <c r="C57" s="9" t="s">
        <v>54</v>
      </c>
      <c r="D57" s="27">
        <v>1</v>
      </c>
      <c r="E57" s="28">
        <v>1</v>
      </c>
      <c r="F57" s="28">
        <v>0</v>
      </c>
      <c r="G57" s="28">
        <v>0</v>
      </c>
      <c r="H57" s="28">
        <v>20</v>
      </c>
      <c r="I57" s="28">
        <v>7</v>
      </c>
    </row>
    <row r="58" spans="1:9" ht="14.25" customHeight="1">
      <c r="A58" s="16"/>
      <c r="B58" s="38" t="s">
        <v>56</v>
      </c>
      <c r="C58" s="39"/>
      <c r="D58" s="25">
        <v>1</v>
      </c>
      <c r="E58" s="26">
        <v>1</v>
      </c>
      <c r="F58" s="26">
        <v>0</v>
      </c>
      <c r="G58" s="26">
        <v>0</v>
      </c>
      <c r="H58" s="26">
        <v>0</v>
      </c>
      <c r="I58" s="26">
        <v>0</v>
      </c>
    </row>
    <row r="59" spans="1:9" s="1" customFormat="1" ht="14.25" customHeight="1">
      <c r="A59" s="16"/>
      <c r="B59" s="18" t="s">
        <v>55</v>
      </c>
      <c r="C59" s="7" t="s">
        <v>57</v>
      </c>
      <c r="D59" s="27">
        <v>1</v>
      </c>
      <c r="E59" s="28">
        <v>1</v>
      </c>
      <c r="F59" s="28">
        <v>0</v>
      </c>
      <c r="G59" s="28">
        <v>0</v>
      </c>
      <c r="H59" s="28">
        <v>0</v>
      </c>
      <c r="I59" s="28">
        <v>0</v>
      </c>
    </row>
    <row r="60" spans="1:9" ht="14.25" customHeight="1">
      <c r="A60" s="16"/>
      <c r="B60" s="38" t="s">
        <v>58</v>
      </c>
      <c r="C60" s="39"/>
      <c r="D60" s="25">
        <f aca="true" t="shared" si="6" ref="D60:I60">SUM(D61:D64)</f>
        <v>21</v>
      </c>
      <c r="E60" s="26">
        <f t="shared" si="6"/>
        <v>0</v>
      </c>
      <c r="F60" s="26">
        <f t="shared" si="6"/>
        <v>4</v>
      </c>
      <c r="G60" s="26">
        <f t="shared" si="6"/>
        <v>17</v>
      </c>
      <c r="H60" s="26">
        <f t="shared" si="6"/>
        <v>333</v>
      </c>
      <c r="I60" s="26">
        <f t="shared" si="6"/>
        <v>377</v>
      </c>
    </row>
    <row r="61" spans="1:9" s="1" customFormat="1" ht="14.25" customHeight="1">
      <c r="A61" s="16"/>
      <c r="B61" s="18" t="s">
        <v>26</v>
      </c>
      <c r="C61" s="7" t="s">
        <v>59</v>
      </c>
      <c r="D61" s="27">
        <v>2</v>
      </c>
      <c r="E61" s="28">
        <v>0</v>
      </c>
      <c r="F61" s="28">
        <v>1</v>
      </c>
      <c r="G61" s="28">
        <v>1</v>
      </c>
      <c r="H61" s="28">
        <v>40</v>
      </c>
      <c r="I61" s="28">
        <v>32</v>
      </c>
    </row>
    <row r="62" spans="1:9" ht="14.25" customHeight="1">
      <c r="A62" s="16"/>
      <c r="B62" s="18" t="s">
        <v>28</v>
      </c>
      <c r="C62" s="7" t="s">
        <v>60</v>
      </c>
      <c r="D62" s="27">
        <v>5</v>
      </c>
      <c r="E62" s="28">
        <v>0</v>
      </c>
      <c r="F62" s="28">
        <v>2</v>
      </c>
      <c r="G62" s="28">
        <v>3</v>
      </c>
      <c r="H62" s="28">
        <v>141</v>
      </c>
      <c r="I62" s="28">
        <v>139</v>
      </c>
    </row>
    <row r="63" spans="1:9" ht="14.25" customHeight="1">
      <c r="A63" s="16"/>
      <c r="B63" s="18" t="s">
        <v>71</v>
      </c>
      <c r="C63" s="7" t="s">
        <v>64</v>
      </c>
      <c r="D63" s="27">
        <v>8</v>
      </c>
      <c r="E63" s="28">
        <v>0</v>
      </c>
      <c r="F63" s="28">
        <v>0</v>
      </c>
      <c r="G63" s="28">
        <v>8</v>
      </c>
      <c r="H63" s="28">
        <v>152</v>
      </c>
      <c r="I63" s="28">
        <v>206</v>
      </c>
    </row>
    <row r="64" spans="1:9" ht="14.25" customHeight="1">
      <c r="A64" s="16"/>
      <c r="B64" s="18" t="s">
        <v>72</v>
      </c>
      <c r="C64" s="7" t="s">
        <v>61</v>
      </c>
      <c r="D64" s="27">
        <v>6</v>
      </c>
      <c r="E64" s="28">
        <v>0</v>
      </c>
      <c r="F64" s="28">
        <v>1</v>
      </c>
      <c r="G64" s="28">
        <v>5</v>
      </c>
      <c r="H64" s="28">
        <v>0</v>
      </c>
      <c r="I64" s="28">
        <v>0</v>
      </c>
    </row>
    <row r="65" spans="1:9" ht="14.25" customHeight="1">
      <c r="A65" s="16"/>
      <c r="B65" s="38" t="s">
        <v>62</v>
      </c>
      <c r="C65" s="39"/>
      <c r="D65" s="25">
        <f aca="true" t="shared" si="7" ref="D65:I65">SUM(D66:D67)</f>
        <v>75</v>
      </c>
      <c r="E65" s="26">
        <f t="shared" si="7"/>
        <v>0</v>
      </c>
      <c r="F65" s="26">
        <f t="shared" si="7"/>
        <v>0</v>
      </c>
      <c r="G65" s="26">
        <f t="shared" si="7"/>
        <v>75</v>
      </c>
      <c r="H65" s="26">
        <f t="shared" si="7"/>
        <v>851</v>
      </c>
      <c r="I65" s="26">
        <f t="shared" si="7"/>
        <v>702</v>
      </c>
    </row>
    <row r="66" spans="1:9" s="1" customFormat="1" ht="14.25" customHeight="1">
      <c r="A66" s="16"/>
      <c r="B66" s="18" t="s">
        <v>63</v>
      </c>
      <c r="C66" s="7" t="s">
        <v>73</v>
      </c>
      <c r="D66" s="27">
        <v>61</v>
      </c>
      <c r="E66" s="28">
        <v>0</v>
      </c>
      <c r="F66" s="28">
        <v>0</v>
      </c>
      <c r="G66" s="28">
        <v>61</v>
      </c>
      <c r="H66" s="28">
        <v>0</v>
      </c>
      <c r="I66" s="28">
        <v>0</v>
      </c>
    </row>
    <row r="67" spans="1:9" ht="14.25" customHeight="1">
      <c r="A67" s="16"/>
      <c r="B67" s="18" t="s">
        <v>74</v>
      </c>
      <c r="C67" s="7" t="s">
        <v>75</v>
      </c>
      <c r="D67" s="27">
        <v>14</v>
      </c>
      <c r="E67" s="28">
        <v>0</v>
      </c>
      <c r="F67" s="28">
        <v>0</v>
      </c>
      <c r="G67" s="28">
        <v>14</v>
      </c>
      <c r="H67" s="28">
        <v>851</v>
      </c>
      <c r="I67" s="28">
        <v>702</v>
      </c>
    </row>
    <row r="68" spans="1:9" ht="6" customHeight="1">
      <c r="A68" s="15"/>
      <c r="B68" s="15"/>
      <c r="C68" s="17"/>
      <c r="D68" s="14"/>
      <c r="E68" s="13"/>
      <c r="F68" s="13"/>
      <c r="G68" s="13"/>
      <c r="H68" s="13"/>
      <c r="I68" s="13"/>
    </row>
    <row r="69" ht="14.25" customHeight="1">
      <c r="A69" s="10" t="s">
        <v>103</v>
      </c>
    </row>
    <row r="70" ht="14.25" customHeight="1"/>
    <row r="71" ht="14.25" customHeight="1"/>
    <row r="72" ht="6" customHeight="1"/>
    <row r="73" ht="18" customHeight="1"/>
  </sheetData>
  <mergeCells count="13">
    <mergeCell ref="D8:G8"/>
    <mergeCell ref="H8:H9"/>
    <mergeCell ref="I8:I9"/>
    <mergeCell ref="A8:C9"/>
    <mergeCell ref="B65:C65"/>
    <mergeCell ref="B12:C12"/>
    <mergeCell ref="B14:C14"/>
    <mergeCell ref="B29:C29"/>
    <mergeCell ref="B37:C37"/>
    <mergeCell ref="B49:C49"/>
    <mergeCell ref="B56:C56"/>
    <mergeCell ref="B58:C58"/>
    <mergeCell ref="B60:C60"/>
  </mergeCells>
  <printOptions/>
  <pageMargins left="0.75" right="0.39" top="0.34" bottom="0.3" header="0.5" footer="0.5"/>
  <pageSetup fitToHeight="1" fitToWidth="1" horizontalDpi="300" verticalDpi="300" orientation="portrait" paperSize="9" scale="83" r:id="rId1"/>
  <ignoredErrors>
    <ignoredError sqref="G11"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企画局統計課</dc:creator>
  <cp:keywords/>
  <dc:description/>
  <cp:lastModifiedBy>仙台市</cp:lastModifiedBy>
  <cp:lastPrinted>2004-02-05T04:36:33Z</cp:lastPrinted>
  <dcterms:created xsi:type="dcterms:W3CDTF">1997-12-19T17:04:45Z</dcterms:created>
  <dcterms:modified xsi:type="dcterms:W3CDTF">2008-05-01T09:57:37Z</dcterms:modified>
  <cp:category/>
  <cp:version/>
  <cp:contentType/>
  <cp:contentStatus/>
</cp:coreProperties>
</file>