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zaint213om\契約課\02_物品契約係\02 公告及び契約関係データ\R7年度公告(前年度末～2月早着)\250603_電力需給契約\15_博物館（500↑）\02_入札説明書\"/>
    </mc:Choice>
  </mc:AlternateContent>
  <xr:revisionPtr revIDLastSave="0" documentId="13_ncr:1_{474F8390-B37B-4493-9D3A-F5F3460A91B6}" xr6:coauthVersionLast="47" xr6:coauthVersionMax="47" xr10:uidLastSave="{00000000-0000-0000-0000-000000000000}"/>
  <bookViews>
    <workbookView xWindow="28680" yWindow="-120" windowWidth="29040" windowHeight="15720" xr2:uid="{00000000-000D-0000-FFFF-FFFF00000000}"/>
  </bookViews>
  <sheets>
    <sheet name="博物館" sheetId="12" r:id="rId1"/>
  </sheets>
  <definedNames>
    <definedName name="_xlnm.Print_Area" localSheetId="0">博物館!$A$1:$M$35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7" i="12" l="1"/>
  <c r="I27" i="12"/>
  <c r="F27" i="12"/>
  <c r="M27" i="12" s="1"/>
  <c r="L15" i="12"/>
  <c r="L14" i="12"/>
  <c r="L13" i="12"/>
  <c r="L12" i="12"/>
  <c r="L11" i="12"/>
  <c r="L10" i="12"/>
  <c r="I15" i="12"/>
  <c r="I14" i="12"/>
  <c r="I13" i="12"/>
  <c r="I12" i="12"/>
  <c r="I11" i="12"/>
  <c r="I10" i="12"/>
  <c r="F12" i="12"/>
  <c r="M12" i="12" s="1"/>
  <c r="F10" i="12"/>
  <c r="M10" i="12" s="1"/>
  <c r="I32" i="12" l="1"/>
  <c r="I31" i="12"/>
  <c r="I30" i="12"/>
  <c r="I29" i="12"/>
  <c r="I28" i="12"/>
  <c r="F15" i="12"/>
  <c r="M15" i="12" s="1"/>
  <c r="F14" i="12"/>
  <c r="M14" i="12" s="1"/>
  <c r="M16" i="12" s="1"/>
  <c r="F13" i="12"/>
  <c r="M13" i="12" s="1"/>
  <c r="F11" i="12"/>
  <c r="M11" i="12" s="1"/>
  <c r="L29" i="12" l="1"/>
  <c r="L31" i="12"/>
  <c r="L28" i="12"/>
  <c r="F29" i="12"/>
  <c r="M29" i="12" s="1"/>
  <c r="F31" i="12"/>
  <c r="F28" i="12"/>
  <c r="M28" i="12" l="1"/>
  <c r="L32" i="12"/>
  <c r="L30" i="12"/>
  <c r="M31" i="12"/>
  <c r="F32" i="12"/>
  <c r="F30" i="12"/>
  <c r="M32" i="12" l="1"/>
  <c r="M30" i="12"/>
  <c r="M33" i="12" l="1"/>
  <c r="M34" i="12" s="1"/>
</calcChain>
</file>

<file path=xl/sharedStrings.xml><?xml version="1.0" encoding="utf-8"?>
<sst xmlns="http://schemas.openxmlformats.org/spreadsheetml/2006/main" count="110" uniqueCount="56">
  <si>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</si>
  <si>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</si>
  <si>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</si>
  <si>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</si>
  <si>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</si>
  <si>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</si>
  <si>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</si>
  <si>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</si>
  <si>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</si>
  <si>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</si>
  <si>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</si>
  <si>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</si>
  <si>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</si>
  <si>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</si>
  <si>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</si>
  <si>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</si>
  <si>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</si>
  <si>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</si>
  <si>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</si>
  <si>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</si>
  <si>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</si>
  <si>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</si>
  <si>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</si>
  <si>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期別</t>
    <rPh sb="0" eb="1">
      <t>キ</t>
    </rPh>
    <rPh sb="1" eb="2">
      <t>ベツ</t>
    </rPh>
    <phoneticPr fontId="2"/>
  </si>
  <si>
    <t>その他季</t>
    <rPh sb="2" eb="3">
      <t>タ</t>
    </rPh>
    <rPh sb="3" eb="4">
      <t>キ</t>
    </rPh>
    <phoneticPr fontId="2"/>
  </si>
  <si>
    <t>夏季</t>
    <rPh sb="0" eb="2">
      <t>カキ</t>
    </rPh>
    <phoneticPr fontId="2"/>
  </si>
  <si>
    <t>基本料金
単価</t>
    <rPh sb="0" eb="2">
      <t>キホン</t>
    </rPh>
    <rPh sb="2" eb="4">
      <t>リョウキン</t>
    </rPh>
    <rPh sb="5" eb="7">
      <t>タンカ</t>
    </rPh>
    <phoneticPr fontId="2"/>
  </si>
  <si>
    <t>電力量料金
単価</t>
    <rPh sb="0" eb="2">
      <t>デンリョク</t>
    </rPh>
    <rPh sb="2" eb="3">
      <t>リョウ</t>
    </rPh>
    <rPh sb="3" eb="5">
      <t>リョウキン</t>
    </rPh>
    <rPh sb="6" eb="8">
      <t>タンカ</t>
    </rPh>
    <phoneticPr fontId="2"/>
  </si>
  <si>
    <t>平日</t>
    <rPh sb="0" eb="2">
      <t>ヘイジツ</t>
    </rPh>
    <phoneticPr fontId="2"/>
  </si>
  <si>
    <t>休日</t>
    <rPh sb="0" eb="2">
      <t>キュウジツ</t>
    </rPh>
    <phoneticPr fontId="2"/>
  </si>
  <si>
    <t>契約
電力</t>
    <rPh sb="0" eb="2">
      <t>ケイヤク</t>
    </rPh>
    <rPh sb="3" eb="5">
      <t>デンリョク</t>
    </rPh>
    <phoneticPr fontId="2"/>
  </si>
  <si>
    <t>予定使用
電力量</t>
    <rPh sb="0" eb="2">
      <t>ヨテイ</t>
    </rPh>
    <rPh sb="2" eb="4">
      <t>シヨウ</t>
    </rPh>
    <rPh sb="5" eb="7">
      <t>デンリョク</t>
    </rPh>
    <rPh sb="7" eb="8">
      <t>リョウ</t>
    </rPh>
    <phoneticPr fontId="2"/>
  </si>
  <si>
    <t>電力量料金
単価</t>
    <rPh sb="0" eb="2">
      <t>デンリョク</t>
    </rPh>
    <rPh sb="2" eb="3">
      <t>リョウ</t>
    </rPh>
    <rPh sb="3" eb="5">
      <t>リョウキン</t>
    </rPh>
    <phoneticPr fontId="2"/>
  </si>
  <si>
    <t>H</t>
    <phoneticPr fontId="2"/>
  </si>
  <si>
    <t>I</t>
    <phoneticPr fontId="2"/>
  </si>
  <si>
    <t>商号又は名称</t>
    <rPh sb="0" eb="2">
      <t>ショウゴウ</t>
    </rPh>
    <rPh sb="2" eb="3">
      <t>マタ</t>
    </rPh>
    <rPh sb="4" eb="6">
      <t>メイショウ</t>
    </rPh>
    <phoneticPr fontId="2"/>
  </si>
  <si>
    <t>力率
割引
係数</t>
    <rPh sb="0" eb="2">
      <t>リキリツ</t>
    </rPh>
    <rPh sb="3" eb="5">
      <t>ワリビキ</t>
    </rPh>
    <rPh sb="6" eb="8">
      <t>ケイスウ</t>
    </rPh>
    <phoneticPr fontId="2"/>
  </si>
  <si>
    <t>D=A×B×C</t>
    <phoneticPr fontId="2"/>
  </si>
  <si>
    <t>G=E×F</t>
    <phoneticPr fontId="2"/>
  </si>
  <si>
    <t>（円/kWh）</t>
    <phoneticPr fontId="2"/>
  </si>
  <si>
    <t>J=H×I</t>
    <phoneticPr fontId="2"/>
  </si>
  <si>
    <t>K=D＋G+J</t>
    <phoneticPr fontId="2"/>
  </si>
  <si>
    <t>（留意事項）</t>
    <rPh sb="1" eb="3">
      <t>リュウイ</t>
    </rPh>
    <rPh sb="3" eb="5">
      <t>ジコウ</t>
    </rPh>
    <phoneticPr fontId="2"/>
  </si>
  <si>
    <t xml:space="preserve">電気料金合計
</t>
    <rPh sb="0" eb="2">
      <t>デンキ</t>
    </rPh>
    <rPh sb="2" eb="4">
      <t>リョウキン</t>
    </rPh>
    <rPh sb="4" eb="6">
      <t>ゴウケイ</t>
    </rPh>
    <phoneticPr fontId="2"/>
  </si>
  <si>
    <t>件名：仙台市博物館電力需給</t>
    <rPh sb="0" eb="2">
      <t>ケンメイ</t>
    </rPh>
    <rPh sb="3" eb="6">
      <t>センダイシ</t>
    </rPh>
    <rPh sb="6" eb="9">
      <t>ハクブツカン</t>
    </rPh>
    <rPh sb="9" eb="11">
      <t>デンリョク</t>
    </rPh>
    <rPh sb="11" eb="13">
      <t>ジュキュウ</t>
    </rPh>
    <phoneticPr fontId="2"/>
  </si>
  <si>
    <t>・・・①</t>
    <phoneticPr fontId="2"/>
  </si>
  <si>
    <t>6か月合計</t>
    <rPh sb="2" eb="3">
      <t>ゲツ</t>
    </rPh>
    <rPh sb="3" eb="5">
      <t>ゴウケイ</t>
    </rPh>
    <phoneticPr fontId="2"/>
  </si>
  <si>
    <t>・金額はすべて消費税及び地方消費税相当額を含む金額を記入すること。
・平日の電力量料金単価（E欄）は、夏季とその他季ごとに、それぞれ同一料金とすること。
・休日の電力量料金単価（H欄）は、夏季とその他季ごとに、それぞれ同一料金とすること。
・各月の電気料金合計（H欄）は、小数点以下を切り捨てた金額を記入すること。</t>
    <rPh sb="35" eb="37">
      <t>ヘイジツ</t>
    </rPh>
    <rPh sb="78" eb="80">
      <t>キュウジツ</t>
    </rPh>
    <rPh sb="121" eb="123">
      <t>カクツキ</t>
    </rPh>
    <rPh sb="124" eb="126">
      <t>デンキ</t>
    </rPh>
    <rPh sb="126" eb="128">
      <t>リョウキン</t>
    </rPh>
    <rPh sb="128" eb="130">
      <t>ゴウケイ</t>
    </rPh>
    <rPh sb="132" eb="133">
      <t>ラン</t>
    </rPh>
    <rPh sb="136" eb="139">
      <t>ショウスウテン</t>
    </rPh>
    <rPh sb="139" eb="141">
      <t>イカ</t>
    </rPh>
    <rPh sb="142" eb="143">
      <t>キ</t>
    </rPh>
    <rPh sb="144" eb="145">
      <t>ス</t>
    </rPh>
    <rPh sb="147" eb="149">
      <t>キンガク</t>
    </rPh>
    <rPh sb="150" eb="152">
      <t>キニュウ</t>
    </rPh>
    <phoneticPr fontId="2"/>
  </si>
  <si>
    <t>入札金額積算内訳書1/2</t>
    <rPh sb="0" eb="2">
      <t>ニュウサツ</t>
    </rPh>
    <rPh sb="2" eb="4">
      <t>キンガク</t>
    </rPh>
    <rPh sb="4" eb="6">
      <t>セキサン</t>
    </rPh>
    <rPh sb="6" eb="9">
      <t>ウチワケショ</t>
    </rPh>
    <phoneticPr fontId="2"/>
  </si>
  <si>
    <t>入札金額積算内訳書2/2</t>
    <rPh sb="0" eb="2">
      <t>ニュウサツ</t>
    </rPh>
    <rPh sb="2" eb="4">
      <t>キンガク</t>
    </rPh>
    <rPh sb="4" eb="6">
      <t>セキサン</t>
    </rPh>
    <rPh sb="6" eb="9">
      <t>ウチワケショ</t>
    </rPh>
    <phoneticPr fontId="2"/>
  </si>
  <si>
    <t xml:space="preserve">・金額はすべて消費税及び地方消費税相当額を含む金額を記入すること。
・平日の電力量料金単価（E欄）は、夏季とその他季ごとに、それぞれ同一料金とすること。
・休日の電力量料金単価（H欄）は、夏季とその他季ごとに、それぞれ同一料金とすること。
・各月の電気料金合計（H欄）は、小数点以下を切り捨てた金額を記入すること。
</t>
    <rPh sb="35" eb="37">
      <t>ヘイジツ</t>
    </rPh>
    <rPh sb="78" eb="80">
      <t>キュウジツ</t>
    </rPh>
    <rPh sb="121" eb="123">
      <t>カクツキ</t>
    </rPh>
    <rPh sb="124" eb="126">
      <t>デンキ</t>
    </rPh>
    <rPh sb="126" eb="128">
      <t>リョウキン</t>
    </rPh>
    <rPh sb="128" eb="130">
      <t>ゴウケイ</t>
    </rPh>
    <rPh sb="132" eb="133">
      <t>ラン</t>
    </rPh>
    <rPh sb="136" eb="139">
      <t>ショウスウテン</t>
    </rPh>
    <rPh sb="139" eb="141">
      <t>イカ</t>
    </rPh>
    <rPh sb="142" eb="143">
      <t>キ</t>
    </rPh>
    <rPh sb="144" eb="145">
      <t>ス</t>
    </rPh>
    <rPh sb="147" eb="149">
      <t>キンガク</t>
    </rPh>
    <rPh sb="150" eb="152">
      <t>キニュウ</t>
    </rPh>
    <phoneticPr fontId="2"/>
  </si>
  <si>
    <t>6ヶ月合計</t>
    <rPh sb="2" eb="3">
      <t>ゲツ</t>
    </rPh>
    <rPh sb="3" eb="5">
      <t>ゴウケイ</t>
    </rPh>
    <phoneticPr fontId="2"/>
  </si>
  <si>
    <t>電気料金合計</t>
    <rPh sb="0" eb="2">
      <t>デンキ</t>
    </rPh>
    <rPh sb="2" eb="4">
      <t>リョウキン</t>
    </rPh>
    <rPh sb="4" eb="6">
      <t>ゴウケイ</t>
    </rPh>
    <phoneticPr fontId="2"/>
  </si>
  <si>
    <t>12ヶ月合計 
（契約希望金額）</t>
    <rPh sb="3" eb="4">
      <t>ゲツ</t>
    </rPh>
    <rPh sb="4" eb="6">
      <t>ゴウケイ</t>
    </rPh>
    <phoneticPr fontId="2"/>
  </si>
  <si>
    <r>
      <t>令和</t>
    </r>
    <r>
      <rPr>
        <b/>
        <u/>
        <sz val="10"/>
        <rFont val="ＭＳ Ｐゴシック"/>
        <family val="3"/>
        <charset val="128"/>
        <scheme val="minor"/>
      </rPr>
      <t>7</t>
    </r>
    <r>
      <rPr>
        <u/>
        <sz val="10"/>
        <rFont val="ＭＳ Ｐゴシック"/>
        <family val="3"/>
        <charset val="128"/>
        <scheme val="minor"/>
      </rPr>
      <t>年度</t>
    </r>
    <rPh sb="0" eb="2">
      <t>レイワ</t>
    </rPh>
    <rPh sb="3" eb="5">
      <t>ネンド</t>
    </rPh>
    <phoneticPr fontId="2"/>
  </si>
  <si>
    <r>
      <t>令和</t>
    </r>
    <r>
      <rPr>
        <b/>
        <u/>
        <sz val="10"/>
        <rFont val="ＭＳ Ｐゴシック"/>
        <family val="3"/>
        <charset val="128"/>
        <scheme val="minor"/>
      </rPr>
      <t>8</t>
    </r>
    <r>
      <rPr>
        <u/>
        <sz val="10"/>
        <rFont val="ＭＳ Ｐゴシック"/>
        <family val="3"/>
        <charset val="128"/>
        <scheme val="minor"/>
      </rPr>
      <t>年度</t>
    </r>
    <rPh sb="0" eb="2">
      <t>レイワ</t>
    </rPh>
    <rPh sb="3" eb="5">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</si>
</sst>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Red]\-#,##0.00\ "/>
    <numFmt numFmtId="177" formatCode="#,##0_ ;[Red]\-#,##0\ "/>
    <numFmt numFmtId="178" formatCode="#,##0.000;[Red]\-#,##0.000"/>
    <numFmt numFmtId="179" formatCode="#,##0.00_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name val="ＭＳ Ｐゴシック"/>
      <family val="3"/>
      <charset val="128"/>
      <scheme val="minor"/>
    </font>
    <font>
      <i/>
      <sz val="10"/>
      <name val="ＭＳ Ｐゴシック"/>
      <family val="3"/>
      <charset val="128"/>
      <scheme val="minor"/>
    </font>
    <font>
      <sz val="14"/>
      <name val="ＭＳ Ｐゴシック"/>
      <family val="3"/>
      <charset val="128"/>
      <scheme val="minor"/>
    </font>
    <font>
      <u/>
      <sz val="10"/>
      <name val="ＭＳ Ｐゴシック"/>
      <family val="3"/>
      <charset val="128"/>
      <scheme val="minor"/>
    </font>
    <font>
      <b/>
      <u/>
      <sz val="10"/>
      <name val="ＭＳ Ｐゴシック"/>
      <family val="3"/>
      <charset val="128"/>
      <scheme val="minor"/>
    </font>
    <font>
      <sz val="8"/>
      <name val="ＭＳ Ｐゴシック"/>
      <family val="3"/>
      <charset val="128"/>
      <scheme val="minor"/>
    </font>
    <font>
      <sz val="7"/>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1">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left" vertical="center"/>
      <protection locked="0"/>
    </xf>
    <xf numFmtId="0" fontId="3" fillId="0" borderId="0" xfId="0" applyFont="1" applyAlignment="1" applyProtection="1">
      <alignment horizontal="right" vertical="center"/>
      <protection locked="0"/>
    </xf>
    <xf numFmtId="0" fontId="3" fillId="0" borderId="12" xfId="0" applyFont="1" applyBorder="1" applyProtection="1">
      <alignment vertical="center"/>
      <protection locked="0"/>
    </xf>
    <xf numFmtId="0" fontId="3" fillId="0" borderId="0" xfId="0" applyFont="1" applyAlignment="1" applyProtection="1">
      <alignment vertical="top"/>
      <protection locked="0"/>
    </xf>
    <xf numFmtId="0" fontId="3" fillId="2" borderId="6"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178" fontId="4" fillId="0" borderId="1" xfId="1" applyNumberFormat="1" applyFont="1" applyBorder="1" applyProtection="1">
      <alignment vertical="center"/>
      <protection locked="0"/>
    </xf>
    <xf numFmtId="176" fontId="4" fillId="0" borderId="1" xfId="1" applyNumberFormat="1" applyFont="1" applyBorder="1" applyProtection="1">
      <alignment vertical="center"/>
      <protection locked="0"/>
    </xf>
    <xf numFmtId="0" fontId="3" fillId="0" borderId="0" xfId="0" applyFont="1" applyAlignment="1" applyProtection="1">
      <alignment vertical="top" wrapText="1"/>
      <protection locked="0"/>
    </xf>
    <xf numFmtId="177" fontId="3" fillId="0" borderId="0" xfId="0" applyNumberFormat="1" applyFont="1" applyAlignment="1" applyProtection="1">
      <alignment vertical="center" wrapText="1"/>
      <protection locked="0"/>
    </xf>
    <xf numFmtId="38" fontId="3" fillId="0" borderId="0" xfId="0" applyNumberFormat="1" applyFont="1" applyAlignment="1" applyProtection="1">
      <alignment vertical="top" wrapText="1"/>
      <protection locked="0"/>
    </xf>
    <xf numFmtId="0" fontId="3" fillId="0" borderId="0" xfId="0" applyFont="1" applyAlignment="1" applyProtection="1">
      <alignment horizontal="right" vertical="center" wrapText="1"/>
      <protection locked="0"/>
    </xf>
    <xf numFmtId="177" fontId="3" fillId="0" borderId="0" xfId="0" applyNumberFormat="1" applyFont="1" applyAlignment="1" applyProtection="1">
      <alignment horizontal="left" vertical="center" wrapText="1"/>
      <protection locked="0"/>
    </xf>
    <xf numFmtId="177" fontId="3" fillId="0" borderId="0" xfId="0" applyNumberFormat="1" applyFont="1" applyAlignment="1" applyProtection="1">
      <alignment horizontal="right" vertical="center" wrapText="1"/>
      <protection locked="0"/>
    </xf>
    <xf numFmtId="3" fontId="3" fillId="0" borderId="0" xfId="0" applyNumberFormat="1" applyFont="1" applyProtection="1">
      <alignment vertical="center"/>
      <protection locked="0"/>
    </xf>
    <xf numFmtId="0" fontId="3" fillId="0" borderId="0" xfId="0" applyFont="1" applyAlignment="1" applyProtection="1">
      <alignment horizontal="center" vertical="center"/>
      <protection locked="0"/>
    </xf>
    <xf numFmtId="178" fontId="4" fillId="0" borderId="0" xfId="1" applyNumberFormat="1" applyFont="1" applyFill="1" applyBorder="1" applyProtection="1">
      <alignment vertical="center"/>
      <protection locked="0"/>
    </xf>
    <xf numFmtId="38" fontId="3" fillId="0" borderId="0" xfId="1" applyFont="1" applyFill="1" applyBorder="1" applyProtection="1">
      <alignment vertical="center"/>
      <protection locked="0"/>
    </xf>
    <xf numFmtId="176" fontId="3" fillId="0" borderId="0" xfId="1" applyNumberFormat="1" applyFont="1" applyFill="1" applyBorder="1" applyProtection="1">
      <alignment vertical="center"/>
      <protection locked="0"/>
    </xf>
    <xf numFmtId="179" fontId="4" fillId="0" borderId="0" xfId="0" applyNumberFormat="1" applyFont="1" applyProtection="1">
      <alignment vertical="center"/>
      <protection locked="0"/>
    </xf>
    <xf numFmtId="176" fontId="4" fillId="0" borderId="0" xfId="1" applyNumberFormat="1" applyFont="1" applyFill="1" applyBorder="1" applyProtection="1">
      <alignment vertical="center"/>
      <protection locked="0"/>
    </xf>
    <xf numFmtId="0" fontId="4" fillId="0" borderId="0" xfId="1" applyNumberFormat="1" applyFont="1" applyFill="1" applyBorder="1" applyAlignment="1" applyProtection="1">
      <alignment horizontal="left" vertical="center"/>
      <protection locked="0"/>
    </xf>
    <xf numFmtId="177" fontId="3" fillId="0" borderId="0" xfId="1" applyNumberFormat="1" applyFont="1" applyFill="1" applyBorder="1" applyProtection="1">
      <alignment vertical="center"/>
      <protection locked="0"/>
    </xf>
    <xf numFmtId="0" fontId="8" fillId="0" borderId="0" xfId="0" applyFont="1" applyAlignment="1" applyProtection="1">
      <alignment horizontal="right" vertical="center" wrapText="1"/>
      <protection locked="0"/>
    </xf>
    <xf numFmtId="0" fontId="8" fillId="0" borderId="0" xfId="0" applyFont="1" applyAlignment="1" applyProtection="1">
      <alignment horizontal="right" vertical="center" wrapText="1"/>
      <protection locked="0"/>
    </xf>
    <xf numFmtId="177" fontId="3" fillId="0" borderId="0" xfId="0" applyNumberFormat="1" applyFont="1" applyAlignment="1" applyProtection="1">
      <alignment horizontal="center" vertical="center" wrapText="1"/>
      <protection locked="0"/>
    </xf>
    <xf numFmtId="0" fontId="9" fillId="0" borderId="0" xfId="0" applyFont="1" applyAlignment="1" applyProtection="1">
      <alignment vertical="center" wrapText="1"/>
      <protection locked="0"/>
    </xf>
    <xf numFmtId="179" fontId="4" fillId="0" borderId="1" xfId="0" applyNumberFormat="1" applyFont="1" applyBorder="1" applyProtection="1">
      <alignment vertical="center"/>
    </xf>
    <xf numFmtId="176" fontId="4" fillId="0" borderId="1" xfId="1" applyNumberFormat="1" applyFont="1" applyBorder="1" applyProtection="1">
      <alignment vertical="center"/>
    </xf>
    <xf numFmtId="177" fontId="4" fillId="0" borderId="1" xfId="1" applyNumberFormat="1" applyFont="1" applyBorder="1" applyProtection="1">
      <alignment vertical="center"/>
    </xf>
    <xf numFmtId="177" fontId="4" fillId="0" borderId="7" xfId="0" applyNumberFormat="1" applyFont="1" applyBorder="1" applyAlignment="1" applyProtection="1">
      <alignment horizontal="center" vertical="center" wrapText="1"/>
    </xf>
    <xf numFmtId="177" fontId="4" fillId="0" borderId="2" xfId="1" applyNumberFormat="1" applyFont="1" applyBorder="1" applyProtection="1">
      <alignment vertical="center"/>
    </xf>
    <xf numFmtId="0" fontId="5" fillId="0" borderId="0" xfId="0" applyFont="1" applyAlignment="1" applyProtection="1">
      <alignment horizontal="center" vertical="center"/>
    </xf>
    <xf numFmtId="0" fontId="3" fillId="0" borderId="0" xfId="0" applyFont="1" applyAlignment="1" applyProtection="1">
      <alignment horizontal="left" vertical="center"/>
    </xf>
    <xf numFmtId="0" fontId="6" fillId="0" borderId="0" xfId="0" applyFont="1" applyAlignment="1" applyProtection="1">
      <alignment horizontal="right" vertical="center"/>
    </xf>
    <xf numFmtId="0" fontId="3" fillId="0" borderId="0" xfId="0" applyFont="1" applyProtection="1">
      <alignment vertical="center"/>
    </xf>
    <xf numFmtId="0" fontId="3" fillId="2" borderId="8" xfId="0" applyFont="1" applyFill="1" applyBorder="1" applyAlignment="1" applyProtection="1">
      <alignment horizontal="center" vertical="top"/>
    </xf>
    <xf numFmtId="0" fontId="3" fillId="2" borderId="4" xfId="0" applyFont="1" applyFill="1" applyBorder="1" applyAlignment="1" applyProtection="1">
      <alignment horizontal="center" vertical="top"/>
    </xf>
    <xf numFmtId="0" fontId="3" fillId="2" borderId="2" xfId="0" applyFont="1" applyFill="1" applyBorder="1" applyAlignment="1" applyProtection="1">
      <alignment horizontal="center" vertical="top" wrapText="1"/>
    </xf>
    <xf numFmtId="0" fontId="3" fillId="2" borderId="6" xfId="0" applyFont="1" applyFill="1" applyBorder="1" applyAlignment="1" applyProtection="1">
      <alignment horizontal="center" vertical="top"/>
    </xf>
    <xf numFmtId="0" fontId="3" fillId="2" borderId="9" xfId="0" applyFont="1" applyFill="1" applyBorder="1" applyAlignment="1" applyProtection="1">
      <alignment horizontal="center" vertical="top"/>
    </xf>
    <xf numFmtId="0" fontId="3" fillId="2" borderId="3" xfId="0" applyFont="1" applyFill="1" applyBorder="1" applyAlignment="1" applyProtection="1">
      <alignment horizontal="center" vertical="top" wrapText="1"/>
    </xf>
    <xf numFmtId="0" fontId="3" fillId="2" borderId="10"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2" borderId="2" xfId="0" applyFont="1" applyFill="1" applyBorder="1" applyAlignment="1" applyProtection="1">
      <alignment horizontal="center" vertical="top" wrapText="1"/>
    </xf>
    <xf numFmtId="0" fontId="3" fillId="2" borderId="3" xfId="0" applyFont="1" applyFill="1" applyBorder="1" applyAlignment="1" applyProtection="1">
      <alignment horizontal="center" vertical="top" wrapText="1"/>
    </xf>
    <xf numFmtId="0" fontId="3" fillId="2" borderId="3" xfId="0" applyFont="1" applyFill="1" applyBorder="1" applyAlignment="1" applyProtection="1">
      <alignment horizontal="center" vertical="center"/>
    </xf>
    <xf numFmtId="38" fontId="3" fillId="3" borderId="1" xfId="1" applyFont="1" applyFill="1" applyBorder="1" applyProtection="1">
      <alignment vertical="center"/>
    </xf>
    <xf numFmtId="176" fontId="3" fillId="3" borderId="1" xfId="1" applyNumberFormat="1" applyFont="1" applyFill="1" applyBorder="1" applyProtection="1">
      <alignment vertical="center"/>
    </xf>
    <xf numFmtId="0" fontId="3" fillId="3" borderId="10" xfId="0" applyFont="1" applyFill="1" applyBorder="1" applyAlignment="1" applyProtection="1">
      <alignment horizontal="center" vertical="center"/>
    </xf>
    <xf numFmtId="177" fontId="3" fillId="3" borderId="1" xfId="1" applyNumberFormat="1" applyFont="1" applyFill="1" applyBorder="1" applyProtection="1">
      <alignment vertical="center"/>
    </xf>
    <xf numFmtId="0" fontId="3" fillId="3" borderId="1" xfId="0" applyFont="1" applyFill="1" applyBorder="1" applyAlignment="1" applyProtection="1">
      <alignment horizontal="right" vertical="center"/>
    </xf>
    <xf numFmtId="177" fontId="3" fillId="2" borderId="7" xfId="0" applyNumberFormat="1" applyFont="1" applyFill="1" applyBorder="1" applyAlignment="1" applyProtection="1">
      <alignment horizontal="center" vertical="center" wrapText="1"/>
    </xf>
    <xf numFmtId="0" fontId="3" fillId="0" borderId="12" xfId="0" applyFont="1" applyBorder="1" applyAlignment="1" applyProtection="1">
      <alignment horizontal="left" vertical="top" wrapText="1"/>
    </xf>
    <xf numFmtId="0" fontId="6" fillId="0" borderId="0" xfId="0" applyFont="1" applyAlignment="1" applyProtection="1">
      <alignment horizontal="left" vertical="center"/>
    </xf>
    <xf numFmtId="176" fontId="3" fillId="3" borderId="2" xfId="1" applyNumberFormat="1" applyFont="1" applyFill="1" applyBorder="1" applyAlignment="1" applyProtection="1">
      <alignment horizontal="center" vertical="center"/>
    </xf>
    <xf numFmtId="0" fontId="3" fillId="0" borderId="0" xfId="0" applyFont="1" applyAlignment="1" applyProtection="1">
      <alignment horizontal="left" vertical="top"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6"/>
  <sheetViews>
    <sheetView showZeros="0" tabSelected="1" view="pageBreakPreview" zoomScale="115" zoomScaleNormal="100" zoomScaleSheetLayoutView="115" workbookViewId="0">
      <selection activeCell="N1" sqref="N1"/>
    </sheetView>
  </sheetViews>
  <sheetFormatPr defaultColWidth="9" defaultRowHeight="12" x14ac:dyDescent="0.2"/>
  <cols>
    <col min="1" max="1" width="6.26953125" style="3" customWidth="1"/>
    <col min="2" max="2" width="8.08984375" style="3" customWidth="1"/>
    <col min="3" max="3" width="12" style="1" bestFit="1" customWidth="1"/>
    <col min="4" max="4" width="5.26953125" style="1" bestFit="1" customWidth="1"/>
    <col min="5" max="5" width="5" style="1" bestFit="1" customWidth="1"/>
    <col min="6" max="11" width="11.90625" style="1" customWidth="1"/>
    <col min="12" max="12" width="14.08984375" style="1" customWidth="1"/>
    <col min="13" max="13" width="11.90625" style="1" customWidth="1"/>
    <col min="14" max="14" width="9.26953125" style="1" bestFit="1" customWidth="1"/>
    <col min="15" max="16384" width="9" style="1"/>
  </cols>
  <sheetData>
    <row r="1" spans="1:14" ht="16.5" x14ac:dyDescent="0.2">
      <c r="A1" s="35" t="s">
        <v>48</v>
      </c>
      <c r="B1" s="35"/>
      <c r="C1" s="35"/>
      <c r="D1" s="35"/>
      <c r="E1" s="35"/>
      <c r="F1" s="35"/>
      <c r="G1" s="35"/>
      <c r="H1" s="35"/>
      <c r="I1" s="35"/>
      <c r="J1" s="35"/>
      <c r="K1" s="35"/>
      <c r="L1" s="35"/>
      <c r="M1" s="35"/>
    </row>
    <row r="2" spans="1:14" x14ac:dyDescent="0.2">
      <c r="A2" s="36" t="s">
        <v>44</v>
      </c>
      <c r="G2" s="3"/>
    </row>
    <row r="3" spans="1:14" x14ac:dyDescent="0.2">
      <c r="B3" s="37" t="s">
        <v>54</v>
      </c>
    </row>
    <row r="4" spans="1:14" x14ac:dyDescent="0.2">
      <c r="G4" s="3"/>
      <c r="I4" s="38" t="s">
        <v>35</v>
      </c>
      <c r="J4" s="4"/>
      <c r="K4" s="4"/>
      <c r="L4" s="4"/>
      <c r="M4" s="4"/>
    </row>
    <row r="5" spans="1:14" x14ac:dyDescent="0.2">
      <c r="A5" s="2"/>
      <c r="G5" s="3"/>
    </row>
    <row r="6" spans="1:14" ht="16.5" customHeight="1" x14ac:dyDescent="0.2">
      <c r="A6" s="39" t="s">
        <v>23</v>
      </c>
      <c r="B6" s="40"/>
      <c r="C6" s="41" t="s">
        <v>26</v>
      </c>
      <c r="D6" s="41" t="s">
        <v>30</v>
      </c>
      <c r="E6" s="41" t="s">
        <v>36</v>
      </c>
      <c r="F6" s="41" t="s">
        <v>16</v>
      </c>
      <c r="G6" s="45" t="s">
        <v>28</v>
      </c>
      <c r="H6" s="46"/>
      <c r="I6" s="47"/>
      <c r="J6" s="45" t="s">
        <v>29</v>
      </c>
      <c r="K6" s="46"/>
      <c r="L6" s="46"/>
      <c r="M6" s="41" t="s">
        <v>43</v>
      </c>
    </row>
    <row r="7" spans="1:14" s="5" customFormat="1" ht="24" x14ac:dyDescent="0.2">
      <c r="A7" s="42"/>
      <c r="B7" s="43"/>
      <c r="C7" s="44"/>
      <c r="D7" s="44"/>
      <c r="E7" s="44"/>
      <c r="F7" s="44"/>
      <c r="G7" s="48" t="s">
        <v>32</v>
      </c>
      <c r="H7" s="49" t="s">
        <v>31</v>
      </c>
      <c r="I7" s="49" t="s">
        <v>17</v>
      </c>
      <c r="J7" s="48" t="s">
        <v>27</v>
      </c>
      <c r="K7" s="48" t="s">
        <v>31</v>
      </c>
      <c r="L7" s="48" t="s">
        <v>17</v>
      </c>
      <c r="M7" s="44"/>
    </row>
    <row r="8" spans="1:14" ht="16.5" customHeight="1" x14ac:dyDescent="0.2">
      <c r="A8" s="6"/>
      <c r="B8" s="7"/>
      <c r="C8" s="50" t="s">
        <v>15</v>
      </c>
      <c r="D8" s="50" t="s">
        <v>12</v>
      </c>
      <c r="E8" s="8"/>
      <c r="F8" s="50" t="s">
        <v>14</v>
      </c>
      <c r="G8" s="50" t="s">
        <v>39</v>
      </c>
      <c r="H8" s="50" t="s">
        <v>13</v>
      </c>
      <c r="I8" s="50" t="s">
        <v>14</v>
      </c>
      <c r="J8" s="50" t="s">
        <v>39</v>
      </c>
      <c r="K8" s="50" t="s">
        <v>13</v>
      </c>
      <c r="L8" s="50" t="s">
        <v>14</v>
      </c>
      <c r="M8" s="50" t="s">
        <v>14</v>
      </c>
    </row>
    <row r="9" spans="1:14" ht="16.5" customHeight="1" x14ac:dyDescent="0.2">
      <c r="A9" s="6"/>
      <c r="B9" s="7"/>
      <c r="C9" s="50" t="s">
        <v>18</v>
      </c>
      <c r="D9" s="50" t="s">
        <v>19</v>
      </c>
      <c r="E9" s="50" t="s">
        <v>20</v>
      </c>
      <c r="F9" s="50" t="s">
        <v>37</v>
      </c>
      <c r="G9" s="50" t="s">
        <v>21</v>
      </c>
      <c r="H9" s="50" t="s">
        <v>22</v>
      </c>
      <c r="I9" s="50" t="s">
        <v>38</v>
      </c>
      <c r="J9" s="50" t="s">
        <v>33</v>
      </c>
      <c r="K9" s="50" t="s">
        <v>34</v>
      </c>
      <c r="L9" s="50" t="s">
        <v>40</v>
      </c>
      <c r="M9" s="50" t="s">
        <v>41</v>
      </c>
    </row>
    <row r="10" spans="1:14" ht="19.5" customHeight="1" x14ac:dyDescent="0.2">
      <c r="A10" s="55" t="s">
        <v>6</v>
      </c>
      <c r="B10" s="53" t="s">
        <v>24</v>
      </c>
      <c r="C10" s="9"/>
      <c r="D10" s="51">
        <v>850</v>
      </c>
      <c r="E10" s="52">
        <v>0.85</v>
      </c>
      <c r="F10" s="30">
        <f>ROUNDDOWN(C10*D10*E10,2)</f>
        <v>0</v>
      </c>
      <c r="G10" s="10"/>
      <c r="H10" s="51">
        <v>100000</v>
      </c>
      <c r="I10" s="31">
        <f t="shared" ref="I10:I15" si="0">ROUNDDOWN(H10*G10,2)</f>
        <v>0</v>
      </c>
      <c r="J10" s="10"/>
      <c r="K10" s="54">
        <v>40000</v>
      </c>
      <c r="L10" s="31">
        <f t="shared" ref="L10:L15" si="1">ROUNDDOWN(J10*K10,2)</f>
        <v>0</v>
      </c>
      <c r="M10" s="32">
        <f t="shared" ref="M10:M15" si="2">INT(F10+I10+L10)</f>
        <v>0</v>
      </c>
    </row>
    <row r="11" spans="1:14" ht="19.5" customHeight="1" x14ac:dyDescent="0.2">
      <c r="A11" s="55" t="s">
        <v>7</v>
      </c>
      <c r="B11" s="53" t="s">
        <v>24</v>
      </c>
      <c r="C11" s="9"/>
      <c r="D11" s="51">
        <v>850</v>
      </c>
      <c r="E11" s="52">
        <v>0.85</v>
      </c>
      <c r="F11" s="30">
        <f t="shared" ref="F11:F15" si="3">ROUNDDOWN(C11*D11*E11,2)</f>
        <v>0</v>
      </c>
      <c r="G11" s="10"/>
      <c r="H11" s="51">
        <v>85000</v>
      </c>
      <c r="I11" s="31">
        <f t="shared" si="0"/>
        <v>0</v>
      </c>
      <c r="J11" s="10"/>
      <c r="K11" s="54">
        <v>40000</v>
      </c>
      <c r="L11" s="31">
        <f t="shared" si="1"/>
        <v>0</v>
      </c>
      <c r="M11" s="32">
        <f t="shared" si="2"/>
        <v>0</v>
      </c>
    </row>
    <row r="12" spans="1:14" ht="19.5" customHeight="1" x14ac:dyDescent="0.2">
      <c r="A12" s="55" t="s">
        <v>8</v>
      </c>
      <c r="B12" s="53" t="s">
        <v>24</v>
      </c>
      <c r="C12" s="9"/>
      <c r="D12" s="51">
        <v>850</v>
      </c>
      <c r="E12" s="52">
        <v>0.85</v>
      </c>
      <c r="F12" s="30">
        <f>ROUNDDOWN(C12*D12*E12,2)</f>
        <v>0</v>
      </c>
      <c r="G12" s="10"/>
      <c r="H12" s="51">
        <v>115000</v>
      </c>
      <c r="I12" s="31">
        <f t="shared" si="0"/>
        <v>0</v>
      </c>
      <c r="J12" s="10"/>
      <c r="K12" s="54">
        <v>50000</v>
      </c>
      <c r="L12" s="31">
        <f t="shared" si="1"/>
        <v>0</v>
      </c>
      <c r="M12" s="32">
        <f t="shared" si="2"/>
        <v>0</v>
      </c>
    </row>
    <row r="13" spans="1:14" ht="19.5" customHeight="1" x14ac:dyDescent="0.2">
      <c r="A13" s="55" t="s">
        <v>9</v>
      </c>
      <c r="B13" s="53" t="s">
        <v>24</v>
      </c>
      <c r="C13" s="9"/>
      <c r="D13" s="51">
        <v>850</v>
      </c>
      <c r="E13" s="52">
        <v>0.85</v>
      </c>
      <c r="F13" s="30">
        <f t="shared" si="3"/>
        <v>0</v>
      </c>
      <c r="G13" s="10"/>
      <c r="H13" s="51">
        <v>105000</v>
      </c>
      <c r="I13" s="31">
        <f t="shared" si="0"/>
        <v>0</v>
      </c>
      <c r="J13" s="10"/>
      <c r="K13" s="54">
        <v>55000</v>
      </c>
      <c r="L13" s="31">
        <f t="shared" si="1"/>
        <v>0</v>
      </c>
      <c r="M13" s="32">
        <f t="shared" si="2"/>
        <v>0</v>
      </c>
    </row>
    <row r="14" spans="1:14" ht="19.5" customHeight="1" x14ac:dyDescent="0.2">
      <c r="A14" s="55" t="s">
        <v>10</v>
      </c>
      <c r="B14" s="53" t="s">
        <v>24</v>
      </c>
      <c r="C14" s="9"/>
      <c r="D14" s="51">
        <v>850</v>
      </c>
      <c r="E14" s="52">
        <v>0.85</v>
      </c>
      <c r="F14" s="30">
        <f t="shared" si="3"/>
        <v>0</v>
      </c>
      <c r="G14" s="10"/>
      <c r="H14" s="51">
        <v>100000</v>
      </c>
      <c r="I14" s="31">
        <f t="shared" si="0"/>
        <v>0</v>
      </c>
      <c r="J14" s="10"/>
      <c r="K14" s="54">
        <v>55000</v>
      </c>
      <c r="L14" s="31">
        <f t="shared" si="1"/>
        <v>0</v>
      </c>
      <c r="M14" s="32">
        <f t="shared" si="2"/>
        <v>0</v>
      </c>
    </row>
    <row r="15" spans="1:14" ht="19.5" customHeight="1" thickBot="1" x14ac:dyDescent="0.25">
      <c r="A15" s="55" t="s">
        <v>11</v>
      </c>
      <c r="B15" s="53" t="s">
        <v>24</v>
      </c>
      <c r="C15" s="9"/>
      <c r="D15" s="51">
        <v>850</v>
      </c>
      <c r="E15" s="52">
        <v>0.85</v>
      </c>
      <c r="F15" s="30">
        <f t="shared" si="3"/>
        <v>0</v>
      </c>
      <c r="G15" s="10"/>
      <c r="H15" s="51">
        <v>100000</v>
      </c>
      <c r="I15" s="31">
        <f t="shared" si="0"/>
        <v>0</v>
      </c>
      <c r="J15" s="10"/>
      <c r="K15" s="54">
        <v>55000</v>
      </c>
      <c r="L15" s="31">
        <f t="shared" si="1"/>
        <v>0</v>
      </c>
      <c r="M15" s="32">
        <f t="shared" si="2"/>
        <v>0</v>
      </c>
    </row>
    <row r="16" spans="1:14" ht="19.5" customHeight="1" thickBot="1" x14ac:dyDescent="0.25">
      <c r="A16" s="36" t="s">
        <v>42</v>
      </c>
      <c r="B16" s="11"/>
      <c r="C16" s="11"/>
      <c r="D16" s="11"/>
      <c r="E16" s="11"/>
      <c r="F16" s="11"/>
      <c r="G16" s="12"/>
      <c r="H16" s="13"/>
      <c r="I16" s="14"/>
      <c r="J16" s="15"/>
      <c r="K16" s="16"/>
      <c r="L16" s="56" t="s">
        <v>51</v>
      </c>
      <c r="M16" s="33">
        <f>SUM(M10:M15)</f>
        <v>0</v>
      </c>
      <c r="N16" s="38" t="s">
        <v>45</v>
      </c>
    </row>
    <row r="17" spans="1:14" ht="105.75" customHeight="1" x14ac:dyDescent="0.2">
      <c r="A17" s="57" t="s">
        <v>50</v>
      </c>
      <c r="B17" s="57"/>
      <c r="C17" s="57"/>
      <c r="D17" s="57"/>
      <c r="E17" s="57"/>
      <c r="F17" s="57"/>
      <c r="G17" s="57"/>
      <c r="H17" s="57"/>
      <c r="I17" s="57"/>
      <c r="J17" s="57"/>
      <c r="K17" s="57"/>
      <c r="L17" s="57"/>
      <c r="M17" s="57"/>
    </row>
    <row r="18" spans="1:14" ht="20.25" customHeight="1" x14ac:dyDescent="0.2">
      <c r="A18" s="35" t="s">
        <v>49</v>
      </c>
      <c r="B18" s="35"/>
      <c r="C18" s="35"/>
      <c r="D18" s="35"/>
      <c r="E18" s="35"/>
      <c r="F18" s="35"/>
      <c r="G18" s="35"/>
      <c r="H18" s="35"/>
      <c r="I18" s="35"/>
      <c r="J18" s="35"/>
      <c r="K18" s="35"/>
      <c r="L18" s="35"/>
      <c r="M18" s="35"/>
    </row>
    <row r="19" spans="1:14" ht="17.25" customHeight="1" x14ac:dyDescent="0.2">
      <c r="A19" s="36" t="s">
        <v>44</v>
      </c>
      <c r="G19" s="3"/>
    </row>
    <row r="20" spans="1:14" ht="18" customHeight="1" x14ac:dyDescent="0.2">
      <c r="B20" s="58" t="s">
        <v>55</v>
      </c>
    </row>
    <row r="21" spans="1:14" ht="24" customHeight="1" x14ac:dyDescent="0.2">
      <c r="G21" s="3"/>
      <c r="I21" s="38" t="s">
        <v>35</v>
      </c>
      <c r="J21" s="4"/>
      <c r="K21" s="4"/>
      <c r="L21" s="4"/>
      <c r="M21" s="4"/>
    </row>
    <row r="22" spans="1:14" x14ac:dyDescent="0.2">
      <c r="A22" s="2"/>
      <c r="G22" s="3"/>
    </row>
    <row r="23" spans="1:14" ht="12" customHeight="1" x14ac:dyDescent="0.2">
      <c r="A23" s="39" t="s">
        <v>23</v>
      </c>
      <c r="B23" s="40"/>
      <c r="C23" s="41" t="s">
        <v>26</v>
      </c>
      <c r="D23" s="41" t="s">
        <v>30</v>
      </c>
      <c r="E23" s="41" t="s">
        <v>36</v>
      </c>
      <c r="F23" s="41" t="s">
        <v>16</v>
      </c>
      <c r="G23" s="45" t="s">
        <v>28</v>
      </c>
      <c r="H23" s="46"/>
      <c r="I23" s="47"/>
      <c r="J23" s="45" t="s">
        <v>29</v>
      </c>
      <c r="K23" s="46"/>
      <c r="L23" s="46"/>
      <c r="M23" s="41" t="s">
        <v>52</v>
      </c>
    </row>
    <row r="24" spans="1:14" ht="24" x14ac:dyDescent="0.2">
      <c r="A24" s="42"/>
      <c r="B24" s="43"/>
      <c r="C24" s="44"/>
      <c r="D24" s="44"/>
      <c r="E24" s="44"/>
      <c r="F24" s="44"/>
      <c r="G24" s="48" t="s">
        <v>32</v>
      </c>
      <c r="H24" s="49" t="s">
        <v>31</v>
      </c>
      <c r="I24" s="49" t="s">
        <v>17</v>
      </c>
      <c r="J24" s="48" t="s">
        <v>27</v>
      </c>
      <c r="K24" s="48" t="s">
        <v>31</v>
      </c>
      <c r="L24" s="48" t="s">
        <v>17</v>
      </c>
      <c r="M24" s="44"/>
    </row>
    <row r="25" spans="1:14" ht="20.25" customHeight="1" x14ac:dyDescent="0.2">
      <c r="A25" s="6"/>
      <c r="B25" s="7"/>
      <c r="C25" s="50" t="s">
        <v>15</v>
      </c>
      <c r="D25" s="50" t="s">
        <v>12</v>
      </c>
      <c r="E25" s="8"/>
      <c r="F25" s="50" t="s">
        <v>14</v>
      </c>
      <c r="G25" s="50" t="s">
        <v>39</v>
      </c>
      <c r="H25" s="50" t="s">
        <v>13</v>
      </c>
      <c r="I25" s="50" t="s">
        <v>14</v>
      </c>
      <c r="J25" s="50" t="s">
        <v>39</v>
      </c>
      <c r="K25" s="50" t="s">
        <v>13</v>
      </c>
      <c r="L25" s="50" t="s">
        <v>14</v>
      </c>
      <c r="M25" s="50" t="s">
        <v>14</v>
      </c>
    </row>
    <row r="26" spans="1:14" ht="20.25" customHeight="1" x14ac:dyDescent="0.2">
      <c r="A26" s="6"/>
      <c r="B26" s="7"/>
      <c r="C26" s="50" t="s">
        <v>18</v>
      </c>
      <c r="D26" s="50" t="s">
        <v>19</v>
      </c>
      <c r="E26" s="50" t="s">
        <v>20</v>
      </c>
      <c r="F26" s="50" t="s">
        <v>37</v>
      </c>
      <c r="G26" s="50" t="s">
        <v>21</v>
      </c>
      <c r="H26" s="50" t="s">
        <v>22</v>
      </c>
      <c r="I26" s="50" t="s">
        <v>38</v>
      </c>
      <c r="J26" s="50" t="s">
        <v>33</v>
      </c>
      <c r="K26" s="50" t="s">
        <v>34</v>
      </c>
      <c r="L26" s="50" t="s">
        <v>40</v>
      </c>
      <c r="M26" s="50" t="s">
        <v>41</v>
      </c>
    </row>
    <row r="27" spans="1:14" ht="20.25" customHeight="1" x14ac:dyDescent="0.2">
      <c r="A27" s="55" t="s">
        <v>0</v>
      </c>
      <c r="B27" s="53" t="s">
        <v>24</v>
      </c>
      <c r="C27" s="9"/>
      <c r="D27" s="51">
        <v>850</v>
      </c>
      <c r="E27" s="52">
        <v>0.85</v>
      </c>
      <c r="F27" s="30">
        <f>ROUNDDOWN(C27*D27*E27,2)</f>
        <v>0</v>
      </c>
      <c r="G27" s="10"/>
      <c r="H27" s="51">
        <v>95000</v>
      </c>
      <c r="I27" s="31">
        <f>ROUNDDOWN(H27*G27,2)</f>
        <v>0</v>
      </c>
      <c r="J27" s="10"/>
      <c r="K27" s="54">
        <v>50000</v>
      </c>
      <c r="L27" s="31">
        <f>ROUNDDOWN(J27*K27,2)</f>
        <v>0</v>
      </c>
      <c r="M27" s="32">
        <f>INT(F27+I27+L27)</f>
        <v>0</v>
      </c>
    </row>
    <row r="28" spans="1:14" ht="20.25" customHeight="1" x14ac:dyDescent="0.2">
      <c r="A28" s="55" t="s">
        <v>1</v>
      </c>
      <c r="B28" s="53" t="s">
        <v>24</v>
      </c>
      <c r="C28" s="9"/>
      <c r="D28" s="51">
        <v>850</v>
      </c>
      <c r="E28" s="52">
        <v>0.85</v>
      </c>
      <c r="F28" s="30">
        <f t="shared" ref="F28:F32" si="4">ROUNDDOWN(C28*D28*E28,2)</f>
        <v>0</v>
      </c>
      <c r="G28" s="10"/>
      <c r="H28" s="51">
        <v>95000</v>
      </c>
      <c r="I28" s="31">
        <f t="shared" ref="I28:I32" si="5">ROUNDDOWN(H28*G28,2)</f>
        <v>0</v>
      </c>
      <c r="J28" s="10"/>
      <c r="K28" s="54">
        <v>50000</v>
      </c>
      <c r="L28" s="31">
        <f t="shared" ref="L28:L32" si="6">ROUNDDOWN(J28*K28,2)</f>
        <v>0</v>
      </c>
      <c r="M28" s="32">
        <f>INT(F28+I28+L28)</f>
        <v>0</v>
      </c>
    </row>
    <row r="29" spans="1:14" ht="20.25" customHeight="1" x14ac:dyDescent="0.2">
      <c r="A29" s="55" t="s">
        <v>2</v>
      </c>
      <c r="B29" s="53" t="s">
        <v>24</v>
      </c>
      <c r="C29" s="9"/>
      <c r="D29" s="51">
        <v>850</v>
      </c>
      <c r="E29" s="52">
        <v>0.85</v>
      </c>
      <c r="F29" s="30">
        <f t="shared" si="4"/>
        <v>0</v>
      </c>
      <c r="G29" s="10"/>
      <c r="H29" s="51">
        <v>95000</v>
      </c>
      <c r="I29" s="31">
        <f t="shared" si="5"/>
        <v>0</v>
      </c>
      <c r="J29" s="10"/>
      <c r="K29" s="54">
        <v>50000</v>
      </c>
      <c r="L29" s="31">
        <f t="shared" si="6"/>
        <v>0</v>
      </c>
      <c r="M29" s="32">
        <f>INT(F29+I29+L29)</f>
        <v>0</v>
      </c>
    </row>
    <row r="30" spans="1:14" ht="20.25" customHeight="1" x14ac:dyDescent="0.2">
      <c r="A30" s="55" t="s">
        <v>3</v>
      </c>
      <c r="B30" s="53" t="s">
        <v>25</v>
      </c>
      <c r="C30" s="9"/>
      <c r="D30" s="51">
        <v>850</v>
      </c>
      <c r="E30" s="52">
        <v>0.85</v>
      </c>
      <c r="F30" s="30">
        <f t="shared" si="4"/>
        <v>0</v>
      </c>
      <c r="G30" s="10"/>
      <c r="H30" s="51">
        <v>115000</v>
      </c>
      <c r="I30" s="31">
        <f t="shared" si="5"/>
        <v>0</v>
      </c>
      <c r="J30" s="10"/>
      <c r="K30" s="54">
        <v>60000</v>
      </c>
      <c r="L30" s="31">
        <f t="shared" si="6"/>
        <v>0</v>
      </c>
      <c r="M30" s="32">
        <f t="shared" ref="M30" si="7">INT(F30+I30+L30)</f>
        <v>0</v>
      </c>
    </row>
    <row r="31" spans="1:14" ht="20.25" customHeight="1" x14ac:dyDescent="0.2">
      <c r="A31" s="55" t="s">
        <v>4</v>
      </c>
      <c r="B31" s="53" t="s">
        <v>25</v>
      </c>
      <c r="C31" s="9"/>
      <c r="D31" s="51">
        <v>850</v>
      </c>
      <c r="E31" s="52">
        <v>0.85</v>
      </c>
      <c r="F31" s="30">
        <f t="shared" si="4"/>
        <v>0</v>
      </c>
      <c r="G31" s="10"/>
      <c r="H31" s="51">
        <v>115000</v>
      </c>
      <c r="I31" s="31">
        <f t="shared" si="5"/>
        <v>0</v>
      </c>
      <c r="J31" s="10"/>
      <c r="K31" s="54">
        <v>60000</v>
      </c>
      <c r="L31" s="31">
        <f t="shared" si="6"/>
        <v>0</v>
      </c>
      <c r="M31" s="32">
        <f>INT(F31+I31+L31)</f>
        <v>0</v>
      </c>
    </row>
    <row r="32" spans="1:14" ht="20.25" customHeight="1" x14ac:dyDescent="0.2">
      <c r="A32" s="55" t="s">
        <v>5</v>
      </c>
      <c r="B32" s="53" t="s">
        <v>25</v>
      </c>
      <c r="C32" s="9"/>
      <c r="D32" s="51">
        <v>850</v>
      </c>
      <c r="E32" s="52">
        <v>0.85</v>
      </c>
      <c r="F32" s="30">
        <f t="shared" si="4"/>
        <v>0</v>
      </c>
      <c r="G32" s="10"/>
      <c r="H32" s="51">
        <v>115000</v>
      </c>
      <c r="I32" s="31">
        <f t="shared" si="5"/>
        <v>0</v>
      </c>
      <c r="J32" s="10"/>
      <c r="K32" s="54">
        <v>60000</v>
      </c>
      <c r="L32" s="31">
        <f t="shared" si="6"/>
        <v>0</v>
      </c>
      <c r="M32" s="32">
        <f>INT(F32+I32+L32)</f>
        <v>0</v>
      </c>
      <c r="N32" s="17"/>
    </row>
    <row r="33" spans="1:14" ht="20.25" customHeight="1" thickBot="1" x14ac:dyDescent="0.25">
      <c r="B33" s="18"/>
      <c r="C33" s="19"/>
      <c r="D33" s="20"/>
      <c r="E33" s="21"/>
      <c r="F33" s="22"/>
      <c r="G33" s="23"/>
      <c r="H33" s="20"/>
      <c r="I33" s="14"/>
      <c r="J33" s="24"/>
      <c r="K33" s="25"/>
      <c r="L33" s="59" t="s">
        <v>46</v>
      </c>
      <c r="M33" s="34">
        <f>SUM(M27:M32)</f>
        <v>0</v>
      </c>
      <c r="N33" s="17"/>
    </row>
    <row r="34" spans="1:14" ht="24.5" thickBot="1" x14ac:dyDescent="0.25">
      <c r="A34" s="36" t="s">
        <v>42</v>
      </c>
      <c r="B34" s="11"/>
      <c r="C34" s="11"/>
      <c r="D34" s="26"/>
      <c r="E34" s="26"/>
      <c r="F34" s="26"/>
      <c r="G34" s="26"/>
      <c r="H34" s="26"/>
      <c r="I34" s="27"/>
      <c r="J34" s="15"/>
      <c r="K34" s="28"/>
      <c r="L34" s="56" t="s">
        <v>53</v>
      </c>
      <c r="M34" s="33">
        <f>SUM(M16+M33)</f>
        <v>0</v>
      </c>
      <c r="N34" s="29"/>
    </row>
    <row r="35" spans="1:14" ht="87.75" customHeight="1" x14ac:dyDescent="0.2">
      <c r="A35" s="60" t="s">
        <v>47</v>
      </c>
      <c r="B35" s="60"/>
      <c r="C35" s="60"/>
      <c r="D35" s="60"/>
      <c r="E35" s="60"/>
      <c r="F35" s="60"/>
      <c r="G35" s="60"/>
      <c r="H35" s="60"/>
      <c r="I35" s="11"/>
      <c r="J35" s="11"/>
      <c r="K35" s="11"/>
      <c r="L35" s="11"/>
      <c r="M35" s="11"/>
    </row>
    <row r="36" spans="1:14" ht="12.75" customHeight="1" x14ac:dyDescent="0.2"/>
  </sheetData>
  <sheetProtection algorithmName="SHA-512" hashValue="eL3rAzGKiTletZ4FbVAi0TFTjOKHwKLGn8/gHNnaDO5l+ElSDGboCB6nnEhyDIgwDpo2WPPkUSU/nDEX/dCsSg==" saltValue="K8CCq9LW0SqvD1I4ufl/OQ==" spinCount="100000" sheet="1" objects="1" scenarios="1" selectLockedCells="1"/>
  <mergeCells count="21">
    <mergeCell ref="A35:H35"/>
    <mergeCell ref="A17:M17"/>
    <mergeCell ref="A18:M18"/>
    <mergeCell ref="A23:B24"/>
    <mergeCell ref="C23:C24"/>
    <mergeCell ref="D23:D24"/>
    <mergeCell ref="E23:E24"/>
    <mergeCell ref="F23:F24"/>
    <mergeCell ref="G23:I23"/>
    <mergeCell ref="J23:L23"/>
    <mergeCell ref="M23:M24"/>
    <mergeCell ref="D34:H34"/>
    <mergeCell ref="A1:M1"/>
    <mergeCell ref="A6:B7"/>
    <mergeCell ref="C6:C7"/>
    <mergeCell ref="D6:D7"/>
    <mergeCell ref="E6:E7"/>
    <mergeCell ref="F6:F7"/>
    <mergeCell ref="G6:I6"/>
    <mergeCell ref="J6:L6"/>
    <mergeCell ref="M6:M7"/>
  </mergeCells>
  <phoneticPr fontId="2"/>
  <pageMargins left="0.86614173228346458" right="0.86614173228346458" top="0.94488188976377963" bottom="0.74803149606299213" header="0.70866141732283472" footer="0.31496062992125984"/>
  <pageSetup paperSize="9" scale="91" orientation="landscape" r:id="rId1"/>
  <headerFooter>
    <oddHeader>&amp;L
&amp;R
別添様式２</oddHeader>
    <oddFooter>&amp;C&amp;P/&amp;N</oddFooter>
  </headerFooter>
  <rowBreaks count="1" manualBreakCount="1">
    <brk id="17"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博物館</vt:lpstr>
      <vt:lpstr>博物館!Print_Area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村田　政人</cp:lastModifiedBy>
  <cp:lastPrinted>2025-04-29T23:41:06Z</cp:lastPrinted>
  <dcterms:created xsi:type="dcterms:W3CDTF">2014-11-10T05:34:32Z</dcterms:created>
  <dcterms:modified xsi:type="dcterms:W3CDTF">2025-05-20T04:02:44Z</dcterms:modified>
</cp:coreProperties>
</file>