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13_泉区役所（本庁舎・東庁舎）（500↓）\02_入札説明書\"/>
    </mc:Choice>
  </mc:AlternateContent>
  <xr:revisionPtr revIDLastSave="0" documentId="13_ncr:1_{BB88CDE4-F6E9-46D0-A451-93EC7ECEEF8A}" xr6:coauthVersionLast="47" xr6:coauthVersionMax="47" xr10:uidLastSave="{00000000-0000-0000-0000-000000000000}"/>
  <bookViews>
    <workbookView xWindow="28680" yWindow="-120" windowWidth="29040" windowHeight="15720" tabRatio="615" xr2:uid="{00000000-000D-0000-FFFF-FFFF00000000}"/>
  </bookViews>
  <sheets>
    <sheet name="総括表 " sheetId="5" r:id="rId1"/>
    <sheet name="R7-8本庁舎" sheetId="1" r:id="rId2"/>
    <sheet name="R7-8東庁舎 " sheetId="3" r:id="rId3"/>
  </sheets>
  <externalReferences>
    <externalReference r:id="rId4"/>
  </externalReferences>
  <definedNames>
    <definedName name="_xlnm.Print_Area" localSheetId="2">'R7-8東庁舎 '!$A$1:$J$43</definedName>
    <definedName name="_xlnm.Print_Area" localSheetId="1">'R7-8本庁舎'!$A$1:$J$43</definedName>
    <definedName name="_xlnm.Print_Area" localSheetId="0">'総括表 '!$A$1:$B$10</definedName>
    <definedName name="コード">'[1]Date(消さないで)'!$B$1:$B$5</definedName>
    <definedName name="節・細節">'[1]Date(消さないで)'!$C$1:$C$12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 i="1" l="1"/>
  <c r="H41" i="3" l="1"/>
  <c r="H18" i="1" l="1"/>
  <c r="H42" i="1" s="1"/>
  <c r="H42" i="3"/>
  <c r="H18" i="3"/>
  <c r="E37" i="3" l="1"/>
  <c r="E38" i="3" s="1"/>
  <c r="E39" i="3" s="1"/>
  <c r="E40" i="3" s="1"/>
  <c r="I36" i="3"/>
  <c r="E37" i="1"/>
  <c r="E38" i="1" s="1"/>
  <c r="E39" i="1" s="1"/>
  <c r="E40" i="1" s="1"/>
  <c r="I36" i="1"/>
  <c r="F36" i="1"/>
  <c r="F37" i="1" l="1"/>
  <c r="J36" i="1"/>
  <c r="I38" i="3"/>
  <c r="I37" i="3"/>
  <c r="F39" i="1"/>
  <c r="I38" i="1"/>
  <c r="F38" i="1"/>
  <c r="J38" i="1" s="1"/>
  <c r="I37" i="1"/>
  <c r="J37" i="1" s="1"/>
  <c r="F40" i="1"/>
  <c r="I35" i="3"/>
  <c r="I34" i="3"/>
  <c r="I33" i="3"/>
  <c r="I32" i="3"/>
  <c r="I31" i="3"/>
  <c r="D31" i="3"/>
  <c r="D32" i="3" s="1"/>
  <c r="D33" i="3" s="1"/>
  <c r="D34" i="3" s="1"/>
  <c r="I30" i="3"/>
  <c r="E30" i="3"/>
  <c r="E31" i="3" s="1"/>
  <c r="E17" i="3"/>
  <c r="I13" i="3"/>
  <c r="D13" i="3"/>
  <c r="D14" i="3" s="1"/>
  <c r="D15" i="3" s="1"/>
  <c r="D16" i="3" s="1"/>
  <c r="D17" i="3" s="1"/>
  <c r="I12" i="3"/>
  <c r="F12" i="3"/>
  <c r="I12" i="1"/>
  <c r="I39" i="3" l="1"/>
  <c r="I40" i="3"/>
  <c r="I39" i="1"/>
  <c r="J39" i="1" s="1"/>
  <c r="I40" i="1"/>
  <c r="J40" i="1" s="1"/>
  <c r="F13" i="3"/>
  <c r="J12" i="3"/>
  <c r="I15" i="3"/>
  <c r="F14" i="3"/>
  <c r="J13" i="3"/>
  <c r="F15" i="3"/>
  <c r="F17" i="3"/>
  <c r="E32" i="3"/>
  <c r="E33" i="3" s="1"/>
  <c r="E34" i="3" s="1"/>
  <c r="E35" i="3" s="1"/>
  <c r="F31" i="3"/>
  <c r="J31" i="3" s="1"/>
  <c r="D35" i="3"/>
  <c r="F16" i="3"/>
  <c r="F30" i="3"/>
  <c r="J30" i="3" s="1"/>
  <c r="F33" i="3"/>
  <c r="J33" i="3" s="1"/>
  <c r="E30" i="1"/>
  <c r="E31" i="1" s="1"/>
  <c r="E32" i="1" s="1"/>
  <c r="E33" i="1" s="1"/>
  <c r="E34" i="1" s="1"/>
  <c r="E35" i="1" s="1"/>
  <c r="E13" i="1"/>
  <c r="E14" i="1" s="1"/>
  <c r="E15" i="1" s="1"/>
  <c r="E16" i="1" s="1"/>
  <c r="E17" i="1" s="1"/>
  <c r="F35" i="3" l="1"/>
  <c r="J35" i="3" s="1"/>
  <c r="D36" i="3"/>
  <c r="I14" i="3"/>
  <c r="J14" i="3" s="1"/>
  <c r="J15" i="3"/>
  <c r="F32" i="3"/>
  <c r="J32" i="3" s="1"/>
  <c r="I16" i="3"/>
  <c r="J16" i="3" s="1"/>
  <c r="I17" i="3"/>
  <c r="J17" i="3" s="1"/>
  <c r="F34" i="3"/>
  <c r="J34" i="3" s="1"/>
  <c r="D37" i="3" l="1"/>
  <c r="F36" i="3"/>
  <c r="J36" i="3" s="1"/>
  <c r="J18" i="3"/>
  <c r="F30" i="1"/>
  <c r="F34" i="1"/>
  <c r="F35" i="1"/>
  <c r="F33" i="1"/>
  <c r="F32" i="1"/>
  <c r="F31" i="1"/>
  <c r="D38" i="3" l="1"/>
  <c r="F37" i="3"/>
  <c r="J37" i="3" s="1"/>
  <c r="I35" i="1"/>
  <c r="I34" i="1"/>
  <c r="I33" i="1"/>
  <c r="I32" i="1"/>
  <c r="I31" i="1"/>
  <c r="I30" i="1"/>
  <c r="D39" i="3" l="1"/>
  <c r="F38" i="3"/>
  <c r="J38" i="3" s="1"/>
  <c r="J34" i="1"/>
  <c r="J31" i="1"/>
  <c r="J33" i="1"/>
  <c r="J30" i="1"/>
  <c r="J32" i="1"/>
  <c r="J35" i="1"/>
  <c r="J41" i="1" l="1"/>
  <c r="D40" i="3"/>
  <c r="F40" i="3" s="1"/>
  <c r="J40" i="3" s="1"/>
  <c r="F39" i="3"/>
  <c r="J39" i="3" s="1"/>
  <c r="J41" i="3" s="1"/>
  <c r="J42" i="3" s="1"/>
  <c r="F12" i="1"/>
  <c r="F13" i="1"/>
  <c r="F14" i="1"/>
  <c r="F15" i="1"/>
  <c r="F16" i="1"/>
  <c r="F17" i="1"/>
  <c r="I13" i="1"/>
  <c r="I14" i="1"/>
  <c r="I15" i="1"/>
  <c r="I16" i="1"/>
  <c r="I17" i="1"/>
  <c r="I3" i="3" l="1"/>
  <c r="B7" i="5"/>
  <c r="J13" i="1"/>
  <c r="J14" i="1"/>
  <c r="J17" i="1"/>
  <c r="J15" i="1"/>
  <c r="J16" i="1"/>
  <c r="J12" i="1"/>
  <c r="J18" i="1" l="1"/>
  <c r="J42" i="1" s="1"/>
  <c r="I3" i="1" l="1"/>
  <c r="B6" i="5"/>
  <c r="B8" i="5" s="1"/>
</calcChain>
</file>

<file path=xl/sharedStrings.xml><?xml version="1.0" encoding="utf-8"?>
<sst xmlns="http://schemas.openxmlformats.org/spreadsheetml/2006/main" count="173" uniqueCount="53">
  <si>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</si>
  <si>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</si>
  <si>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</si>
  <si>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</si>
  <si>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</si>
  <si>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</si>
  <si>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</si>
  <si>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</si>
  <si>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</si>
  <si>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</si>
  <si>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</si>
  <si>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</si>
  <si>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</si>
  <si>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</si>
  <si>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</si>
  <si>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</si>
  <si>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</si>
  <si>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</si>
  <si>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</si>
  <si>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</si>
  <si>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</si>
  <si>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</si>
  <si>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</si>
  <si>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</si>
  <si>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</si>
  <si>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</si>
  <si>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</si>
  <si>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</si>
  <si>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</si>
  <si>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</si>
  <si>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</si>
  <si>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</si>
  <si>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</si>
  <si>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</si>
  <si>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契約希望金額</t>
    <rPh sb="0" eb="6">
      <t>ケイヤクキボウキンガク</t>
    </rPh>
    <phoneticPr fontId="2"/>
  </si>
  <si>
    <t>6ヶ月合計  Ⅰ</t>
    <rPh sb="2" eb="3">
      <t>ゲツ</t>
    </rPh>
    <rPh sb="3" eb="5">
      <t>ゴウケイ</t>
    </rPh>
    <phoneticPr fontId="2"/>
  </si>
  <si>
    <t>１１ヶ月合計  Ⅱ</t>
    <rPh sb="3" eb="4">
      <t>ゲツ</t>
    </rPh>
    <rPh sb="4" eb="6">
      <t>ゴウケイ</t>
    </rPh>
    <phoneticPr fontId="2"/>
  </si>
  <si>
    <t>（１７ヶ月合計）
(Ⅰ＋Ⅱ）</t>
    <rPh sb="4" eb="5">
      <t>ゲツ</t>
    </rPh>
    <rPh sb="5" eb="7">
      <t>ゴウケイ</t>
    </rPh>
    <phoneticPr fontId="2"/>
  </si>
  <si>
    <t>泉区役所東庁舎</t>
    <phoneticPr fontId="2"/>
  </si>
  <si>
    <t>泉区役所本庁舎</t>
    <phoneticPr fontId="2"/>
  </si>
  <si>
    <t>契約期間：令和７年１０月１日～令和９年２月２８日</t>
    <rPh sb="0" eb="2">
      <t>ケイヤク</t>
    </rPh>
    <rPh sb="2" eb="4">
      <t>キカン</t>
    </rPh>
    <phoneticPr fontId="2"/>
  </si>
  <si>
    <t>入札金額積算内訳総括表</t>
    <rPh sb="0" eb="2">
      <t>ニュウサツ</t>
    </rPh>
    <rPh sb="2" eb="4">
      <t>キンガク</t>
    </rPh>
    <rPh sb="4" eb="6">
      <t>セキサン</t>
    </rPh>
    <rPh sb="6" eb="8">
      <t>ウチワケ</t>
    </rPh>
    <rPh sb="8" eb="11">
      <t>ソウカツヒョウ</t>
    </rPh>
    <phoneticPr fontId="2"/>
  </si>
  <si>
    <t>施　設　名</t>
    <rPh sb="0" eb="1">
      <t>シ</t>
    </rPh>
    <rPh sb="2" eb="3">
      <t>セツ</t>
    </rPh>
    <rPh sb="4" eb="5">
      <t>メイ</t>
    </rPh>
    <phoneticPr fontId="2"/>
  </si>
  <si>
    <t>契約希望金額</t>
    <rPh sb="0" eb="2">
      <t>ケイヤク</t>
    </rPh>
    <rPh sb="2" eb="4">
      <t>キボウ</t>
    </rPh>
    <rPh sb="4" eb="6">
      <t>キンガク</t>
    </rPh>
    <phoneticPr fontId="2"/>
  </si>
  <si>
    <t>合計（入札金額）</t>
    <rPh sb="0" eb="2">
      <t>ゴウケイ</t>
    </rPh>
    <rPh sb="3" eb="5">
      <t>ニュウサツ</t>
    </rPh>
    <rPh sb="5" eb="7">
      <t>キンガク</t>
    </rPh>
    <phoneticPr fontId="2"/>
  </si>
  <si>
    <t>入札金額積算内訳書（１/２）</t>
    <rPh sb="0" eb="2">
      <t>ニュウサツ</t>
    </rPh>
    <rPh sb="2" eb="4">
      <t>キンガク</t>
    </rPh>
    <rPh sb="4" eb="6">
      <t>セキサン</t>
    </rPh>
    <rPh sb="6" eb="9">
      <t>ウチワケショ</t>
    </rPh>
    <phoneticPr fontId="2"/>
  </si>
  <si>
    <t>入札金額積算内訳書（２/２）</t>
    <rPh sb="0" eb="2">
      <t>ニュウサツ</t>
    </rPh>
    <rPh sb="2" eb="4">
      <t>キンガク</t>
    </rPh>
    <rPh sb="4" eb="6">
      <t>セキサン</t>
    </rPh>
    <rPh sb="6" eb="9">
      <t>ウチワケショ</t>
    </rPh>
    <phoneticPr fontId="2"/>
  </si>
  <si>
    <t>※入札金額積算内訳書は施設毎２ページ（計４ページ）あるので、すべて提出すること。</t>
    <rPh sb="1" eb="3">
      <t>ニュウサツ</t>
    </rPh>
    <rPh sb="3" eb="5">
      <t>キンガク</t>
    </rPh>
    <rPh sb="5" eb="7">
      <t>セキサン</t>
    </rPh>
    <rPh sb="7" eb="10">
      <t>ウチワケショ</t>
    </rPh>
    <rPh sb="11" eb="13">
      <t>シセツ</t>
    </rPh>
    <rPh sb="13" eb="14">
      <t>ゴト</t>
    </rPh>
    <rPh sb="19" eb="20">
      <t>ケイ</t>
    </rPh>
    <rPh sb="33" eb="35">
      <t>テイシュツ</t>
    </rPh>
    <phoneticPr fontId="2"/>
  </si>
  <si>
    <t>　　右記契約希望金額欄に各ページ合計金額の総計を記載すること。</t>
    <rPh sb="2" eb="3">
      <t>ミギ</t>
    </rPh>
    <rPh sb="3" eb="4">
      <t>キ</t>
    </rPh>
    <rPh sb="4" eb="6">
      <t>ケイヤク</t>
    </rPh>
    <rPh sb="6" eb="8">
      <t>キボウ</t>
    </rPh>
    <rPh sb="8" eb="10">
      <t>キンガク</t>
    </rPh>
    <rPh sb="10" eb="11">
      <t>ラン</t>
    </rPh>
    <rPh sb="12" eb="13">
      <t>カク</t>
    </rPh>
    <rPh sb="16" eb="18">
      <t>ゴウケイ</t>
    </rPh>
    <rPh sb="18" eb="20">
      <t>キンガク</t>
    </rPh>
    <rPh sb="21" eb="23">
      <t>ソウケイ</t>
    </rPh>
    <rPh sb="24" eb="26">
      <t>キサイ</t>
    </rPh>
    <phoneticPr fontId="2"/>
  </si>
  <si>
    <t>※入札金額積算内訳書は施設毎２ページ（計４ページ）あるので、すべて提出すること。</t>
    <phoneticPr fontId="2"/>
  </si>
  <si>
    <t>件名：仙台市泉区役所本庁舎・東庁舎電力需給(泉区役所本庁舎)</t>
    <rPh sb="0" eb="2">
      <t>ケンメイ</t>
    </rPh>
    <rPh sb="3" eb="6">
      <t>センダイシ</t>
    </rPh>
    <rPh sb="6" eb="8">
      <t>イズミク</t>
    </rPh>
    <rPh sb="8" eb="10">
      <t>ヤクショ</t>
    </rPh>
    <rPh sb="10" eb="12">
      <t>ホンチョウ</t>
    </rPh>
    <rPh sb="12" eb="13">
      <t>シャ</t>
    </rPh>
    <rPh sb="14" eb="15">
      <t>ヒガシ</t>
    </rPh>
    <rPh sb="15" eb="17">
      <t>チョウシャ</t>
    </rPh>
    <rPh sb="17" eb="19">
      <t>デンリョク</t>
    </rPh>
    <rPh sb="19" eb="21">
      <t>ジュキュウ</t>
    </rPh>
    <phoneticPr fontId="2"/>
  </si>
  <si>
    <t>件名：仙台市泉区役所本庁舎・東庁舎電力需給(泉区役所本庁舎)</t>
    <rPh sb="0" eb="2">
      <t>ケンメイ</t>
    </rPh>
    <rPh sb="3" eb="6">
      <t>センダイシ</t>
    </rPh>
    <rPh sb="6" eb="7">
      <t>イズミ</t>
    </rPh>
    <rPh sb="7" eb="10">
      <t>クヤクショ</t>
    </rPh>
    <rPh sb="10" eb="11">
      <t>ホン</t>
    </rPh>
    <rPh sb="11" eb="13">
      <t>チョウシャ</t>
    </rPh>
    <rPh sb="14" eb="15">
      <t>ヒガシ</t>
    </rPh>
    <rPh sb="15" eb="17">
      <t>チョウシャ</t>
    </rPh>
    <rPh sb="17" eb="19">
      <t>デンリョク</t>
    </rPh>
    <rPh sb="19" eb="21">
      <t>ジュキュウ</t>
    </rPh>
    <phoneticPr fontId="2"/>
  </si>
  <si>
    <t>件名：仙台市泉区役所本庁舎・東庁舎電力需給(泉区役所東庁舎)</t>
    <rPh sb="0" eb="2">
      <t>ケンメイ</t>
    </rPh>
    <rPh sb="3" eb="6">
      <t>センダイシ</t>
    </rPh>
    <rPh sb="6" eb="8">
      <t>イズミク</t>
    </rPh>
    <rPh sb="8" eb="10">
      <t>ヤクショ</t>
    </rPh>
    <rPh sb="10" eb="12">
      <t>ホンチョウ</t>
    </rPh>
    <rPh sb="12" eb="13">
      <t>シャ</t>
    </rPh>
    <rPh sb="14" eb="15">
      <t>ヒガシ</t>
    </rPh>
    <rPh sb="15" eb="17">
      <t>チョウシャ</t>
    </rPh>
    <rPh sb="17" eb="19">
      <t>デンリョク</t>
    </rPh>
    <rPh sb="19" eb="21">
      <t>ジュキュウ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</si>
</sst>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Red]\-#,##0.00\ "/>
    <numFmt numFmtId="177" formatCode="#,##0_ ;[Red]\-#,##0\ "/>
    <numFmt numFmtId="178" formatCode="#,##0.000;[Red]\-#,##0.000"/>
    <numFmt numFmtId="179" formatCode="#,##0.000_ "/>
    <numFmt numFmtId="180" formatCode="#,##0.000_ ;[Red]\-#,##0.000\ "/>
    <numFmt numFmtId="181" formatCode="0.00_);[Red]\(0.00\)"/>
  </numFmts>
  <fonts count="1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0"/>
      <color rgb="FFFF0000"/>
      <name val="ＭＳ Ｐゴシック"/>
      <family val="3"/>
      <charset val="128"/>
      <scheme val="minor"/>
    </font>
    <font>
      <sz val="10.5"/>
      <color rgb="FFFF0000"/>
      <name val="ＭＳ 明朝"/>
      <family val="1"/>
      <charset val="128"/>
    </font>
    <font>
      <b/>
      <sz val="14"/>
      <color theme="1"/>
      <name val="ＭＳ Ｐゴシック"/>
      <family val="3"/>
      <charset val="128"/>
      <scheme val="minor"/>
    </font>
    <font>
      <sz val="14"/>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medium">
        <color indexed="64"/>
      </top>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88">
    <xf numFmtId="0" fontId="0" fillId="0" borderId="0" xfId="0">
      <alignment vertical="center"/>
    </xf>
    <xf numFmtId="0" fontId="3" fillId="0" borderId="0" xfId="0" applyFont="1" applyProtection="1">
      <alignment vertical="center"/>
      <protection locked="0"/>
    </xf>
    <xf numFmtId="0" fontId="5" fillId="0" borderId="0" xfId="0" applyFont="1" applyAlignment="1" applyProtection="1">
      <alignment horizontal="center" vertical="center"/>
      <protection locked="0"/>
    </xf>
    <xf numFmtId="0" fontId="8" fillId="0" borderId="0" xfId="0" applyFont="1" applyAlignment="1" applyProtection="1">
      <alignment horizontal="center" vertical="top"/>
      <protection locked="0"/>
    </xf>
    <xf numFmtId="0" fontId="8" fillId="0" borderId="0" xfId="0" applyFont="1" applyAlignment="1" applyProtection="1">
      <alignment vertical="top"/>
      <protection locked="0"/>
    </xf>
    <xf numFmtId="0" fontId="9" fillId="0" borderId="0" xfId="0" applyFont="1" applyAlignment="1" applyProtection="1">
      <alignment horizontal="left" vertical="top"/>
      <protection locked="0"/>
    </xf>
    <xf numFmtId="0" fontId="8" fillId="0" borderId="0" xfId="0" applyFont="1" applyAlignment="1" applyProtection="1">
      <alignment horizontal="center" vertical="center"/>
      <protection locked="0"/>
    </xf>
    <xf numFmtId="0" fontId="3" fillId="0" borderId="0" xfId="0" applyFont="1" applyAlignment="1" applyProtection="1">
      <alignment horizontal="right" vertical="center"/>
      <protection locked="0"/>
    </xf>
    <xf numFmtId="0" fontId="3" fillId="0" borderId="5" xfId="0" applyFont="1" applyBorder="1" applyProtection="1">
      <alignment vertical="center"/>
      <protection locked="0"/>
    </xf>
    <xf numFmtId="0" fontId="3" fillId="0" borderId="5" xfId="0" applyFont="1" applyBorder="1" applyAlignment="1" applyProtection="1">
      <alignment horizontal="center" vertical="center"/>
      <protection locked="0"/>
    </xf>
    <xf numFmtId="0" fontId="3" fillId="0" borderId="0" xfId="0" applyFont="1" applyAlignment="1" applyProtection="1">
      <alignment horizontal="center" vertical="top" wrapText="1"/>
      <protection locked="0"/>
    </xf>
    <xf numFmtId="0" fontId="3" fillId="0" borderId="0" xfId="0" applyFont="1" applyAlignment="1" applyProtection="1">
      <alignment vertical="top"/>
      <protection locked="0"/>
    </xf>
    <xf numFmtId="0" fontId="3"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178" fontId="10" fillId="0" borderId="1" xfId="1" applyNumberFormat="1" applyFont="1" applyFill="1" applyBorder="1" applyProtection="1">
      <alignment vertical="center"/>
      <protection locked="0"/>
    </xf>
    <xf numFmtId="176" fontId="10" fillId="0" borderId="1" xfId="1" applyNumberFormat="1" applyFont="1" applyBorder="1" applyProtection="1">
      <alignment vertical="center"/>
      <protection locked="0"/>
    </xf>
    <xf numFmtId="38" fontId="3" fillId="0" borderId="0" xfId="1" applyFont="1" applyProtection="1">
      <alignment vertical="center"/>
      <protection locked="0"/>
    </xf>
    <xf numFmtId="178" fontId="10" fillId="0" borderId="1" xfId="1" applyNumberFormat="1" applyFont="1" applyBorder="1" applyProtection="1">
      <alignment vertical="center"/>
      <protection locked="0"/>
    </xf>
    <xf numFmtId="0" fontId="3" fillId="0" borderId="6" xfId="0" applyFont="1" applyBorder="1" applyAlignment="1" applyProtection="1">
      <alignment vertical="top" wrapText="1"/>
      <protection locked="0"/>
    </xf>
    <xf numFmtId="0" fontId="3" fillId="0" borderId="0" xfId="0" applyFont="1" applyAlignment="1" applyProtection="1">
      <alignment vertical="top" wrapText="1"/>
      <protection locked="0"/>
    </xf>
    <xf numFmtId="177" fontId="3" fillId="0" borderId="0" xfId="0" applyNumberFormat="1" applyFont="1" applyAlignment="1" applyProtection="1">
      <alignment vertical="center" wrapText="1"/>
      <protection locked="0"/>
    </xf>
    <xf numFmtId="177" fontId="3" fillId="4" borderId="22" xfId="0" applyNumberFormat="1" applyFont="1" applyFill="1" applyBorder="1" applyAlignment="1" applyProtection="1">
      <alignment horizontal="center" vertical="center" wrapText="1"/>
      <protection locked="0"/>
    </xf>
    <xf numFmtId="177" fontId="4" fillId="0" borderId="0" xfId="1" applyNumberFormat="1" applyFont="1" applyFill="1" applyBorder="1" applyProtection="1">
      <alignment vertical="center"/>
      <protection locked="0"/>
    </xf>
    <xf numFmtId="176" fontId="10" fillId="0" borderId="1" xfId="1" applyNumberFormat="1" applyFont="1" applyFill="1" applyBorder="1" applyProtection="1">
      <alignment vertical="center"/>
      <protection locked="0"/>
    </xf>
    <xf numFmtId="178" fontId="10" fillId="0" borderId="2" xfId="1" applyNumberFormat="1" applyFont="1" applyFill="1" applyBorder="1" applyProtection="1">
      <alignment vertical="center"/>
      <protection locked="0"/>
    </xf>
    <xf numFmtId="176" fontId="10" fillId="0" borderId="2" xfId="1" applyNumberFormat="1" applyFont="1" applyFill="1" applyBorder="1" applyProtection="1">
      <alignment vertical="center"/>
      <protection locked="0"/>
    </xf>
    <xf numFmtId="178" fontId="10" fillId="0" borderId="23" xfId="1" applyNumberFormat="1" applyFont="1" applyFill="1" applyBorder="1" applyProtection="1">
      <alignment vertical="center"/>
      <protection locked="0"/>
    </xf>
    <xf numFmtId="176" fontId="10" fillId="0" borderId="23" xfId="1" applyNumberFormat="1" applyFont="1" applyBorder="1" applyProtection="1">
      <alignment vertical="center"/>
      <protection locked="0"/>
    </xf>
    <xf numFmtId="177" fontId="8" fillId="0" borderId="18" xfId="0" applyNumberFormat="1" applyFont="1" applyBorder="1" applyAlignment="1" applyProtection="1">
      <alignment horizontal="center" vertical="center"/>
    </xf>
    <xf numFmtId="0" fontId="8" fillId="0" borderId="19" xfId="0" applyFont="1" applyBorder="1" applyAlignment="1" applyProtection="1">
      <alignment horizontal="center" vertical="center"/>
    </xf>
    <xf numFmtId="0" fontId="8" fillId="0" borderId="20" xfId="0" applyFont="1" applyBorder="1" applyAlignment="1" applyProtection="1">
      <alignment horizontal="center" vertical="center"/>
    </xf>
    <xf numFmtId="0" fontId="8" fillId="0" borderId="21" xfId="0" applyFont="1" applyBorder="1" applyAlignment="1" applyProtection="1">
      <alignment horizontal="center" vertical="center"/>
    </xf>
    <xf numFmtId="38" fontId="3" fillId="3" borderId="1" xfId="1" applyFont="1" applyFill="1" applyBorder="1" applyProtection="1">
      <alignment vertical="center"/>
    </xf>
    <xf numFmtId="179" fontId="10" fillId="0" borderId="1" xfId="0" applyNumberFormat="1" applyFont="1" applyBorder="1" applyProtection="1">
      <alignment vertical="center"/>
    </xf>
    <xf numFmtId="181" fontId="3" fillId="3" borderId="1" xfId="1" applyNumberFormat="1" applyFont="1" applyFill="1" applyBorder="1" applyProtection="1">
      <alignment vertical="center"/>
    </xf>
    <xf numFmtId="180" fontId="10" fillId="0" borderId="1" xfId="1" applyNumberFormat="1" applyFont="1" applyBorder="1" applyProtection="1">
      <alignment vertical="center"/>
    </xf>
    <xf numFmtId="180" fontId="10" fillId="0" borderId="2" xfId="1" applyNumberFormat="1" applyFont="1" applyBorder="1" applyProtection="1">
      <alignment vertical="center"/>
    </xf>
    <xf numFmtId="177" fontId="10" fillId="0" borderId="9" xfId="1" applyNumberFormat="1" applyFont="1" applyFill="1" applyBorder="1" applyProtection="1">
      <alignment vertical="center"/>
    </xf>
    <xf numFmtId="177" fontId="10" fillId="0" borderId="1" xfId="1" applyNumberFormat="1" applyFont="1" applyBorder="1" applyProtection="1">
      <alignment vertical="center"/>
    </xf>
    <xf numFmtId="177" fontId="10" fillId="0" borderId="2" xfId="1" applyNumberFormat="1" applyFont="1" applyBorder="1" applyProtection="1">
      <alignment vertical="center"/>
    </xf>
    <xf numFmtId="181" fontId="3" fillId="3" borderId="2" xfId="1" applyNumberFormat="1" applyFont="1" applyFill="1" applyBorder="1" applyProtection="1">
      <alignment vertical="center"/>
    </xf>
    <xf numFmtId="38" fontId="3" fillId="3" borderId="2" xfId="1" applyFont="1" applyFill="1" applyBorder="1" applyProtection="1">
      <alignment vertical="center"/>
    </xf>
    <xf numFmtId="38" fontId="3" fillId="3" borderId="23" xfId="1" applyFont="1" applyFill="1" applyBorder="1" applyProtection="1">
      <alignment vertical="center"/>
    </xf>
    <xf numFmtId="179" fontId="10" fillId="0" borderId="2" xfId="0" applyNumberFormat="1" applyFont="1" applyBorder="1" applyProtection="1">
      <alignment vertical="center"/>
    </xf>
    <xf numFmtId="179" fontId="10" fillId="0" borderId="23" xfId="0" applyNumberFormat="1" applyFont="1" applyBorder="1" applyProtection="1">
      <alignment vertical="center"/>
    </xf>
    <xf numFmtId="180" fontId="10" fillId="0" borderId="23" xfId="1" applyNumberFormat="1" applyFont="1" applyBorder="1" applyProtection="1">
      <alignment vertical="center"/>
    </xf>
    <xf numFmtId="177" fontId="10" fillId="0" borderId="14" xfId="1" applyNumberFormat="1" applyFont="1" applyFill="1" applyBorder="1" applyProtection="1">
      <alignment vertical="center"/>
    </xf>
    <xf numFmtId="177" fontId="10" fillId="0" borderId="8" xfId="1" applyNumberFormat="1" applyFont="1" applyFill="1" applyBorder="1" applyProtection="1">
      <alignment vertical="center"/>
    </xf>
    <xf numFmtId="177" fontId="10" fillId="0" borderId="23" xfId="1" applyNumberFormat="1" applyFont="1" applyBorder="1" applyProtection="1">
      <alignment vertical="center"/>
    </xf>
    <xf numFmtId="0" fontId="5" fillId="0" borderId="0" xfId="0" applyFont="1" applyAlignment="1" applyProtection="1">
      <alignment horizontal="center" vertical="center"/>
    </xf>
    <xf numFmtId="0" fontId="8" fillId="2" borderId="16" xfId="0" applyFont="1" applyFill="1" applyBorder="1" applyAlignment="1" applyProtection="1">
      <alignment horizontal="center" vertical="center"/>
    </xf>
    <xf numFmtId="0" fontId="8" fillId="2" borderId="17" xfId="0" applyFont="1" applyFill="1" applyBorder="1" applyAlignment="1" applyProtection="1">
      <alignment horizontal="center" vertical="center"/>
    </xf>
    <xf numFmtId="0" fontId="9" fillId="0" borderId="0" xfId="0" applyFont="1" applyAlignment="1" applyProtection="1">
      <alignment horizontal="left" vertical="center"/>
    </xf>
    <xf numFmtId="0" fontId="3" fillId="0" borderId="0" xfId="0" applyFont="1" applyAlignment="1" applyProtection="1">
      <alignment horizontal="left" vertical="center"/>
    </xf>
    <xf numFmtId="0" fontId="11" fillId="0" borderId="0" xfId="0" applyFont="1" applyProtection="1">
      <alignment vertical="center"/>
    </xf>
    <xf numFmtId="0" fontId="3" fillId="0" borderId="0" xfId="0" applyFont="1" applyAlignment="1" applyProtection="1">
      <alignment horizontal="right" vertical="center"/>
    </xf>
    <xf numFmtId="0" fontId="3" fillId="2" borderId="12" xfId="0" applyFont="1" applyFill="1" applyBorder="1" applyAlignment="1" applyProtection="1">
      <alignment horizontal="center" vertical="top"/>
    </xf>
    <xf numFmtId="0" fontId="3" fillId="2" borderId="7" xfId="0" applyFont="1" applyFill="1" applyBorder="1" applyAlignment="1" applyProtection="1">
      <alignment horizontal="center" vertical="top"/>
    </xf>
    <xf numFmtId="0" fontId="3" fillId="2" borderId="2" xfId="0" applyFont="1" applyFill="1" applyBorder="1" applyAlignment="1" applyProtection="1">
      <alignment horizontal="center" vertical="top" wrapText="1"/>
    </xf>
    <xf numFmtId="0" fontId="3" fillId="2" borderId="3" xfId="0" applyFont="1" applyFill="1" applyBorder="1" applyAlignment="1" applyProtection="1">
      <alignment horizontal="center" vertical="center"/>
    </xf>
    <xf numFmtId="0" fontId="3" fillId="3" borderId="1" xfId="0" applyFont="1" applyFill="1" applyBorder="1" applyAlignment="1" applyProtection="1">
      <alignment horizontal="right" vertical="center"/>
    </xf>
    <xf numFmtId="0" fontId="3" fillId="3" borderId="5" xfId="0" applyFont="1" applyFill="1" applyBorder="1" applyAlignment="1" applyProtection="1">
      <alignment horizontal="center" vertical="center"/>
    </xf>
    <xf numFmtId="38" fontId="3" fillId="3" borderId="15" xfId="1" applyFont="1" applyFill="1" applyBorder="1" applyProtection="1">
      <alignment vertical="center"/>
    </xf>
    <xf numFmtId="177" fontId="3" fillId="2" borderId="9" xfId="0" applyNumberFormat="1" applyFont="1" applyFill="1" applyBorder="1" applyAlignment="1" applyProtection="1">
      <alignment horizontal="center" vertical="center" wrapText="1"/>
    </xf>
    <xf numFmtId="0" fontId="3" fillId="0" borderId="0" xfId="0" applyFont="1" applyAlignment="1" applyProtection="1">
      <alignment horizontal="left" vertical="top" wrapText="1"/>
    </xf>
    <xf numFmtId="0" fontId="3" fillId="3" borderId="4" xfId="0" applyFont="1" applyFill="1" applyBorder="1" applyAlignment="1" applyProtection="1">
      <alignment horizontal="right" vertical="center"/>
    </xf>
    <xf numFmtId="0" fontId="3" fillId="3" borderId="2" xfId="0" applyFont="1" applyFill="1" applyBorder="1" applyAlignment="1" applyProtection="1">
      <alignment horizontal="right" vertical="center"/>
    </xf>
    <xf numFmtId="0" fontId="3" fillId="3" borderId="0" xfId="0" applyFont="1" applyFill="1" applyAlignment="1" applyProtection="1">
      <alignment horizontal="center" vertical="center"/>
    </xf>
    <xf numFmtId="0" fontId="3" fillId="3" borderId="23" xfId="0" applyFont="1" applyFill="1" applyBorder="1" applyAlignment="1" applyProtection="1">
      <alignment horizontal="right" vertical="center"/>
    </xf>
    <xf numFmtId="0" fontId="3" fillId="3" borderId="24" xfId="0" applyFont="1" applyFill="1" applyBorder="1" applyAlignment="1" applyProtection="1">
      <alignment horizontal="center" vertical="center"/>
    </xf>
    <xf numFmtId="181" fontId="3" fillId="3" borderId="23" xfId="1" applyNumberFormat="1" applyFont="1" applyFill="1" applyBorder="1" applyProtection="1">
      <alignment vertical="center"/>
    </xf>
    <xf numFmtId="38" fontId="3" fillId="3" borderId="6" xfId="1" applyFont="1" applyFill="1" applyBorder="1" applyProtection="1">
      <alignment vertical="center"/>
    </xf>
    <xf numFmtId="38" fontId="3" fillId="3" borderId="24" xfId="1" applyFont="1" applyFill="1" applyBorder="1" applyProtection="1">
      <alignment vertical="center"/>
    </xf>
    <xf numFmtId="177" fontId="3" fillId="2" borderId="13" xfId="0" applyNumberFormat="1" applyFont="1" applyFill="1" applyBorder="1" applyAlignment="1" applyProtection="1">
      <alignment horizontal="center" vertical="center" wrapText="1"/>
    </xf>
    <xf numFmtId="0" fontId="0" fillId="0" borderId="0" xfId="0" applyProtection="1">
      <alignment vertical="center"/>
      <protection locked="0"/>
    </xf>
    <xf numFmtId="0" fontId="13" fillId="0" borderId="0" xfId="0" applyFont="1" applyAlignment="1" applyProtection="1">
      <alignment horizontal="center" vertical="center"/>
      <protection locked="0"/>
    </xf>
    <xf numFmtId="0" fontId="8" fillId="0" borderId="5" xfId="0" applyFont="1" applyBorder="1" applyAlignment="1" applyProtection="1">
      <alignment horizontal="center" vertical="center"/>
      <protection locked="0"/>
    </xf>
    <xf numFmtId="38" fontId="0" fillId="0" borderId="0" xfId="0" applyNumberFormat="1" applyProtection="1">
      <alignment vertical="center"/>
      <protection locked="0"/>
    </xf>
    <xf numFmtId="38" fontId="15" fillId="0" borderId="1" xfId="1" applyFont="1" applyBorder="1" applyProtection="1">
      <alignment vertical="center"/>
    </xf>
    <xf numFmtId="38" fontId="15" fillId="0" borderId="23" xfId="0" applyNumberFormat="1" applyFont="1" applyBorder="1" applyProtection="1">
      <alignment vertical="center"/>
    </xf>
    <xf numFmtId="0" fontId="12" fillId="0" borderId="0" xfId="0" applyFont="1" applyAlignment="1" applyProtection="1">
      <alignment horizontal="center" vertical="center"/>
    </xf>
    <xf numFmtId="0" fontId="0" fillId="0" borderId="0" xfId="0" applyAlignment="1" applyProtection="1">
      <alignment horizontal="right" vertical="center"/>
    </xf>
    <xf numFmtId="0" fontId="15" fillId="3" borderId="1" xfId="0" applyFont="1" applyFill="1" applyBorder="1" applyAlignment="1" applyProtection="1">
      <alignment horizontal="center" vertical="center"/>
    </xf>
    <xf numFmtId="0" fontId="14" fillId="3" borderId="1" xfId="0" applyFont="1" applyFill="1" applyBorder="1" applyAlignment="1" applyProtection="1">
      <alignment horizontal="center" vertical="center"/>
    </xf>
    <xf numFmtId="0" fontId="15" fillId="0" borderId="1" xfId="0" applyFont="1" applyBorder="1" applyAlignment="1" applyProtection="1">
      <alignment horizontal="center" vertical="center"/>
    </xf>
    <xf numFmtId="0" fontId="15" fillId="0" borderId="23" xfId="0" applyFont="1" applyBorder="1" applyAlignment="1" applyProtection="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ospc065040\&#33883;&#23713;&#24037;&#22580;&#20849;&#26377;&#12501;&#12457;&#12523;&#12480;\Documents%20and%20Settings\5850154\&#12487;&#12473;&#12463;&#12488;&#12483;&#12503;\&#25972;&#20633;&#25552;&#20986;&#29992;&#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別見積表"/>
      <sheetName val="Date(消さないで)"/>
    </sheetNames>
    <sheetDataSet>
      <sheetData sheetId="0" refreshError="1"/>
      <sheetData sheetId="1">
        <row r="1">
          <cell r="B1" t="str">
            <v>コード</v>
          </cell>
          <cell r="C1" t="str">
            <v>節・細節</v>
          </cell>
        </row>
        <row r="2">
          <cell r="B2" t="str">
            <v>３４－３５－０１</v>
          </cell>
          <cell r="C2" t="str">
            <v>11-01 消耗品費</v>
          </cell>
        </row>
        <row r="3">
          <cell r="B3" t="str">
            <v>３４－３５－０２</v>
          </cell>
          <cell r="C3" t="str">
            <v>11-04 燃料費</v>
          </cell>
        </row>
        <row r="4">
          <cell r="B4" t="str">
            <v>３４－３７－０１</v>
          </cell>
          <cell r="C4" t="str">
            <v>11-05 電気料金</v>
          </cell>
        </row>
        <row r="5">
          <cell r="B5" t="str">
            <v>３４－３７－０２</v>
          </cell>
          <cell r="C5" t="str">
            <v>12-12 検査手数料</v>
          </cell>
        </row>
        <row r="6">
          <cell r="C6" t="str">
            <v>13-34 清掃等委託料</v>
          </cell>
        </row>
        <row r="7">
          <cell r="C7" t="str">
            <v>27-01 公課費</v>
          </cell>
        </row>
        <row r="8">
          <cell r="C8" t="str">
            <v>15-01 工事請負費</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showZeros="0" tabSelected="1" view="pageBreakPreview" zoomScaleNormal="100" zoomScaleSheetLayoutView="100" workbookViewId="0">
      <selection activeCell="A2" sqref="A2"/>
    </sheetView>
  </sheetViews>
  <sheetFormatPr defaultRowHeight="32.25" customHeight="1" x14ac:dyDescent="0.2"/>
  <cols>
    <col min="1" max="2" width="34.26953125" style="76" customWidth="1"/>
    <col min="3" max="16384" width="8.7265625" style="76"/>
  </cols>
  <sheetData>
    <row r="1" spans="1:2" ht="32.25" customHeight="1" x14ac:dyDescent="0.2">
      <c r="A1" s="82" t="s">
        <v>41</v>
      </c>
      <c r="B1" s="82"/>
    </row>
    <row r="2" spans="1:2" ht="32.25" customHeight="1" x14ac:dyDescent="0.2">
      <c r="A2" s="77"/>
      <c r="B2" s="2"/>
    </row>
    <row r="3" spans="1:2" ht="32.25" customHeight="1" x14ac:dyDescent="0.2">
      <c r="A3" s="83" t="s">
        <v>24</v>
      </c>
      <c r="B3" s="78"/>
    </row>
    <row r="5" spans="1:2" ht="32.25" customHeight="1" x14ac:dyDescent="0.2">
      <c r="A5" s="85" t="s">
        <v>42</v>
      </c>
      <c r="B5" s="84" t="s">
        <v>43</v>
      </c>
    </row>
    <row r="6" spans="1:2" ht="32.25" customHeight="1" x14ac:dyDescent="0.2">
      <c r="A6" s="86" t="s">
        <v>39</v>
      </c>
      <c r="B6" s="80">
        <f>'R7-8本庁舎'!J42</f>
        <v>0</v>
      </c>
    </row>
    <row r="7" spans="1:2" ht="32.25" customHeight="1" thickBot="1" x14ac:dyDescent="0.25">
      <c r="A7" s="86" t="s">
        <v>38</v>
      </c>
      <c r="B7" s="80">
        <f>'R7-8東庁舎 '!J42</f>
        <v>0</v>
      </c>
    </row>
    <row r="8" spans="1:2" ht="32.25" customHeight="1" thickTop="1" x14ac:dyDescent="0.2">
      <c r="A8" s="87" t="s">
        <v>44</v>
      </c>
      <c r="B8" s="81">
        <f>SUM(B6:B7)</f>
        <v>0</v>
      </c>
    </row>
    <row r="9" spans="1:2" ht="32.25" customHeight="1" x14ac:dyDescent="0.2">
      <c r="B9" s="79"/>
    </row>
  </sheetData>
  <sheetProtection algorithmName="SHA-512" hashValue="14KVGmbpw9Yi4v615BuAOqYCXGyh5dzEKhdtNw2Io3bwr/khAag6dcWfUWQOShpUFEVsYYJnghDmcNLdPWsoPg==" saltValue="GAdBx4wa8vU2gk/kVhotQg==" spinCount="100000" sheet="1" objects="1" scenarios="1" selectLockedCells="1"/>
  <mergeCells count="1">
    <mergeCell ref="A1:B1"/>
  </mergeCells>
  <phoneticPr fontId="2"/>
  <printOptions horizontalCentered="1"/>
  <pageMargins left="0.70866141732283472" right="0.70866141732283472" top="0.74803149606299213" bottom="0.74803149606299213" header="0.31496062992125984" footer="0.31496062992125984"/>
  <pageSetup paperSize="9" orientation="portrait" r:id="rId1"/>
  <headerFooter differentFirst="1">
    <oddHeader>&amp;R別添様式２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43"/>
  <sheetViews>
    <sheetView showZeros="0" view="pageBreakPreview" zoomScaleNormal="100" zoomScaleSheetLayoutView="100" workbookViewId="0">
      <selection activeCell="A2" sqref="A2"/>
    </sheetView>
  </sheetViews>
  <sheetFormatPr defaultColWidth="9" defaultRowHeight="12" x14ac:dyDescent="0.2"/>
  <cols>
    <col min="1" max="1" width="6.26953125" style="7" customWidth="1"/>
    <col min="2" max="2" width="8.08984375" style="7" customWidth="1"/>
    <col min="3" max="3" width="13.90625" style="1" customWidth="1"/>
    <col min="4" max="4" width="8" style="1" bestFit="1" customWidth="1"/>
    <col min="5" max="5" width="8.90625" style="1" bestFit="1" customWidth="1"/>
    <col min="6" max="6" width="14.08984375" style="1" customWidth="1"/>
    <col min="7" max="10" width="15.36328125" style="1" customWidth="1"/>
    <col min="11" max="11" width="19.26953125" style="1" customWidth="1"/>
    <col min="12" max="16384" width="9" style="1"/>
  </cols>
  <sheetData>
    <row r="1" spans="1:15" ht="18.75" customHeight="1" x14ac:dyDescent="0.2">
      <c r="A1" s="51" t="s">
        <v>45</v>
      </c>
      <c r="B1" s="51"/>
      <c r="C1" s="51"/>
      <c r="D1" s="51"/>
      <c r="E1" s="51"/>
      <c r="F1" s="51"/>
      <c r="G1" s="51"/>
      <c r="H1" s="51"/>
      <c r="I1" s="51"/>
      <c r="J1" s="51"/>
    </row>
    <row r="2" spans="1:15" ht="12.75" customHeight="1" thickBot="1" x14ac:dyDescent="0.25">
      <c r="A2" s="2"/>
      <c r="B2" s="2"/>
      <c r="C2" s="2"/>
      <c r="D2" s="2"/>
      <c r="E2" s="2"/>
      <c r="F2" s="2"/>
      <c r="G2" s="2"/>
      <c r="H2" s="2"/>
      <c r="I2" s="2"/>
      <c r="J2" s="2"/>
    </row>
    <row r="3" spans="1:15" s="4" customFormat="1" ht="13.5" customHeight="1" thickTop="1" x14ac:dyDescent="0.2">
      <c r="A3" s="54" t="s">
        <v>47</v>
      </c>
      <c r="B3" s="54"/>
      <c r="C3" s="54"/>
      <c r="D3" s="54"/>
      <c r="E3" s="54"/>
      <c r="F3" s="54"/>
      <c r="G3" s="3"/>
      <c r="H3" s="52" t="s">
        <v>34</v>
      </c>
      <c r="I3" s="30">
        <f>J42</f>
        <v>0</v>
      </c>
      <c r="J3" s="31"/>
    </row>
    <row r="4" spans="1:15" s="4" customFormat="1" ht="13.5" customHeight="1" thickBot="1" x14ac:dyDescent="0.25">
      <c r="A4" s="54" t="s">
        <v>48</v>
      </c>
      <c r="B4" s="54"/>
      <c r="C4" s="54"/>
      <c r="D4" s="54"/>
      <c r="E4" s="54"/>
      <c r="F4" s="54"/>
      <c r="G4" s="3"/>
      <c r="H4" s="53"/>
      <c r="I4" s="32"/>
      <c r="J4" s="33"/>
    </row>
    <row r="5" spans="1:15" s="4" customFormat="1" ht="22.5" customHeight="1" x14ac:dyDescent="0.2">
      <c r="A5" s="5"/>
      <c r="B5" s="5"/>
      <c r="C5" s="5"/>
      <c r="D5" s="5"/>
      <c r="E5" s="5"/>
      <c r="F5" s="5"/>
      <c r="G5" s="3"/>
      <c r="H5" s="6"/>
      <c r="I5" s="6"/>
      <c r="J5" s="6"/>
    </row>
    <row r="6" spans="1:15" x14ac:dyDescent="0.2">
      <c r="A6" s="55" t="s">
        <v>51</v>
      </c>
      <c r="G6" s="7"/>
    </row>
    <row r="7" spans="1:15" x14ac:dyDescent="0.2">
      <c r="A7" s="1"/>
    </row>
    <row r="8" spans="1:15" ht="12.5" x14ac:dyDescent="0.2">
      <c r="A8" s="56" t="s">
        <v>40</v>
      </c>
      <c r="G8" s="57" t="s">
        <v>24</v>
      </c>
      <c r="H8" s="8"/>
      <c r="I8" s="8"/>
      <c r="J8" s="9"/>
    </row>
    <row r="9" spans="1:15" ht="16.5" customHeight="1" x14ac:dyDescent="0.2">
      <c r="A9" s="8"/>
      <c r="B9" s="8"/>
      <c r="C9" s="8"/>
      <c r="D9" s="8"/>
      <c r="E9" s="8"/>
      <c r="F9" s="8"/>
      <c r="G9" s="8"/>
      <c r="H9" s="8"/>
      <c r="I9" s="8"/>
      <c r="J9" s="8"/>
    </row>
    <row r="10" spans="1:15" s="11" customFormat="1" x14ac:dyDescent="0.2">
      <c r="A10" s="58" t="s">
        <v>25</v>
      </c>
      <c r="B10" s="59"/>
      <c r="C10" s="60" t="s">
        <v>13</v>
      </c>
      <c r="D10" s="60" t="s">
        <v>12</v>
      </c>
      <c r="E10" s="60" t="s">
        <v>28</v>
      </c>
      <c r="F10" s="60" t="s">
        <v>17</v>
      </c>
      <c r="G10" s="60" t="s">
        <v>15</v>
      </c>
      <c r="H10" s="60" t="s">
        <v>14</v>
      </c>
      <c r="I10" s="60" t="s">
        <v>18</v>
      </c>
      <c r="J10" s="60" t="s">
        <v>16</v>
      </c>
      <c r="K10" s="10"/>
      <c r="L10" s="10"/>
      <c r="M10" s="10"/>
      <c r="N10" s="10"/>
      <c r="O10" s="10"/>
    </row>
    <row r="11" spans="1:15" ht="16.5" customHeight="1" x14ac:dyDescent="0.2">
      <c r="A11" s="12"/>
      <c r="B11" s="13"/>
      <c r="C11" s="61" t="s">
        <v>19</v>
      </c>
      <c r="D11" s="61" t="s">
        <v>20</v>
      </c>
      <c r="E11" s="61" t="s">
        <v>21</v>
      </c>
      <c r="F11" s="61" t="s">
        <v>29</v>
      </c>
      <c r="G11" s="61" t="s">
        <v>22</v>
      </c>
      <c r="H11" s="61" t="s">
        <v>23</v>
      </c>
      <c r="I11" s="61" t="s">
        <v>30</v>
      </c>
      <c r="J11" s="61" t="s">
        <v>31</v>
      </c>
      <c r="K11" s="14"/>
      <c r="L11" s="15"/>
      <c r="M11" s="15"/>
      <c r="N11" s="15"/>
      <c r="O11" s="15"/>
    </row>
    <row r="12" spans="1:15" ht="20.25" customHeight="1" x14ac:dyDescent="0.2">
      <c r="A12" s="62" t="s">
        <v>6</v>
      </c>
      <c r="B12" s="63" t="s">
        <v>26</v>
      </c>
      <c r="C12" s="16"/>
      <c r="D12" s="34">
        <v>259</v>
      </c>
      <c r="E12" s="36">
        <v>0.85</v>
      </c>
      <c r="F12" s="35">
        <f t="shared" ref="F12:F17" si="0">ROUNDDOWN(C12*D12*E12,2)</f>
        <v>0</v>
      </c>
      <c r="G12" s="17"/>
      <c r="H12" s="64">
        <v>44000</v>
      </c>
      <c r="I12" s="37">
        <f>ROUNDDOWN(H12*G12,2)</f>
        <v>0</v>
      </c>
      <c r="J12" s="40">
        <f t="shared" ref="J12:J17" si="1">INT(F12+I12)</f>
        <v>0</v>
      </c>
      <c r="K12" s="18"/>
      <c r="L12" s="18"/>
      <c r="M12" s="18"/>
      <c r="N12" s="18"/>
      <c r="O12" s="18"/>
    </row>
    <row r="13" spans="1:15" ht="20.25" customHeight="1" x14ac:dyDescent="0.2">
      <c r="A13" s="62" t="s">
        <v>7</v>
      </c>
      <c r="B13" s="63" t="s">
        <v>26</v>
      </c>
      <c r="C13" s="19"/>
      <c r="D13" s="34">
        <v>259</v>
      </c>
      <c r="E13" s="36">
        <f t="shared" ref="E13:E15" si="2">E12</f>
        <v>0.85</v>
      </c>
      <c r="F13" s="35">
        <f t="shared" si="0"/>
        <v>0</v>
      </c>
      <c r="G13" s="17"/>
      <c r="H13" s="64">
        <v>43000</v>
      </c>
      <c r="I13" s="37">
        <f t="shared" ref="I13:I17" si="3">ROUNDDOWN(H13*G13,2)</f>
        <v>0</v>
      </c>
      <c r="J13" s="40">
        <f t="shared" si="1"/>
        <v>0</v>
      </c>
      <c r="K13" s="18"/>
      <c r="L13" s="18"/>
      <c r="M13" s="18"/>
      <c r="N13" s="18"/>
      <c r="O13" s="18"/>
    </row>
    <row r="14" spans="1:15" ht="20.25" customHeight="1" x14ac:dyDescent="0.2">
      <c r="A14" s="62" t="s">
        <v>8</v>
      </c>
      <c r="B14" s="63" t="s">
        <v>26</v>
      </c>
      <c r="C14" s="19"/>
      <c r="D14" s="34">
        <v>259</v>
      </c>
      <c r="E14" s="36">
        <f t="shared" si="2"/>
        <v>0.85</v>
      </c>
      <c r="F14" s="35">
        <f t="shared" si="0"/>
        <v>0</v>
      </c>
      <c r="G14" s="17"/>
      <c r="H14" s="64">
        <v>47000</v>
      </c>
      <c r="I14" s="37">
        <f t="shared" si="3"/>
        <v>0</v>
      </c>
      <c r="J14" s="40">
        <f t="shared" si="1"/>
        <v>0</v>
      </c>
      <c r="K14" s="18"/>
      <c r="L14" s="18"/>
      <c r="M14" s="18"/>
      <c r="N14" s="18"/>
      <c r="O14" s="18"/>
    </row>
    <row r="15" spans="1:15" ht="20.25" customHeight="1" x14ac:dyDescent="0.2">
      <c r="A15" s="62" t="s">
        <v>9</v>
      </c>
      <c r="B15" s="63" t="s">
        <v>26</v>
      </c>
      <c r="C15" s="19"/>
      <c r="D15" s="34">
        <v>259</v>
      </c>
      <c r="E15" s="36">
        <f t="shared" si="2"/>
        <v>0.85</v>
      </c>
      <c r="F15" s="35">
        <f t="shared" si="0"/>
        <v>0</v>
      </c>
      <c r="G15" s="17"/>
      <c r="H15" s="64">
        <v>48000</v>
      </c>
      <c r="I15" s="37">
        <f t="shared" si="3"/>
        <v>0</v>
      </c>
      <c r="J15" s="40">
        <f t="shared" si="1"/>
        <v>0</v>
      </c>
      <c r="K15" s="18"/>
      <c r="L15" s="18"/>
      <c r="M15" s="18"/>
      <c r="N15" s="18"/>
      <c r="O15" s="18"/>
    </row>
    <row r="16" spans="1:15" ht="20.25" customHeight="1" x14ac:dyDescent="0.2">
      <c r="A16" s="62" t="s">
        <v>10</v>
      </c>
      <c r="B16" s="63" t="s">
        <v>26</v>
      </c>
      <c r="C16" s="19"/>
      <c r="D16" s="34">
        <v>259</v>
      </c>
      <c r="E16" s="36">
        <f>E15</f>
        <v>0.85</v>
      </c>
      <c r="F16" s="35">
        <f t="shared" si="0"/>
        <v>0</v>
      </c>
      <c r="G16" s="17"/>
      <c r="H16" s="64">
        <v>44000</v>
      </c>
      <c r="I16" s="37">
        <f t="shared" si="3"/>
        <v>0</v>
      </c>
      <c r="J16" s="40">
        <f t="shared" si="1"/>
        <v>0</v>
      </c>
      <c r="K16" s="18"/>
      <c r="L16" s="18"/>
      <c r="M16" s="18"/>
      <c r="N16" s="18"/>
      <c r="O16" s="18"/>
    </row>
    <row r="17" spans="1:15" ht="20.25" customHeight="1" thickBot="1" x14ac:dyDescent="0.25">
      <c r="A17" s="62" t="s">
        <v>11</v>
      </c>
      <c r="B17" s="63" t="s">
        <v>26</v>
      </c>
      <c r="C17" s="19"/>
      <c r="D17" s="34">
        <v>259</v>
      </c>
      <c r="E17" s="36">
        <f>E16</f>
        <v>0.85</v>
      </c>
      <c r="F17" s="35">
        <f t="shared" si="0"/>
        <v>0</v>
      </c>
      <c r="G17" s="17"/>
      <c r="H17" s="64">
        <v>49000</v>
      </c>
      <c r="I17" s="38">
        <f t="shared" si="3"/>
        <v>0</v>
      </c>
      <c r="J17" s="41">
        <f t="shared" si="1"/>
        <v>0</v>
      </c>
      <c r="K17" s="18"/>
      <c r="L17" s="18"/>
      <c r="M17" s="18"/>
      <c r="N17" s="18"/>
      <c r="O17" s="18"/>
    </row>
    <row r="18" spans="1:15" ht="20.25" customHeight="1" thickBot="1" x14ac:dyDescent="0.25">
      <c r="A18" s="20"/>
      <c r="B18" s="21"/>
      <c r="C18" s="21"/>
      <c r="D18" s="21"/>
      <c r="E18" s="21"/>
      <c r="F18" s="21"/>
      <c r="G18" s="22"/>
      <c r="H18" s="39">
        <f>SUM(H12:H17)</f>
        <v>275000</v>
      </c>
      <c r="I18" s="65" t="s">
        <v>35</v>
      </c>
      <c r="J18" s="39">
        <f>SUM(J12:J17)</f>
        <v>0</v>
      </c>
    </row>
    <row r="19" spans="1:15" ht="38.25" customHeight="1" x14ac:dyDescent="0.2">
      <c r="A19" s="21"/>
      <c r="B19" s="21"/>
      <c r="C19" s="21"/>
      <c r="D19" s="21"/>
      <c r="E19" s="21"/>
      <c r="F19" s="21"/>
      <c r="G19" s="22"/>
      <c r="H19" s="21"/>
      <c r="I19" s="23"/>
      <c r="J19" s="24"/>
    </row>
    <row r="20" spans="1:15" ht="78.75" hidden="1" customHeight="1" x14ac:dyDescent="0.2">
      <c r="A20" s="66" t="s">
        <v>32</v>
      </c>
      <c r="B20" s="66"/>
      <c r="C20" s="66"/>
      <c r="D20" s="66"/>
      <c r="E20" s="66"/>
      <c r="F20" s="66"/>
      <c r="G20" s="66"/>
      <c r="H20" s="66"/>
      <c r="I20" s="66"/>
      <c r="J20" s="66"/>
    </row>
    <row r="23" spans="1:15" ht="18.75" customHeight="1" x14ac:dyDescent="0.2">
      <c r="A23" s="51" t="s">
        <v>46</v>
      </c>
      <c r="B23" s="51"/>
      <c r="C23" s="51"/>
      <c r="D23" s="51"/>
      <c r="E23" s="51"/>
      <c r="F23" s="51"/>
      <c r="G23" s="51"/>
      <c r="H23" s="51"/>
      <c r="I23" s="51"/>
      <c r="J23" s="51"/>
    </row>
    <row r="24" spans="1:15" x14ac:dyDescent="0.2">
      <c r="A24" s="55" t="s">
        <v>50</v>
      </c>
      <c r="G24" s="7"/>
    </row>
    <row r="25" spans="1:15" x14ac:dyDescent="0.2">
      <c r="A25" s="1"/>
    </row>
    <row r="26" spans="1:15" x14ac:dyDescent="0.2">
      <c r="G26" s="57" t="s">
        <v>24</v>
      </c>
      <c r="H26" s="8"/>
      <c r="I26" s="8"/>
      <c r="J26" s="9"/>
    </row>
    <row r="27" spans="1:15" ht="16.5" customHeight="1" x14ac:dyDescent="0.2">
      <c r="A27" s="8"/>
      <c r="B27" s="8"/>
      <c r="C27" s="8"/>
      <c r="D27" s="8"/>
      <c r="E27" s="8"/>
      <c r="F27" s="8"/>
      <c r="G27" s="8"/>
      <c r="H27" s="8"/>
      <c r="I27" s="8"/>
      <c r="J27" s="8"/>
    </row>
    <row r="28" spans="1:15" s="11" customFormat="1" x14ac:dyDescent="0.2">
      <c r="A28" s="58" t="s">
        <v>25</v>
      </c>
      <c r="B28" s="59"/>
      <c r="C28" s="60" t="s">
        <v>13</v>
      </c>
      <c r="D28" s="60" t="s">
        <v>12</v>
      </c>
      <c r="E28" s="60" t="s">
        <v>28</v>
      </c>
      <c r="F28" s="60" t="s">
        <v>17</v>
      </c>
      <c r="G28" s="60" t="s">
        <v>15</v>
      </c>
      <c r="H28" s="60" t="s">
        <v>14</v>
      </c>
      <c r="I28" s="60" t="s">
        <v>18</v>
      </c>
      <c r="J28" s="60" t="s">
        <v>16</v>
      </c>
      <c r="K28" s="10"/>
      <c r="L28" s="10"/>
      <c r="M28" s="10"/>
      <c r="N28" s="10"/>
      <c r="O28" s="10"/>
    </row>
    <row r="29" spans="1:15" ht="16.5" customHeight="1" x14ac:dyDescent="0.2">
      <c r="A29" s="12"/>
      <c r="B29" s="13"/>
      <c r="C29" s="61" t="s">
        <v>19</v>
      </c>
      <c r="D29" s="61" t="s">
        <v>20</v>
      </c>
      <c r="E29" s="61" t="s">
        <v>21</v>
      </c>
      <c r="F29" s="61" t="s">
        <v>29</v>
      </c>
      <c r="G29" s="61" t="s">
        <v>22</v>
      </c>
      <c r="H29" s="61" t="s">
        <v>23</v>
      </c>
      <c r="I29" s="61" t="s">
        <v>30</v>
      </c>
      <c r="J29" s="61" t="s">
        <v>31</v>
      </c>
      <c r="K29" s="14"/>
      <c r="L29" s="15"/>
      <c r="M29" s="15"/>
      <c r="N29" s="15"/>
      <c r="O29" s="15"/>
    </row>
    <row r="30" spans="1:15" ht="20.25" customHeight="1" x14ac:dyDescent="0.2">
      <c r="A30" s="67" t="s">
        <v>0</v>
      </c>
      <c r="B30" s="63" t="s">
        <v>26</v>
      </c>
      <c r="C30" s="19"/>
      <c r="D30" s="34">
        <v>259</v>
      </c>
      <c r="E30" s="36">
        <f>(1-0.15)</f>
        <v>0.85</v>
      </c>
      <c r="F30" s="35">
        <f>ROUNDDOWN(C30*D30*E30,2)</f>
        <v>0</v>
      </c>
      <c r="G30" s="17"/>
      <c r="H30" s="34">
        <v>43000</v>
      </c>
      <c r="I30" s="37">
        <f t="shared" ref="I30:I35" si="4">ROUNDDOWN(H30*G30,2)</f>
        <v>0</v>
      </c>
      <c r="J30" s="40">
        <f t="shared" ref="J30:J40" si="5">INT(F30+I30)</f>
        <v>0</v>
      </c>
      <c r="K30" s="18"/>
      <c r="L30" s="18"/>
      <c r="M30" s="18"/>
      <c r="N30" s="18"/>
      <c r="O30" s="18"/>
    </row>
    <row r="31" spans="1:15" ht="20.25" customHeight="1" x14ac:dyDescent="0.2">
      <c r="A31" s="62" t="s">
        <v>1</v>
      </c>
      <c r="B31" s="63" t="s">
        <v>26</v>
      </c>
      <c r="C31" s="19"/>
      <c r="D31" s="34">
        <v>259</v>
      </c>
      <c r="E31" s="36">
        <f>E30</f>
        <v>0.85</v>
      </c>
      <c r="F31" s="35">
        <f t="shared" ref="F31:F40" si="6">ROUNDDOWN(C31*D31*E31,2)</f>
        <v>0</v>
      </c>
      <c r="G31" s="17"/>
      <c r="H31" s="64">
        <v>37000</v>
      </c>
      <c r="I31" s="37">
        <f t="shared" si="4"/>
        <v>0</v>
      </c>
      <c r="J31" s="40">
        <f t="shared" si="5"/>
        <v>0</v>
      </c>
      <c r="K31" s="18"/>
      <c r="L31" s="18"/>
      <c r="M31" s="18"/>
      <c r="N31" s="18"/>
      <c r="O31" s="18"/>
    </row>
    <row r="32" spans="1:15" ht="20.25" customHeight="1" x14ac:dyDescent="0.2">
      <c r="A32" s="62" t="s">
        <v>2</v>
      </c>
      <c r="B32" s="63" t="s">
        <v>26</v>
      </c>
      <c r="C32" s="19"/>
      <c r="D32" s="34">
        <v>259</v>
      </c>
      <c r="E32" s="36">
        <f t="shared" ref="E32:E35" si="7">E31</f>
        <v>0.85</v>
      </c>
      <c r="F32" s="35">
        <f t="shared" si="6"/>
        <v>0</v>
      </c>
      <c r="G32" s="17"/>
      <c r="H32" s="64">
        <v>45000</v>
      </c>
      <c r="I32" s="37">
        <f t="shared" si="4"/>
        <v>0</v>
      </c>
      <c r="J32" s="40">
        <f t="shared" si="5"/>
        <v>0</v>
      </c>
      <c r="K32" s="18"/>
      <c r="L32" s="18"/>
      <c r="M32" s="18"/>
      <c r="N32" s="18"/>
      <c r="O32" s="18"/>
    </row>
    <row r="33" spans="1:15" ht="20.25" customHeight="1" x14ac:dyDescent="0.2">
      <c r="A33" s="62" t="s">
        <v>3</v>
      </c>
      <c r="B33" s="63" t="s">
        <v>27</v>
      </c>
      <c r="C33" s="16"/>
      <c r="D33" s="34">
        <v>259</v>
      </c>
      <c r="E33" s="36">
        <f t="shared" si="7"/>
        <v>0.85</v>
      </c>
      <c r="F33" s="35">
        <f t="shared" si="6"/>
        <v>0</v>
      </c>
      <c r="G33" s="25"/>
      <c r="H33" s="64">
        <v>53000</v>
      </c>
      <c r="I33" s="37">
        <f t="shared" si="4"/>
        <v>0</v>
      </c>
      <c r="J33" s="40">
        <f t="shared" si="5"/>
        <v>0</v>
      </c>
      <c r="K33" s="18"/>
      <c r="L33" s="18"/>
      <c r="M33" s="18"/>
      <c r="N33" s="18"/>
      <c r="O33" s="18"/>
    </row>
    <row r="34" spans="1:15" ht="20.25" customHeight="1" x14ac:dyDescent="0.2">
      <c r="A34" s="62" t="s">
        <v>4</v>
      </c>
      <c r="B34" s="63" t="s">
        <v>27</v>
      </c>
      <c r="C34" s="16"/>
      <c r="D34" s="34">
        <v>259</v>
      </c>
      <c r="E34" s="36">
        <f t="shared" si="7"/>
        <v>0.85</v>
      </c>
      <c r="F34" s="35">
        <f t="shared" si="6"/>
        <v>0</v>
      </c>
      <c r="G34" s="25"/>
      <c r="H34" s="64">
        <v>55000</v>
      </c>
      <c r="I34" s="37">
        <f t="shared" si="4"/>
        <v>0</v>
      </c>
      <c r="J34" s="40">
        <f t="shared" si="5"/>
        <v>0</v>
      </c>
      <c r="K34" s="18"/>
      <c r="L34" s="18"/>
      <c r="M34" s="18"/>
      <c r="N34" s="18"/>
      <c r="O34" s="18"/>
    </row>
    <row r="35" spans="1:15" ht="20.25" customHeight="1" thickBot="1" x14ac:dyDescent="0.25">
      <c r="A35" s="68" t="s">
        <v>5</v>
      </c>
      <c r="B35" s="69" t="s">
        <v>27</v>
      </c>
      <c r="C35" s="26"/>
      <c r="D35" s="43">
        <v>259</v>
      </c>
      <c r="E35" s="42">
        <f t="shared" si="7"/>
        <v>0.85</v>
      </c>
      <c r="F35" s="45">
        <f t="shared" si="6"/>
        <v>0</v>
      </c>
      <c r="G35" s="27"/>
      <c r="H35" s="73">
        <v>48000</v>
      </c>
      <c r="I35" s="38">
        <f t="shared" si="4"/>
        <v>0</v>
      </c>
      <c r="J35" s="41">
        <f t="shared" si="5"/>
        <v>0</v>
      </c>
      <c r="K35" s="18"/>
      <c r="L35" s="18"/>
      <c r="M35" s="18"/>
      <c r="N35" s="18"/>
      <c r="O35" s="18"/>
    </row>
    <row r="36" spans="1:15" ht="20.25" customHeight="1" thickTop="1" x14ac:dyDescent="0.2">
      <c r="A36" s="70" t="s">
        <v>6</v>
      </c>
      <c r="B36" s="71" t="s">
        <v>26</v>
      </c>
      <c r="C36" s="28"/>
      <c r="D36" s="44">
        <v>259</v>
      </c>
      <c r="E36" s="72">
        <v>0.85</v>
      </c>
      <c r="F36" s="46">
        <f t="shared" si="6"/>
        <v>0</v>
      </c>
      <c r="G36" s="29"/>
      <c r="H36" s="74">
        <v>44000</v>
      </c>
      <c r="I36" s="47">
        <f>ROUNDDOWN(H36*G36,2)</f>
        <v>0</v>
      </c>
      <c r="J36" s="50">
        <f t="shared" si="5"/>
        <v>0</v>
      </c>
      <c r="K36" s="18"/>
      <c r="L36" s="18"/>
      <c r="M36" s="18"/>
      <c r="N36" s="18"/>
      <c r="O36" s="18"/>
    </row>
    <row r="37" spans="1:15" ht="20.25" customHeight="1" x14ac:dyDescent="0.2">
      <c r="A37" s="62" t="s">
        <v>7</v>
      </c>
      <c r="B37" s="63" t="s">
        <v>26</v>
      </c>
      <c r="C37" s="19"/>
      <c r="D37" s="34">
        <v>259</v>
      </c>
      <c r="E37" s="36">
        <f t="shared" ref="E37:E39" si="8">E36</f>
        <v>0.85</v>
      </c>
      <c r="F37" s="35">
        <f t="shared" si="6"/>
        <v>0</v>
      </c>
      <c r="G37" s="17"/>
      <c r="H37" s="64">
        <v>43000</v>
      </c>
      <c r="I37" s="37">
        <f t="shared" ref="I37:I40" si="9">ROUNDDOWN(H37*G37,2)</f>
        <v>0</v>
      </c>
      <c r="J37" s="40">
        <f t="shared" si="5"/>
        <v>0</v>
      </c>
      <c r="K37" s="18"/>
      <c r="L37" s="18"/>
      <c r="M37" s="18"/>
      <c r="N37" s="18"/>
      <c r="O37" s="18"/>
    </row>
    <row r="38" spans="1:15" ht="20.25" customHeight="1" x14ac:dyDescent="0.2">
      <c r="A38" s="62" t="s">
        <v>8</v>
      </c>
      <c r="B38" s="63" t="s">
        <v>26</v>
      </c>
      <c r="C38" s="19"/>
      <c r="D38" s="34">
        <v>259</v>
      </c>
      <c r="E38" s="36">
        <f t="shared" si="8"/>
        <v>0.85</v>
      </c>
      <c r="F38" s="35">
        <f t="shared" si="6"/>
        <v>0</v>
      </c>
      <c r="G38" s="17"/>
      <c r="H38" s="64">
        <v>47000</v>
      </c>
      <c r="I38" s="37">
        <f t="shared" si="9"/>
        <v>0</v>
      </c>
      <c r="J38" s="40">
        <f t="shared" si="5"/>
        <v>0</v>
      </c>
      <c r="K38" s="18"/>
      <c r="L38" s="18"/>
      <c r="M38" s="18"/>
      <c r="N38" s="18"/>
      <c r="O38" s="18"/>
    </row>
    <row r="39" spans="1:15" ht="20.25" customHeight="1" x14ac:dyDescent="0.2">
      <c r="A39" s="62" t="s">
        <v>9</v>
      </c>
      <c r="B39" s="63" t="s">
        <v>26</v>
      </c>
      <c r="C39" s="19"/>
      <c r="D39" s="34">
        <v>259</v>
      </c>
      <c r="E39" s="36">
        <f t="shared" si="8"/>
        <v>0.85</v>
      </c>
      <c r="F39" s="35">
        <f t="shared" si="6"/>
        <v>0</v>
      </c>
      <c r="G39" s="17"/>
      <c r="H39" s="64">
        <v>48000</v>
      </c>
      <c r="I39" s="37">
        <f t="shared" si="9"/>
        <v>0</v>
      </c>
      <c r="J39" s="40">
        <f t="shared" si="5"/>
        <v>0</v>
      </c>
      <c r="K39" s="18"/>
      <c r="L39" s="18"/>
      <c r="M39" s="18"/>
      <c r="N39" s="18"/>
      <c r="O39" s="18"/>
    </row>
    <row r="40" spans="1:15" ht="20.25" customHeight="1" thickBot="1" x14ac:dyDescent="0.25">
      <c r="A40" s="62" t="s">
        <v>10</v>
      </c>
      <c r="B40" s="63" t="s">
        <v>26</v>
      </c>
      <c r="C40" s="19"/>
      <c r="D40" s="34">
        <v>259</v>
      </c>
      <c r="E40" s="36">
        <f>E39</f>
        <v>0.85</v>
      </c>
      <c r="F40" s="35">
        <f t="shared" si="6"/>
        <v>0</v>
      </c>
      <c r="G40" s="17"/>
      <c r="H40" s="64">
        <v>44000</v>
      </c>
      <c r="I40" s="37">
        <f t="shared" si="9"/>
        <v>0</v>
      </c>
      <c r="J40" s="40">
        <f t="shared" si="5"/>
        <v>0</v>
      </c>
      <c r="K40" s="18"/>
      <c r="L40" s="18"/>
      <c r="M40" s="18"/>
      <c r="N40" s="18"/>
      <c r="O40" s="18"/>
    </row>
    <row r="41" spans="1:15" ht="20.25" customHeight="1" thickBot="1" x14ac:dyDescent="0.25">
      <c r="A41" s="20"/>
      <c r="B41" s="21"/>
      <c r="C41" s="21"/>
      <c r="D41" s="21"/>
      <c r="E41" s="21"/>
      <c r="F41" s="21"/>
      <c r="G41" s="22"/>
      <c r="H41" s="48">
        <f>SUM(H30:H40)</f>
        <v>507000</v>
      </c>
      <c r="I41" s="65" t="s">
        <v>36</v>
      </c>
      <c r="J41" s="48">
        <f>SUM(J30:J40)</f>
        <v>0</v>
      </c>
    </row>
    <row r="42" spans="1:15" ht="38.25" customHeight="1" thickTop="1" thickBot="1" x14ac:dyDescent="0.25">
      <c r="A42" s="21"/>
      <c r="B42" s="21"/>
      <c r="C42" s="21"/>
      <c r="D42" s="21"/>
      <c r="E42" s="21"/>
      <c r="F42" s="21"/>
      <c r="G42" s="22"/>
      <c r="H42" s="49">
        <f>H18+H41</f>
        <v>782000</v>
      </c>
      <c r="I42" s="75" t="s">
        <v>37</v>
      </c>
      <c r="J42" s="49">
        <f>J18+J41</f>
        <v>0</v>
      </c>
    </row>
    <row r="43" spans="1:15" ht="78.75" customHeight="1" thickTop="1" x14ac:dyDescent="0.2">
      <c r="A43" s="66" t="s">
        <v>33</v>
      </c>
      <c r="B43" s="66"/>
      <c r="C43" s="66"/>
      <c r="D43" s="66"/>
      <c r="E43" s="66"/>
      <c r="F43" s="66"/>
      <c r="G43" s="66"/>
      <c r="H43" s="66"/>
      <c r="I43" s="66"/>
      <c r="J43" s="66"/>
    </row>
  </sheetData>
  <sheetProtection algorithmName="SHA-512" hashValue="2WetflZoKPx6MlQ+5H/3T8mM7sLTrHNhFBUKe6aXLsj2fb9W8xTB5PzB7wKdPRNIrjrCFn66ZtFKZ9bECssaDw==" saltValue="pxh9f5I8uZcaeEOTNYmxxQ==" spinCount="100000" sheet="1" objects="1" scenarios="1" selectLockedCells="1"/>
  <mergeCells count="10">
    <mergeCell ref="A43:J43"/>
    <mergeCell ref="A10:B10"/>
    <mergeCell ref="A20:J20"/>
    <mergeCell ref="A1:J1"/>
    <mergeCell ref="A23:J23"/>
    <mergeCell ref="A28:B28"/>
    <mergeCell ref="A3:F3"/>
    <mergeCell ref="A4:F4"/>
    <mergeCell ref="H3:H4"/>
    <mergeCell ref="I3:J4"/>
  </mergeCells>
  <phoneticPr fontId="2"/>
  <printOptions horizontalCentered="1"/>
  <pageMargins left="0.70866141732283472" right="0.70866141732283472" top="0.74803149606299213" bottom="0.74803149606299213" header="0.31496062992125984" footer="0.31496062992125984"/>
  <pageSetup paperSize="9" scale="73" orientation="portrait" r:id="rId1"/>
  <headerFooter differentFirst="1">
    <oddHeader>&amp;R別添様式２</oddHeader>
  </headerFooter>
  <rowBreaks count="1" manualBreakCount="1">
    <brk id="2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43"/>
  <sheetViews>
    <sheetView showZeros="0" view="pageBreakPreview" zoomScaleNormal="100" zoomScaleSheetLayoutView="100" workbookViewId="0">
      <selection activeCell="A2" sqref="A2"/>
    </sheetView>
  </sheetViews>
  <sheetFormatPr defaultColWidth="9" defaultRowHeight="12" x14ac:dyDescent="0.2"/>
  <cols>
    <col min="1" max="1" width="6.26953125" style="7" customWidth="1"/>
    <col min="2" max="2" width="8.08984375" style="7" customWidth="1"/>
    <col min="3" max="3" width="13.90625" style="1" customWidth="1"/>
    <col min="4" max="4" width="8" style="1" bestFit="1" customWidth="1"/>
    <col min="5" max="5" width="8.90625" style="1" bestFit="1" customWidth="1"/>
    <col min="6" max="6" width="14.08984375" style="1" customWidth="1"/>
    <col min="7" max="10" width="15.36328125" style="1" customWidth="1"/>
    <col min="11" max="11" width="19.26953125" style="1" customWidth="1"/>
    <col min="12" max="16384" width="9" style="1"/>
  </cols>
  <sheetData>
    <row r="1" spans="1:15" ht="18.75" customHeight="1" x14ac:dyDescent="0.2">
      <c r="A1" s="51" t="s">
        <v>45</v>
      </c>
      <c r="B1" s="51"/>
      <c r="C1" s="51"/>
      <c r="D1" s="51"/>
      <c r="E1" s="51"/>
      <c r="F1" s="51"/>
      <c r="G1" s="51"/>
      <c r="H1" s="51"/>
      <c r="I1" s="51"/>
      <c r="J1" s="51"/>
    </row>
    <row r="2" spans="1:15" ht="12.75" customHeight="1" thickBot="1" x14ac:dyDescent="0.25">
      <c r="A2" s="2"/>
      <c r="B2" s="2"/>
      <c r="C2" s="2"/>
      <c r="D2" s="2"/>
      <c r="E2" s="2"/>
      <c r="F2" s="2"/>
      <c r="G2" s="2"/>
      <c r="H2" s="2"/>
      <c r="I2" s="2"/>
      <c r="J2" s="2"/>
    </row>
    <row r="3" spans="1:15" s="4" customFormat="1" ht="13.5" customHeight="1" thickTop="1" x14ac:dyDescent="0.2">
      <c r="A3" s="54" t="s">
        <v>49</v>
      </c>
      <c r="B3" s="54"/>
      <c r="C3" s="54"/>
      <c r="D3" s="54"/>
      <c r="E3" s="54"/>
      <c r="F3" s="54"/>
      <c r="G3" s="3"/>
      <c r="H3" s="52" t="s">
        <v>34</v>
      </c>
      <c r="I3" s="30">
        <f>J42</f>
        <v>0</v>
      </c>
      <c r="J3" s="31"/>
    </row>
    <row r="4" spans="1:15" s="4" customFormat="1" ht="13.5" customHeight="1" thickBot="1" x14ac:dyDescent="0.25">
      <c r="A4" s="54" t="s">
        <v>48</v>
      </c>
      <c r="B4" s="54"/>
      <c r="C4" s="54"/>
      <c r="D4" s="54"/>
      <c r="E4" s="54"/>
      <c r="F4" s="54"/>
      <c r="G4" s="3"/>
      <c r="H4" s="53"/>
      <c r="I4" s="32"/>
      <c r="J4" s="33"/>
    </row>
    <row r="5" spans="1:15" s="4" customFormat="1" ht="22.5" customHeight="1" x14ac:dyDescent="0.2">
      <c r="A5" s="5"/>
      <c r="B5" s="5"/>
      <c r="C5" s="5"/>
      <c r="D5" s="5"/>
      <c r="E5" s="5"/>
      <c r="F5" s="5"/>
      <c r="G5" s="3"/>
      <c r="H5" s="6"/>
      <c r="I5" s="6"/>
      <c r="J5" s="6"/>
    </row>
    <row r="6" spans="1:15" x14ac:dyDescent="0.2">
      <c r="A6" s="55" t="s">
        <v>52</v>
      </c>
      <c r="G6" s="7"/>
    </row>
    <row r="7" spans="1:15" x14ac:dyDescent="0.2">
      <c r="A7" s="1"/>
    </row>
    <row r="8" spans="1:15" ht="12.5" x14ac:dyDescent="0.2">
      <c r="A8" s="56" t="s">
        <v>40</v>
      </c>
      <c r="G8" s="57" t="s">
        <v>24</v>
      </c>
      <c r="H8" s="8"/>
      <c r="I8" s="8"/>
      <c r="J8" s="9"/>
    </row>
    <row r="9" spans="1:15" ht="16.5" customHeight="1" x14ac:dyDescent="0.2">
      <c r="A9" s="8"/>
      <c r="B9" s="8"/>
      <c r="C9" s="8"/>
      <c r="D9" s="8"/>
      <c r="E9" s="8"/>
      <c r="F9" s="8"/>
      <c r="G9" s="8"/>
      <c r="H9" s="8"/>
      <c r="I9" s="8"/>
      <c r="J9" s="8"/>
    </row>
    <row r="10" spans="1:15" s="11" customFormat="1" x14ac:dyDescent="0.2">
      <c r="A10" s="58" t="s">
        <v>25</v>
      </c>
      <c r="B10" s="59"/>
      <c r="C10" s="60" t="s">
        <v>13</v>
      </c>
      <c r="D10" s="60" t="s">
        <v>12</v>
      </c>
      <c r="E10" s="60" t="s">
        <v>28</v>
      </c>
      <c r="F10" s="60" t="s">
        <v>17</v>
      </c>
      <c r="G10" s="60" t="s">
        <v>15</v>
      </c>
      <c r="H10" s="60" t="s">
        <v>14</v>
      </c>
      <c r="I10" s="60" t="s">
        <v>18</v>
      </c>
      <c r="J10" s="60" t="s">
        <v>16</v>
      </c>
      <c r="K10" s="10"/>
      <c r="L10" s="10"/>
      <c r="M10" s="10"/>
      <c r="N10" s="10"/>
      <c r="O10" s="10"/>
    </row>
    <row r="11" spans="1:15" ht="16.5" customHeight="1" x14ac:dyDescent="0.2">
      <c r="A11" s="12"/>
      <c r="B11" s="13"/>
      <c r="C11" s="61" t="s">
        <v>19</v>
      </c>
      <c r="D11" s="61" t="s">
        <v>20</v>
      </c>
      <c r="E11" s="61" t="s">
        <v>21</v>
      </c>
      <c r="F11" s="61" t="s">
        <v>29</v>
      </c>
      <c r="G11" s="61" t="s">
        <v>22</v>
      </c>
      <c r="H11" s="61" t="s">
        <v>23</v>
      </c>
      <c r="I11" s="61" t="s">
        <v>30</v>
      </c>
      <c r="J11" s="61" t="s">
        <v>31</v>
      </c>
      <c r="K11" s="14"/>
      <c r="L11" s="15"/>
      <c r="M11" s="15"/>
      <c r="N11" s="15"/>
      <c r="O11" s="15"/>
    </row>
    <row r="12" spans="1:15" ht="20.25" customHeight="1" x14ac:dyDescent="0.2">
      <c r="A12" s="62" t="s">
        <v>6</v>
      </c>
      <c r="B12" s="63" t="s">
        <v>26</v>
      </c>
      <c r="C12" s="16"/>
      <c r="D12" s="34">
        <v>146</v>
      </c>
      <c r="E12" s="36">
        <v>0.85</v>
      </c>
      <c r="F12" s="35">
        <f t="shared" ref="F12:F17" si="0">ROUNDDOWN(C12*D12*E12,2)</f>
        <v>0</v>
      </c>
      <c r="G12" s="17"/>
      <c r="H12" s="64">
        <v>25000</v>
      </c>
      <c r="I12" s="37">
        <f>ROUNDDOWN(H12*G12,2)</f>
        <v>0</v>
      </c>
      <c r="J12" s="40">
        <f t="shared" ref="J12:J17" si="1">INT(F12+I12)</f>
        <v>0</v>
      </c>
      <c r="K12" s="18"/>
      <c r="L12" s="18"/>
      <c r="M12" s="18"/>
      <c r="N12" s="18"/>
      <c r="O12" s="18"/>
    </row>
    <row r="13" spans="1:15" ht="20.25" customHeight="1" x14ac:dyDescent="0.2">
      <c r="A13" s="62" t="s">
        <v>7</v>
      </c>
      <c r="B13" s="63" t="s">
        <v>26</v>
      </c>
      <c r="C13" s="19"/>
      <c r="D13" s="34">
        <f t="shared" ref="D13:D16" si="2">D12</f>
        <v>146</v>
      </c>
      <c r="E13" s="36">
        <v>0.85</v>
      </c>
      <c r="F13" s="35">
        <f t="shared" si="0"/>
        <v>0</v>
      </c>
      <c r="G13" s="17"/>
      <c r="H13" s="64">
        <v>23000</v>
      </c>
      <c r="I13" s="37">
        <f t="shared" ref="I13:I17" si="3">ROUNDDOWN(H13*G13,2)</f>
        <v>0</v>
      </c>
      <c r="J13" s="40">
        <f t="shared" si="1"/>
        <v>0</v>
      </c>
      <c r="K13" s="18"/>
      <c r="L13" s="18"/>
      <c r="M13" s="18"/>
      <c r="N13" s="18"/>
      <c r="O13" s="18"/>
    </row>
    <row r="14" spans="1:15" ht="20.25" customHeight="1" x14ac:dyDescent="0.2">
      <c r="A14" s="62" t="s">
        <v>8</v>
      </c>
      <c r="B14" s="63" t="s">
        <v>26</v>
      </c>
      <c r="C14" s="19"/>
      <c r="D14" s="34">
        <f t="shared" si="2"/>
        <v>146</v>
      </c>
      <c r="E14" s="36">
        <v>0.85</v>
      </c>
      <c r="F14" s="35">
        <f t="shared" si="0"/>
        <v>0</v>
      </c>
      <c r="G14" s="17"/>
      <c r="H14" s="64">
        <v>29000</v>
      </c>
      <c r="I14" s="37">
        <f t="shared" si="3"/>
        <v>0</v>
      </c>
      <c r="J14" s="40">
        <f t="shared" si="1"/>
        <v>0</v>
      </c>
      <c r="K14" s="18"/>
      <c r="L14" s="18"/>
      <c r="M14" s="18"/>
      <c r="N14" s="18"/>
      <c r="O14" s="18"/>
    </row>
    <row r="15" spans="1:15" ht="20.25" customHeight="1" x14ac:dyDescent="0.2">
      <c r="A15" s="62" t="s">
        <v>9</v>
      </c>
      <c r="B15" s="63" t="s">
        <v>26</v>
      </c>
      <c r="C15" s="19"/>
      <c r="D15" s="34">
        <f t="shared" si="2"/>
        <v>146</v>
      </c>
      <c r="E15" s="36">
        <v>0.85</v>
      </c>
      <c r="F15" s="35">
        <f t="shared" si="0"/>
        <v>0</v>
      </c>
      <c r="G15" s="17"/>
      <c r="H15" s="64">
        <v>30000</v>
      </c>
      <c r="I15" s="37">
        <f t="shared" si="3"/>
        <v>0</v>
      </c>
      <c r="J15" s="40">
        <f t="shared" si="1"/>
        <v>0</v>
      </c>
      <c r="K15" s="18"/>
      <c r="L15" s="18"/>
      <c r="M15" s="18"/>
      <c r="N15" s="18"/>
      <c r="O15" s="18"/>
    </row>
    <row r="16" spans="1:15" ht="20.25" customHeight="1" x14ac:dyDescent="0.2">
      <c r="A16" s="62" t="s">
        <v>10</v>
      </c>
      <c r="B16" s="63" t="s">
        <v>26</v>
      </c>
      <c r="C16" s="19"/>
      <c r="D16" s="34">
        <f t="shared" si="2"/>
        <v>146</v>
      </c>
      <c r="E16" s="36">
        <v>0.85</v>
      </c>
      <c r="F16" s="35">
        <f t="shared" si="0"/>
        <v>0</v>
      </c>
      <c r="G16" s="17"/>
      <c r="H16" s="64">
        <v>31000</v>
      </c>
      <c r="I16" s="37">
        <f t="shared" si="3"/>
        <v>0</v>
      </c>
      <c r="J16" s="40">
        <f t="shared" si="1"/>
        <v>0</v>
      </c>
      <c r="K16" s="18"/>
      <c r="L16" s="18"/>
      <c r="M16" s="18"/>
      <c r="N16" s="18"/>
      <c r="O16" s="18"/>
    </row>
    <row r="17" spans="1:15" ht="20.25" customHeight="1" thickBot="1" x14ac:dyDescent="0.25">
      <c r="A17" s="62" t="s">
        <v>11</v>
      </c>
      <c r="B17" s="63" t="s">
        <v>26</v>
      </c>
      <c r="C17" s="19"/>
      <c r="D17" s="34">
        <f>D16</f>
        <v>146</v>
      </c>
      <c r="E17" s="36">
        <f>E16</f>
        <v>0.85</v>
      </c>
      <c r="F17" s="35">
        <f t="shared" si="0"/>
        <v>0</v>
      </c>
      <c r="G17" s="17"/>
      <c r="H17" s="64">
        <v>33000</v>
      </c>
      <c r="I17" s="38">
        <f t="shared" si="3"/>
        <v>0</v>
      </c>
      <c r="J17" s="41">
        <f t="shared" si="1"/>
        <v>0</v>
      </c>
      <c r="K17" s="18"/>
      <c r="L17" s="18"/>
      <c r="M17" s="18"/>
      <c r="N17" s="18"/>
      <c r="O17" s="18"/>
    </row>
    <row r="18" spans="1:15" ht="20.25" customHeight="1" thickBot="1" x14ac:dyDescent="0.25">
      <c r="A18" s="20"/>
      <c r="B18" s="21"/>
      <c r="C18" s="21"/>
      <c r="D18" s="21"/>
      <c r="E18" s="21"/>
      <c r="F18" s="21"/>
      <c r="G18" s="22"/>
      <c r="H18" s="39">
        <f>SUM(H12:H17)</f>
        <v>171000</v>
      </c>
      <c r="I18" s="65" t="s">
        <v>35</v>
      </c>
      <c r="J18" s="39">
        <f>SUM(J12:J17)</f>
        <v>0</v>
      </c>
    </row>
    <row r="19" spans="1:15" ht="38.25" customHeight="1" x14ac:dyDescent="0.2">
      <c r="A19" s="21"/>
      <c r="B19" s="21"/>
      <c r="C19" s="21"/>
      <c r="D19" s="21"/>
      <c r="E19" s="21"/>
      <c r="F19" s="21"/>
      <c r="G19" s="22"/>
      <c r="H19" s="21"/>
      <c r="I19" s="23"/>
      <c r="J19" s="24"/>
    </row>
    <row r="20" spans="1:15" ht="78.75" hidden="1" customHeight="1" x14ac:dyDescent="0.2">
      <c r="A20" s="66" t="s">
        <v>32</v>
      </c>
      <c r="B20" s="66"/>
      <c r="C20" s="66"/>
      <c r="D20" s="66"/>
      <c r="E20" s="66"/>
      <c r="F20" s="66"/>
      <c r="G20" s="66"/>
      <c r="H20" s="66"/>
      <c r="I20" s="66"/>
      <c r="J20" s="66"/>
    </row>
    <row r="23" spans="1:15" ht="18.75" customHeight="1" x14ac:dyDescent="0.2">
      <c r="A23" s="51" t="s">
        <v>46</v>
      </c>
      <c r="B23" s="51"/>
      <c r="C23" s="51"/>
      <c r="D23" s="51"/>
      <c r="E23" s="51"/>
      <c r="F23" s="51"/>
      <c r="G23" s="51"/>
      <c r="H23" s="51"/>
      <c r="I23" s="51"/>
      <c r="J23" s="51"/>
    </row>
    <row r="24" spans="1:15" x14ac:dyDescent="0.2">
      <c r="A24" s="55" t="s">
        <v>52</v>
      </c>
      <c r="G24" s="7"/>
    </row>
    <row r="25" spans="1:15" x14ac:dyDescent="0.2">
      <c r="A25" s="1"/>
    </row>
    <row r="26" spans="1:15" x14ac:dyDescent="0.2">
      <c r="G26" s="57" t="s">
        <v>24</v>
      </c>
      <c r="H26" s="8"/>
      <c r="I26" s="8"/>
      <c r="J26" s="9"/>
    </row>
    <row r="27" spans="1:15" ht="16.5" customHeight="1" x14ac:dyDescent="0.2">
      <c r="A27" s="8"/>
      <c r="B27" s="8"/>
      <c r="C27" s="8"/>
      <c r="D27" s="8"/>
      <c r="E27" s="8"/>
      <c r="F27" s="8"/>
      <c r="G27" s="8"/>
      <c r="H27" s="8"/>
      <c r="I27" s="8"/>
      <c r="J27" s="8"/>
    </row>
    <row r="28" spans="1:15" s="11" customFormat="1" x14ac:dyDescent="0.2">
      <c r="A28" s="58" t="s">
        <v>25</v>
      </c>
      <c r="B28" s="59"/>
      <c r="C28" s="60" t="s">
        <v>13</v>
      </c>
      <c r="D28" s="60" t="s">
        <v>12</v>
      </c>
      <c r="E28" s="60" t="s">
        <v>28</v>
      </c>
      <c r="F28" s="60" t="s">
        <v>17</v>
      </c>
      <c r="G28" s="60" t="s">
        <v>15</v>
      </c>
      <c r="H28" s="60" t="s">
        <v>14</v>
      </c>
      <c r="I28" s="60" t="s">
        <v>18</v>
      </c>
      <c r="J28" s="60" t="s">
        <v>16</v>
      </c>
      <c r="K28" s="10"/>
      <c r="L28" s="10"/>
      <c r="M28" s="10"/>
      <c r="N28" s="10"/>
      <c r="O28" s="10"/>
    </row>
    <row r="29" spans="1:15" ht="16.5" customHeight="1" x14ac:dyDescent="0.2">
      <c r="A29" s="12"/>
      <c r="B29" s="13"/>
      <c r="C29" s="61" t="s">
        <v>19</v>
      </c>
      <c r="D29" s="61" t="s">
        <v>20</v>
      </c>
      <c r="E29" s="61" t="s">
        <v>21</v>
      </c>
      <c r="F29" s="61" t="s">
        <v>29</v>
      </c>
      <c r="G29" s="61" t="s">
        <v>22</v>
      </c>
      <c r="H29" s="61" t="s">
        <v>23</v>
      </c>
      <c r="I29" s="61" t="s">
        <v>30</v>
      </c>
      <c r="J29" s="61" t="s">
        <v>31</v>
      </c>
      <c r="K29" s="14"/>
      <c r="L29" s="15"/>
      <c r="M29" s="15"/>
      <c r="N29" s="15"/>
      <c r="O29" s="15"/>
    </row>
    <row r="30" spans="1:15" ht="20.25" customHeight="1" x14ac:dyDescent="0.2">
      <c r="A30" s="67" t="s">
        <v>0</v>
      </c>
      <c r="B30" s="63" t="s">
        <v>26</v>
      </c>
      <c r="C30" s="19"/>
      <c r="D30" s="34">
        <v>146</v>
      </c>
      <c r="E30" s="36">
        <f>(1-0.15)</f>
        <v>0.85</v>
      </c>
      <c r="F30" s="35">
        <f>ROUNDDOWN(C30*D30*E30,2)</f>
        <v>0</v>
      </c>
      <c r="G30" s="17"/>
      <c r="H30" s="34">
        <v>26000</v>
      </c>
      <c r="I30" s="37">
        <f t="shared" ref="I30:I35" si="4">ROUNDDOWN(H30*G30,2)</f>
        <v>0</v>
      </c>
      <c r="J30" s="40">
        <f t="shared" ref="J30:J40" si="5">INT(F30+I30)</f>
        <v>0</v>
      </c>
      <c r="K30" s="18"/>
      <c r="L30" s="18"/>
      <c r="M30" s="18"/>
      <c r="N30" s="18"/>
      <c r="O30" s="18"/>
    </row>
    <row r="31" spans="1:15" ht="20.25" customHeight="1" x14ac:dyDescent="0.2">
      <c r="A31" s="62" t="s">
        <v>1</v>
      </c>
      <c r="B31" s="63" t="s">
        <v>26</v>
      </c>
      <c r="C31" s="19"/>
      <c r="D31" s="34">
        <f>D30</f>
        <v>146</v>
      </c>
      <c r="E31" s="36">
        <f>E30</f>
        <v>0.85</v>
      </c>
      <c r="F31" s="35">
        <f t="shared" ref="F31:F40" si="6">ROUNDDOWN(C31*D31*E31,2)</f>
        <v>0</v>
      </c>
      <c r="G31" s="17"/>
      <c r="H31" s="64">
        <v>21000</v>
      </c>
      <c r="I31" s="37">
        <f t="shared" si="4"/>
        <v>0</v>
      </c>
      <c r="J31" s="40">
        <f t="shared" si="5"/>
        <v>0</v>
      </c>
      <c r="K31" s="18"/>
      <c r="L31" s="18"/>
      <c r="M31" s="18"/>
      <c r="N31" s="18"/>
      <c r="O31" s="18"/>
    </row>
    <row r="32" spans="1:15" ht="20.25" customHeight="1" x14ac:dyDescent="0.2">
      <c r="A32" s="62" t="s">
        <v>2</v>
      </c>
      <c r="B32" s="63" t="s">
        <v>26</v>
      </c>
      <c r="C32" s="19"/>
      <c r="D32" s="34">
        <f t="shared" ref="D32:E35" si="7">D31</f>
        <v>146</v>
      </c>
      <c r="E32" s="36">
        <f t="shared" si="7"/>
        <v>0.85</v>
      </c>
      <c r="F32" s="35">
        <f t="shared" si="6"/>
        <v>0</v>
      </c>
      <c r="G32" s="17"/>
      <c r="H32" s="64">
        <v>30000</v>
      </c>
      <c r="I32" s="37">
        <f t="shared" si="4"/>
        <v>0</v>
      </c>
      <c r="J32" s="40">
        <f t="shared" si="5"/>
        <v>0</v>
      </c>
      <c r="K32" s="18"/>
      <c r="L32" s="18"/>
      <c r="M32" s="18"/>
      <c r="N32" s="18"/>
      <c r="O32" s="18"/>
    </row>
    <row r="33" spans="1:15" ht="20.25" customHeight="1" x14ac:dyDescent="0.2">
      <c r="A33" s="62" t="s">
        <v>3</v>
      </c>
      <c r="B33" s="63" t="s">
        <v>27</v>
      </c>
      <c r="C33" s="16"/>
      <c r="D33" s="34">
        <f t="shared" si="7"/>
        <v>146</v>
      </c>
      <c r="E33" s="36">
        <f t="shared" si="7"/>
        <v>0.85</v>
      </c>
      <c r="F33" s="35">
        <f t="shared" si="6"/>
        <v>0</v>
      </c>
      <c r="G33" s="25"/>
      <c r="H33" s="64">
        <v>37000</v>
      </c>
      <c r="I33" s="37">
        <f t="shared" si="4"/>
        <v>0</v>
      </c>
      <c r="J33" s="40">
        <f t="shared" si="5"/>
        <v>0</v>
      </c>
      <c r="K33" s="18"/>
      <c r="L33" s="18"/>
      <c r="M33" s="18"/>
      <c r="N33" s="18"/>
      <c r="O33" s="18"/>
    </row>
    <row r="34" spans="1:15" ht="20.25" customHeight="1" x14ac:dyDescent="0.2">
      <c r="A34" s="62" t="s">
        <v>4</v>
      </c>
      <c r="B34" s="63" t="s">
        <v>27</v>
      </c>
      <c r="C34" s="16"/>
      <c r="D34" s="34">
        <f t="shared" si="7"/>
        <v>146</v>
      </c>
      <c r="E34" s="36">
        <f t="shared" si="7"/>
        <v>0.85</v>
      </c>
      <c r="F34" s="35">
        <f t="shared" si="6"/>
        <v>0</v>
      </c>
      <c r="G34" s="25"/>
      <c r="H34" s="64">
        <v>34000</v>
      </c>
      <c r="I34" s="37">
        <f t="shared" si="4"/>
        <v>0</v>
      </c>
      <c r="J34" s="40">
        <f t="shared" si="5"/>
        <v>0</v>
      </c>
      <c r="K34" s="18"/>
      <c r="L34" s="18"/>
      <c r="M34" s="18"/>
      <c r="N34" s="18"/>
      <c r="O34" s="18"/>
    </row>
    <row r="35" spans="1:15" ht="20.25" customHeight="1" thickBot="1" x14ac:dyDescent="0.25">
      <c r="A35" s="68" t="s">
        <v>5</v>
      </c>
      <c r="B35" s="69" t="s">
        <v>27</v>
      </c>
      <c r="C35" s="26"/>
      <c r="D35" s="43">
        <f t="shared" si="7"/>
        <v>146</v>
      </c>
      <c r="E35" s="42">
        <f t="shared" si="7"/>
        <v>0.85</v>
      </c>
      <c r="F35" s="45">
        <f t="shared" si="6"/>
        <v>0</v>
      </c>
      <c r="G35" s="27"/>
      <c r="H35" s="73">
        <v>30000</v>
      </c>
      <c r="I35" s="38">
        <f t="shared" si="4"/>
        <v>0</v>
      </c>
      <c r="J35" s="41">
        <f t="shared" si="5"/>
        <v>0</v>
      </c>
      <c r="K35" s="18"/>
      <c r="L35" s="18"/>
      <c r="M35" s="18"/>
      <c r="N35" s="18"/>
      <c r="O35" s="18"/>
    </row>
    <row r="36" spans="1:15" ht="20.25" customHeight="1" thickTop="1" x14ac:dyDescent="0.2">
      <c r="A36" s="70" t="s">
        <v>6</v>
      </c>
      <c r="B36" s="71" t="s">
        <v>26</v>
      </c>
      <c r="C36" s="28"/>
      <c r="D36" s="44">
        <f t="shared" ref="D36" si="8">D35</f>
        <v>146</v>
      </c>
      <c r="E36" s="72">
        <v>0.85</v>
      </c>
      <c r="F36" s="46">
        <f t="shared" si="6"/>
        <v>0</v>
      </c>
      <c r="G36" s="29"/>
      <c r="H36" s="74">
        <v>25000</v>
      </c>
      <c r="I36" s="47">
        <f>ROUNDDOWN(H36*G36,2)</f>
        <v>0</v>
      </c>
      <c r="J36" s="50">
        <f t="shared" si="5"/>
        <v>0</v>
      </c>
      <c r="K36" s="18"/>
      <c r="L36" s="18"/>
      <c r="M36" s="18"/>
      <c r="N36" s="18"/>
      <c r="O36" s="18"/>
    </row>
    <row r="37" spans="1:15" ht="20.25" customHeight="1" x14ac:dyDescent="0.2">
      <c r="A37" s="62" t="s">
        <v>7</v>
      </c>
      <c r="B37" s="63" t="s">
        <v>26</v>
      </c>
      <c r="C37" s="19"/>
      <c r="D37" s="34">
        <f t="shared" ref="D37" si="9">D36</f>
        <v>146</v>
      </c>
      <c r="E37" s="36">
        <f t="shared" ref="E37" si="10">E36</f>
        <v>0.85</v>
      </c>
      <c r="F37" s="35">
        <f t="shared" si="6"/>
        <v>0</v>
      </c>
      <c r="G37" s="17"/>
      <c r="H37" s="64">
        <v>23000</v>
      </c>
      <c r="I37" s="37">
        <f t="shared" ref="I37:I40" si="11">ROUNDDOWN(H37*G37,2)</f>
        <v>0</v>
      </c>
      <c r="J37" s="40">
        <f t="shared" si="5"/>
        <v>0</v>
      </c>
      <c r="K37" s="18"/>
      <c r="L37" s="18"/>
      <c r="M37" s="18"/>
      <c r="N37" s="18"/>
      <c r="O37" s="18"/>
    </row>
    <row r="38" spans="1:15" ht="20.25" customHeight="1" x14ac:dyDescent="0.2">
      <c r="A38" s="62" t="s">
        <v>8</v>
      </c>
      <c r="B38" s="63" t="s">
        <v>26</v>
      </c>
      <c r="C38" s="19"/>
      <c r="D38" s="34">
        <f t="shared" ref="D38" si="12">D37</f>
        <v>146</v>
      </c>
      <c r="E38" s="36">
        <f t="shared" ref="E38" si="13">E37</f>
        <v>0.85</v>
      </c>
      <c r="F38" s="35">
        <f t="shared" si="6"/>
        <v>0</v>
      </c>
      <c r="G38" s="17"/>
      <c r="H38" s="64">
        <v>29000</v>
      </c>
      <c r="I38" s="37">
        <f t="shared" si="11"/>
        <v>0</v>
      </c>
      <c r="J38" s="40">
        <f t="shared" si="5"/>
        <v>0</v>
      </c>
      <c r="K38" s="18"/>
      <c r="L38" s="18"/>
      <c r="M38" s="18"/>
      <c r="N38" s="18"/>
      <c r="O38" s="18"/>
    </row>
    <row r="39" spans="1:15" ht="20.25" customHeight="1" x14ac:dyDescent="0.2">
      <c r="A39" s="62" t="s">
        <v>9</v>
      </c>
      <c r="B39" s="63" t="s">
        <v>26</v>
      </c>
      <c r="C39" s="19"/>
      <c r="D39" s="34">
        <f t="shared" ref="D39" si="14">D38</f>
        <v>146</v>
      </c>
      <c r="E39" s="36">
        <f t="shared" ref="E39" si="15">E38</f>
        <v>0.85</v>
      </c>
      <c r="F39" s="35">
        <f t="shared" si="6"/>
        <v>0</v>
      </c>
      <c r="G39" s="17"/>
      <c r="H39" s="64">
        <v>30000</v>
      </c>
      <c r="I39" s="37">
        <f t="shared" si="11"/>
        <v>0</v>
      </c>
      <c r="J39" s="40">
        <f t="shared" si="5"/>
        <v>0</v>
      </c>
      <c r="K39" s="18"/>
      <c r="L39" s="18"/>
      <c r="M39" s="18"/>
      <c r="N39" s="18"/>
      <c r="O39" s="18"/>
    </row>
    <row r="40" spans="1:15" ht="20.25" customHeight="1" thickBot="1" x14ac:dyDescent="0.25">
      <c r="A40" s="62" t="s">
        <v>10</v>
      </c>
      <c r="B40" s="63" t="s">
        <v>26</v>
      </c>
      <c r="C40" s="19"/>
      <c r="D40" s="34">
        <f t="shared" ref="D40" si="16">D39</f>
        <v>146</v>
      </c>
      <c r="E40" s="36">
        <f>E39</f>
        <v>0.85</v>
      </c>
      <c r="F40" s="35">
        <f t="shared" si="6"/>
        <v>0</v>
      </c>
      <c r="G40" s="17"/>
      <c r="H40" s="64">
        <v>31000</v>
      </c>
      <c r="I40" s="37">
        <f t="shared" si="11"/>
        <v>0</v>
      </c>
      <c r="J40" s="40">
        <f t="shared" si="5"/>
        <v>0</v>
      </c>
      <c r="K40" s="18"/>
      <c r="L40" s="18"/>
      <c r="M40" s="18"/>
      <c r="N40" s="18"/>
      <c r="O40" s="18"/>
    </row>
    <row r="41" spans="1:15" ht="20.25" customHeight="1" thickBot="1" x14ac:dyDescent="0.25">
      <c r="A41" s="20"/>
      <c r="B41" s="21"/>
      <c r="C41" s="21"/>
      <c r="D41" s="21"/>
      <c r="E41" s="21"/>
      <c r="F41" s="21"/>
      <c r="G41" s="22"/>
      <c r="H41" s="48">
        <f>SUM(H30:H40)</f>
        <v>316000</v>
      </c>
      <c r="I41" s="65" t="s">
        <v>36</v>
      </c>
      <c r="J41" s="48">
        <f>SUM(J30:J40)</f>
        <v>0</v>
      </c>
    </row>
    <row r="42" spans="1:15" ht="38.25" customHeight="1" thickTop="1" thickBot="1" x14ac:dyDescent="0.25">
      <c r="A42" s="21"/>
      <c r="B42" s="21"/>
      <c r="C42" s="21"/>
      <c r="D42" s="21"/>
      <c r="E42" s="21"/>
      <c r="F42" s="21"/>
      <c r="G42" s="22"/>
      <c r="H42" s="49">
        <f>H18+H41</f>
        <v>487000</v>
      </c>
      <c r="I42" s="75" t="s">
        <v>37</v>
      </c>
      <c r="J42" s="49">
        <f>J18+J41</f>
        <v>0</v>
      </c>
    </row>
    <row r="43" spans="1:15" ht="78.75" customHeight="1" thickTop="1" x14ac:dyDescent="0.2">
      <c r="A43" s="66" t="s">
        <v>33</v>
      </c>
      <c r="B43" s="66"/>
      <c r="C43" s="66"/>
      <c r="D43" s="66"/>
      <c r="E43" s="66"/>
      <c r="F43" s="66"/>
      <c r="G43" s="66"/>
      <c r="H43" s="66"/>
      <c r="I43" s="66"/>
      <c r="J43" s="66"/>
    </row>
  </sheetData>
  <sheetProtection algorithmName="SHA-512" hashValue="MckNfupx3rB0eK48M4ku0DbsvzetEvIdLlJemA9FAxpi8QZem9c6jg7xMGflP3+9iCS70yd6u7CJPPHq2XEQNQ==" saltValue="7ckYrsIFB0dKlRb/HdnKOg==" spinCount="100000" sheet="1" objects="1" scenarios="1" selectLockedCells="1"/>
  <mergeCells count="10">
    <mergeCell ref="A20:J20"/>
    <mergeCell ref="A23:J23"/>
    <mergeCell ref="A28:B28"/>
    <mergeCell ref="A43:J43"/>
    <mergeCell ref="A1:J1"/>
    <mergeCell ref="A3:F3"/>
    <mergeCell ref="H3:H4"/>
    <mergeCell ref="I3:J4"/>
    <mergeCell ref="A4:F4"/>
    <mergeCell ref="A10:B10"/>
  </mergeCells>
  <phoneticPr fontId="2"/>
  <printOptions horizontalCentered="1"/>
  <pageMargins left="0.70866141732283472" right="0.70866141732283472" top="0.74803149606299213" bottom="0.74803149606299213" header="0.31496062992125984" footer="0.31496062992125984"/>
  <pageSetup paperSize="9" scale="73" orientation="portrait" r:id="rId1"/>
  <headerFooter differentFirst="1">
    <oddHeader>&amp;R別添様式２</oddHeader>
  </headerFooter>
  <rowBreaks count="1" manualBreakCount="1">
    <brk id="2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総括表 </vt:lpstr>
      <vt:lpstr>R7-8本庁舎</vt:lpstr>
      <vt:lpstr>R7-8東庁舎 </vt:lpstr>
      <vt:lpstr>'R7-8東庁舎 '!Print_Area</vt:lpstr>
      <vt:lpstr>'R7-8本庁舎'!Print_Area</vt:lpstr>
      <vt:lpstr>'総括表 '!Print_Area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2025-05-20T03:50:35Z</cp:lastPrinted>
  <dcterms:created xsi:type="dcterms:W3CDTF">2014-11-10T05:34:32Z</dcterms:created>
  <dcterms:modified xsi:type="dcterms:W3CDTF">2025-05-20T03:53:23Z</dcterms:modified>
</cp:coreProperties>
</file>