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10_郡山監視ｾﾝﾀｰほか3施設（500↓↑）\02_入札説明書\"/>
    </mc:Choice>
  </mc:AlternateContent>
  <xr:revisionPtr revIDLastSave="0" documentId="13_ncr:1_{E0C7133D-9DEE-432B-9518-317C2F3A8C09}" xr6:coauthVersionLast="47" xr6:coauthVersionMax="47" xr10:uidLastSave="{00000000-0000-0000-0000-000000000000}"/>
  <bookViews>
    <workbookView xWindow="28680" yWindow="-120" windowWidth="29040" windowHeight="15720" tabRatio="916" xr2:uid="{00000000-000D-0000-FFFF-FFFF00000000}"/>
  </bookViews>
  <sheets>
    <sheet name="入札金額積算内訳書" sheetId="58" r:id="rId1"/>
  </sheets>
  <definedNames>
    <definedName name="_xlnm.Print_Area" localSheetId="0">入札金額積算内訳書!$A$1:$U$99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0" i="58" l="1"/>
  <c r="Q27" i="58"/>
  <c r="K50" i="58" l="1"/>
  <c r="J51" i="58"/>
  <c r="I49" i="58"/>
  <c r="M50" i="58"/>
  <c r="P50" i="58"/>
  <c r="R90" i="58"/>
  <c r="M92" i="58"/>
  <c r="H91" i="58"/>
  <c r="G92" i="58"/>
  <c r="K91" i="58"/>
  <c r="H90" i="58"/>
  <c r="G93" i="58"/>
  <c r="N92" i="58"/>
  <c r="G90" i="58"/>
  <c r="I92" i="58"/>
  <c r="M90" i="58"/>
  <c r="M93" i="58"/>
  <c r="O90" i="58"/>
  <c r="Q28" i="58"/>
  <c r="K29" i="58"/>
  <c r="O27" i="58"/>
  <c r="M27" i="58"/>
  <c r="G29" i="58"/>
  <c r="N30" i="58"/>
  <c r="Q29" i="58"/>
  <c r="J27" i="58"/>
  <c r="K30" i="58"/>
  <c r="I30" i="58"/>
  <c r="G28" i="58"/>
  <c r="J29" i="58"/>
  <c r="H30" i="58"/>
  <c r="L28" i="58"/>
  <c r="R29" i="58"/>
  <c r="O30" i="58"/>
  <c r="L29" i="58"/>
  <c r="G27" i="58"/>
  <c r="M28" i="58"/>
  <c r="Q30" i="58"/>
  <c r="K28" i="58"/>
  <c r="I28" i="58"/>
  <c r="I27" i="58"/>
  <c r="N28" i="58"/>
  <c r="H27" i="58"/>
  <c r="I29" i="58"/>
  <c r="R27" i="58"/>
  <c r="P28" i="58"/>
  <c r="L30" i="58"/>
  <c r="N27" i="58"/>
  <c r="L27" i="58"/>
  <c r="P27" i="58"/>
  <c r="R28" i="58"/>
  <c r="P29" i="58"/>
  <c r="M29" i="58"/>
  <c r="O29" i="58"/>
  <c r="J28" i="58"/>
  <c r="O28" i="58"/>
  <c r="M30" i="58"/>
  <c r="K27" i="58"/>
  <c r="P30" i="58"/>
  <c r="H28" i="58"/>
  <c r="H29" i="58"/>
  <c r="R30" i="58"/>
  <c r="J30" i="58"/>
  <c r="G30" i="58"/>
  <c r="L72" i="58"/>
  <c r="J72" i="58"/>
  <c r="L71" i="58"/>
  <c r="M72" i="58"/>
  <c r="H71" i="58"/>
  <c r="O71" i="58"/>
  <c r="Q71" i="58"/>
  <c r="H72" i="58"/>
  <c r="R70" i="58"/>
  <c r="L69" i="58"/>
  <c r="J71" i="58"/>
  <c r="K69" i="58"/>
  <c r="N70" i="58"/>
  <c r="P69" i="58"/>
  <c r="P72" i="58"/>
  <c r="K70" i="58"/>
  <c r="G72" i="58"/>
  <c r="R69" i="58"/>
  <c r="I71" i="58"/>
  <c r="O70" i="58"/>
  <c r="P70" i="58"/>
  <c r="G69" i="58"/>
  <c r="P71" i="58"/>
  <c r="J69" i="58"/>
  <c r="G70" i="58"/>
  <c r="M70" i="58"/>
  <c r="H70" i="58"/>
  <c r="O69" i="58"/>
  <c r="I72" i="58"/>
  <c r="O72" i="58"/>
  <c r="Q69" i="58"/>
  <c r="R72" i="58"/>
  <c r="R71" i="58"/>
  <c r="N71" i="58"/>
  <c r="I70" i="58"/>
  <c r="H69" i="58"/>
  <c r="M71" i="58"/>
  <c r="N72" i="58"/>
  <c r="J70" i="58"/>
  <c r="G71" i="58"/>
  <c r="M69" i="58"/>
  <c r="Q70" i="58"/>
  <c r="Q72" i="58"/>
  <c r="K72" i="58"/>
  <c r="I69" i="58"/>
  <c r="N69" i="58"/>
  <c r="K71" i="58"/>
  <c r="N29" i="58"/>
  <c r="M49" i="58"/>
  <c r="Q92" i="58"/>
  <c r="O91" i="58"/>
  <c r="J91" i="58"/>
  <c r="K92" i="58"/>
  <c r="I93" i="58"/>
  <c r="J92" i="58"/>
  <c r="N50" i="58"/>
  <c r="R49" i="58"/>
  <c r="R93" i="58"/>
  <c r="P91" i="58"/>
  <c r="M91" i="58"/>
  <c r="I90" i="58"/>
  <c r="Q93" i="58"/>
  <c r="P93" i="58"/>
  <c r="Q50" i="58"/>
  <c r="P49" i="58"/>
  <c r="Q91" i="58"/>
  <c r="N93" i="58"/>
  <c r="P90" i="58"/>
  <c r="R92" i="58"/>
  <c r="K93" i="58"/>
  <c r="N90" i="58"/>
  <c r="R91" i="58"/>
  <c r="L93" i="58"/>
  <c r="L92" i="58"/>
  <c r="H93" i="58"/>
  <c r="O92" i="58"/>
  <c r="H92" i="58"/>
  <c r="Q48" i="58"/>
  <c r="R50" i="58"/>
  <c r="H48" i="58"/>
  <c r="L51" i="58"/>
  <c r="L49" i="58"/>
  <c r="K90" i="58"/>
  <c r="Q90" i="58"/>
  <c r="P92" i="58"/>
  <c r="I91" i="58"/>
  <c r="J90" i="58"/>
  <c r="O93" i="58"/>
  <c r="N91" i="58"/>
  <c r="L91" i="58"/>
  <c r="G91" i="58"/>
  <c r="J93" i="58"/>
  <c r="L90" i="58"/>
  <c r="J50" i="58"/>
  <c r="H49" i="58"/>
  <c r="L48" i="58"/>
  <c r="R48" i="58"/>
  <c r="O49" i="58"/>
  <c r="M51" i="58"/>
  <c r="O48" i="58"/>
  <c r="N51" i="58"/>
  <c r="O51" i="58"/>
  <c r="Q51" i="58"/>
  <c r="R51" i="58"/>
  <c r="G50" i="58"/>
  <c r="K49" i="58"/>
  <c r="H51" i="58"/>
  <c r="K48" i="58"/>
  <c r="P51" i="58"/>
  <c r="L50" i="58"/>
  <c r="J48" i="58"/>
  <c r="I50" i="58"/>
  <c r="K51" i="58"/>
  <c r="J49" i="58"/>
  <c r="G49" i="58"/>
  <c r="N48" i="58"/>
  <c r="Q49" i="58"/>
  <c r="I51" i="58"/>
  <c r="I48" i="58"/>
  <c r="G51" i="58"/>
  <c r="O50" i="58"/>
  <c r="P48" i="58"/>
  <c r="M48" i="58"/>
  <c r="G48" i="58"/>
  <c r="H50" i="58"/>
  <c r="N49" i="58"/>
  <c r="M32" i="58" l="1"/>
  <c r="N74" i="58"/>
  <c r="L95" i="58"/>
  <c r="N95" i="58"/>
  <c r="I74" i="58"/>
  <c r="P74" i="58"/>
  <c r="L74" i="58"/>
  <c r="O32" i="58"/>
  <c r="N32" i="58"/>
  <c r="I32" i="58"/>
  <c r="Q53" i="58"/>
  <c r="I95" i="58"/>
  <c r="G74" i="58"/>
  <c r="H74" i="58"/>
  <c r="R74" i="58"/>
  <c r="O74" i="58"/>
  <c r="J74" i="58"/>
  <c r="M74" i="58"/>
  <c r="R32" i="58"/>
  <c r="H32" i="58"/>
  <c r="K32" i="58"/>
  <c r="Q32" i="58"/>
  <c r="M95" i="58"/>
  <c r="G53" i="58"/>
  <c r="H95" i="58"/>
  <c r="Q74" i="58"/>
  <c r="G95" i="58"/>
  <c r="K74" i="58"/>
  <c r="L32" i="58"/>
  <c r="P32" i="58"/>
  <c r="J32" i="58"/>
  <c r="G32" i="58"/>
  <c r="I53" i="58"/>
  <c r="O53" i="58"/>
  <c r="R53" i="58"/>
  <c r="R95" i="58"/>
  <c r="P95" i="58"/>
  <c r="J95" i="58"/>
  <c r="Q95" i="58"/>
  <c r="H53" i="58"/>
  <c r="O95" i="58"/>
  <c r="K95" i="58"/>
  <c r="M53" i="58"/>
  <c r="L53" i="58"/>
  <c r="P53" i="58"/>
  <c r="J53" i="58"/>
  <c r="N53" i="58"/>
  <c r="K53" i="58"/>
  <c r="K31" i="58" l="1"/>
  <c r="K26" i="58"/>
  <c r="G31" i="58"/>
  <c r="G26" i="58"/>
  <c r="R31" i="58"/>
  <c r="R26" i="58"/>
  <c r="P31" i="58"/>
  <c r="P26" i="58"/>
  <c r="J31" i="58"/>
  <c r="J26" i="58"/>
  <c r="I31" i="58"/>
  <c r="I26" i="58"/>
  <c r="L31" i="58"/>
  <c r="L26" i="58"/>
  <c r="N31" i="58"/>
  <c r="N26" i="58"/>
  <c r="Q31" i="58"/>
  <c r="Q26" i="58"/>
  <c r="O31" i="58"/>
  <c r="O26" i="58"/>
  <c r="H31" i="58"/>
  <c r="H26" i="58"/>
  <c r="M31" i="58"/>
  <c r="M26" i="58"/>
  <c r="N33" i="58" l="1"/>
  <c r="R33" i="58"/>
  <c r="K33" i="58"/>
  <c r="Q33" i="58"/>
  <c r="L33" i="58"/>
  <c r="J33" i="58"/>
  <c r="I33" i="58"/>
  <c r="P33" i="58"/>
  <c r="N47" i="58"/>
  <c r="N52" i="58"/>
  <c r="K52" i="58"/>
  <c r="K47" i="58"/>
  <c r="R52" i="58"/>
  <c r="R47" i="58"/>
  <c r="M33" i="58"/>
  <c r="O33" i="58"/>
  <c r="M52" i="58"/>
  <c r="M47" i="58"/>
  <c r="P52" i="58"/>
  <c r="P47" i="58"/>
  <c r="L52" i="58"/>
  <c r="L47" i="58"/>
  <c r="Q52" i="58"/>
  <c r="Q47" i="58"/>
  <c r="O52" i="58"/>
  <c r="O47" i="58"/>
  <c r="G52" i="58"/>
  <c r="G47" i="58"/>
  <c r="H33" i="58"/>
  <c r="J52" i="58"/>
  <c r="J47" i="58"/>
  <c r="I52" i="58"/>
  <c r="I47" i="58"/>
  <c r="H52" i="58"/>
  <c r="H47" i="58"/>
  <c r="G33" i="58"/>
  <c r="M34" i="58" l="1"/>
  <c r="R34" i="58"/>
  <c r="O54" i="58"/>
  <c r="H54" i="58"/>
  <c r="J54" i="58"/>
  <c r="G54" i="58"/>
  <c r="Q54" i="58"/>
  <c r="P54" i="58"/>
  <c r="K54" i="58"/>
  <c r="I54" i="58"/>
  <c r="L54" i="58"/>
  <c r="M54" i="58"/>
  <c r="R54" i="58"/>
  <c r="P73" i="58"/>
  <c r="P68" i="58"/>
  <c r="K73" i="58"/>
  <c r="K68" i="58"/>
  <c r="L68" i="58"/>
  <c r="L73" i="58"/>
  <c r="O68" i="58"/>
  <c r="O73" i="58"/>
  <c r="I73" i="58"/>
  <c r="I68" i="58"/>
  <c r="Q73" i="58"/>
  <c r="Q68" i="58"/>
  <c r="H73" i="58"/>
  <c r="H68" i="58"/>
  <c r="J68" i="58"/>
  <c r="J73" i="58"/>
  <c r="R73" i="58"/>
  <c r="R68" i="58"/>
  <c r="N54" i="58"/>
  <c r="M73" i="58"/>
  <c r="M68" i="58"/>
  <c r="G73" i="58"/>
  <c r="G68" i="58"/>
  <c r="N73" i="58"/>
  <c r="N68" i="58"/>
  <c r="R35" i="58" l="1"/>
  <c r="M55" i="58"/>
  <c r="R55" i="58"/>
  <c r="R56" i="58" s="1"/>
  <c r="Q75" i="58"/>
  <c r="P75" i="58"/>
  <c r="J75" i="58"/>
  <c r="I75" i="58"/>
  <c r="K75" i="58"/>
  <c r="M94" i="58"/>
  <c r="M89" i="58"/>
  <c r="R89" i="58"/>
  <c r="R94" i="58"/>
  <c r="O94" i="58"/>
  <c r="O89" i="58"/>
  <c r="G75" i="58"/>
  <c r="P94" i="58"/>
  <c r="P89" i="58"/>
  <c r="K89" i="58"/>
  <c r="K94" i="58"/>
  <c r="H94" i="58"/>
  <c r="H89" i="58"/>
  <c r="L94" i="58"/>
  <c r="L89" i="58"/>
  <c r="Q94" i="58"/>
  <c r="Q89" i="58"/>
  <c r="G89" i="58"/>
  <c r="G94" i="58"/>
  <c r="N75" i="58"/>
  <c r="M75" i="58"/>
  <c r="I89" i="58"/>
  <c r="I94" i="58"/>
  <c r="J89" i="58"/>
  <c r="J94" i="58"/>
  <c r="N94" i="58"/>
  <c r="N89" i="58"/>
  <c r="R75" i="58"/>
  <c r="H75" i="58"/>
  <c r="O75" i="58"/>
  <c r="L75" i="58"/>
  <c r="M76" i="58" l="1"/>
  <c r="R76" i="58"/>
  <c r="R77" i="58" s="1"/>
  <c r="J96" i="58"/>
  <c r="Q96" i="58"/>
  <c r="O96" i="58"/>
  <c r="M96" i="58"/>
  <c r="K96" i="58"/>
  <c r="I96" i="58"/>
  <c r="L96" i="58"/>
  <c r="G96" i="58"/>
  <c r="R96" i="58"/>
  <c r="N96" i="58"/>
  <c r="H96" i="58"/>
  <c r="P96" i="58"/>
  <c r="R97" i="58" l="1"/>
  <c r="M97" i="58"/>
  <c r="R98" i="58" l="1"/>
  <c r="C3" i="58" s="1"/>
</calcChain>
</file>

<file path=xl/sharedStrings.xml><?xml version="1.0" encoding="utf-8"?>
<sst xmlns="http://schemas.openxmlformats.org/spreadsheetml/2006/main" count="446" uniqueCount="136">
  <si>
    <t>夏季</t>
    <rPh sb="0" eb="2">
      <t>カキ</t>
    </rPh>
    <phoneticPr fontId="4"/>
  </si>
  <si>
    <t>夜間</t>
    <rPh sb="0" eb="2">
      <t>ヤカン</t>
    </rPh>
    <phoneticPr fontId="4"/>
  </si>
  <si>
    <t>使用電力量</t>
    <rPh sb="0" eb="2">
      <t>シヨウ</t>
    </rPh>
    <rPh sb="2" eb="4">
      <t>デンリョク</t>
    </rPh>
    <rPh sb="4" eb="5">
      <t>リョウ</t>
    </rPh>
    <phoneticPr fontId="7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</si>
  <si>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</si>
  <si>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</si>
  <si>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</si>
  <si>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</si>
  <si>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</si>
  <si>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</si>
  <si>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</si>
  <si>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</si>
  <si>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4"/>
  </si>
  <si>
    <t>5月</t>
  </si>
  <si>
    <t>1月</t>
  </si>
  <si>
    <t>2月</t>
  </si>
  <si>
    <t>その他季</t>
    <rPh sb="2" eb="3">
      <t>タ</t>
    </rPh>
    <rPh sb="3" eb="4">
      <t>キ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</si>
  <si>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</si>
  <si>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</si>
  <si>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</si>
  <si>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</si>
  <si>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</si>
  <si>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</si>
  <si>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G</t>
    <phoneticPr fontId="4"/>
  </si>
  <si>
    <t>項目</t>
    <rPh sb="0" eb="2">
      <t>コウモク</t>
    </rPh>
    <phoneticPr fontId="4"/>
  </si>
  <si>
    <t>契約電力</t>
    <rPh sb="0" eb="2">
      <t>ケイヤク</t>
    </rPh>
    <rPh sb="2" eb="4">
      <t>デンリョク</t>
    </rPh>
    <phoneticPr fontId="7"/>
  </si>
  <si>
    <t>電気料金</t>
    <rPh sb="0" eb="2">
      <t>デンキ</t>
    </rPh>
    <rPh sb="2" eb="4">
      <t>リョウキン</t>
    </rPh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</si>
  <si>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</si>
  <si>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H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</si>
  <si>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</si>
  <si>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</si>
  <si>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</si>
  <si>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</si>
  <si>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</si>
  <si>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</si>
  <si>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kW</t>
    <phoneticPr fontId="4"/>
  </si>
  <si>
    <t>（予定）契約電力：</t>
    <rPh sb="1" eb="3">
      <t>ヨテイ</t>
    </rPh>
    <rPh sb="4" eb="8">
      <t>ケイヤクデンリョク</t>
    </rPh>
    <phoneticPr fontId="4"/>
  </si>
  <si>
    <t>設備容量：</t>
    <rPh sb="0" eb="2">
      <t>セツビ</t>
    </rPh>
    <rPh sb="2" eb="4">
      <t>ヨウリョウ</t>
    </rPh>
    <phoneticPr fontId="4"/>
  </si>
  <si>
    <t>契約期間：</t>
    <rPh sb="0" eb="2">
      <t>ケイヤク</t>
    </rPh>
    <rPh sb="2" eb="4">
      <t>キカン</t>
    </rPh>
    <phoneticPr fontId="4"/>
  </si>
  <si>
    <t>件名：</t>
    <rPh sb="0" eb="2">
      <t>ケンメイ</t>
    </rPh>
    <phoneticPr fontId="4"/>
  </si>
  <si>
    <t>ピーク時間</t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</si>
  <si>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</si>
  <si>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</si>
  <si>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</si>
  <si>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</si>
  <si>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4"/>
  </si>
  <si>
    <t>d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</si>
  <si>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</si>
  <si>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</si>
  <si>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</si>
  <si>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</si>
  <si>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t>A * C * d</t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</si>
  <si>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</si>
  <si>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</si>
  <si>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</si>
  <si>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</si>
  <si>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</si>
  <si>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</si>
  <si>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</si>
  <si>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t>（kW）</t>
  </si>
  <si>
    <t>（kWh）</t>
    <phoneticPr fontId="4"/>
  </si>
  <si>
    <t>基本料金</t>
    <rPh sb="0" eb="2">
      <t>キホン</t>
    </rPh>
    <rPh sb="2" eb="4">
      <t>リョウキン</t>
    </rPh>
    <phoneticPr fontId="7"/>
  </si>
  <si>
    <t>（円）</t>
  </si>
  <si>
    <t>割引額</t>
    <rPh sb="0" eb="3">
      <t>ワリビキガク</t>
    </rPh>
    <phoneticPr fontId="4"/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</si>
  <si>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</si>
  <si>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計算式</t>
    <rPh sb="0" eb="3">
      <t>ケイサンシキ</t>
    </rPh>
    <phoneticPr fontId="4"/>
  </si>
  <si>
    <t>（予定）</t>
    <rPh sb="1" eb="3">
      <t>ヨテイ</t>
    </rPh>
    <phoneticPr fontId="4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</si>
  <si>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</si>
  <si>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</si>
  <si>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</si>
  <si>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</si>
  <si>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</si>
  <si>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月別合計</t>
    <phoneticPr fontId="4"/>
  </si>
  <si>
    <t>(1)</t>
    <phoneticPr fontId="4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</si>
  <si>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</si>
  <si>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</si>
  <si>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</si>
  <si>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</si>
  <si>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</si>
  <si>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</si>
  <si>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ただし，休日等の該当する時間を除く。</t>
    <phoneticPr fontId="4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</si>
  <si>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</si>
  <si>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ただし，ピーク時間及び休日等の該当する時間を除く。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</si>
  <si>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</si>
  <si>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1月2日，1月3日，1月4日，4月30日，5月1日，5月2日，12月29日，</t>
    <phoneticPr fontId="4"/>
  </si>
  <si>
    <t>12月30日及び12月31日をいう。</t>
    <phoneticPr fontId="4"/>
  </si>
  <si>
    <t>(11)</t>
    <phoneticPr fontId="4"/>
  </si>
  <si>
    <t>円/kW</t>
    <rPh sb="0" eb="1">
      <t>エン</t>
    </rPh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</si>
  <si>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7"/>
  </si>
  <si>
    <t>1.85 - (力率)</t>
    <rPh sb="8" eb="10">
      <t>リキリツ</t>
    </rPh>
    <phoneticPr fontId="4"/>
  </si>
  <si>
    <t>D + E - F</t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</si>
  <si>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</si>
  <si>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</si>
  <si>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</si>
  <si>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</si>
  <si>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</si>
  <si>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円/kWh</t>
  </si>
  <si>
    <t>％</t>
  </si>
  <si>
    <t>円/kW</t>
  </si>
  <si>
    <t>使用月</t>
    <rPh sb="0" eb="2">
      <t>シヨウ</t>
    </rPh>
    <rPh sb="2" eb="3">
      <t>ヅキ</t>
    </rPh>
    <phoneticPr fontId="4"/>
  </si>
  <si>
    <t>(年度別合計)</t>
    <rPh sb="1" eb="3">
      <t>ネンド</t>
    </rPh>
    <rPh sb="3" eb="4">
      <t>ベツ</t>
    </rPh>
    <rPh sb="4" eb="6">
      <t>ゴウケイ</t>
    </rPh>
    <phoneticPr fontId="4"/>
  </si>
  <si>
    <t>① + ②</t>
    <phoneticPr fontId="4"/>
  </si>
  <si>
    <t>(円)</t>
    <rPh sb="1" eb="2">
      <t>エン</t>
    </rPh>
    <phoneticPr fontId="4"/>
  </si>
  <si>
    <t>郡山監視センター</t>
  </si>
  <si>
    <t>上谷刈浄化センター</t>
  </si>
  <si>
    <t>長町第一ポンプ場</t>
  </si>
  <si>
    <t>中野雨水ポンプ場</t>
  </si>
  <si>
    <t>仙台市太白区郡山字上野4-1</t>
  </si>
  <si>
    <t>仙台市泉区上谷刈字沼下1</t>
  </si>
  <si>
    <t>仙台市太白区大野田三丁目11-66</t>
  </si>
  <si>
    <t>仙台市宮城野区仙台港北二丁目3-3</t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</si>
  <si>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4"/>
  </si>
  <si>
    <t>【留意事項】</t>
    <phoneticPr fontId="4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</si>
  <si>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4"/>
  </si>
  <si>
    <t>この入札金額積算内訳書は，入札書と併せて提出すること。</t>
    <phoneticPr fontId="4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</si>
  <si>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</si>
  <si>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4"/>
  </si>
  <si>
    <t>(12)</t>
    <phoneticPr fontId="4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</si>
  <si>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4"/>
  </si>
  <si>
    <t>(4)</t>
    <phoneticPr fontId="4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</si>
  <si>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</si>
  <si>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(13)</t>
    <phoneticPr fontId="4"/>
  </si>
  <si>
    <t>(5)</t>
    <phoneticPr fontId="4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</si>
  <si>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</si>
  <si>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</si>
  <si>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(14)</t>
    <phoneticPr fontId="4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</si>
  <si>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</si>
  <si>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(15)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</si>
  <si>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</si>
  <si>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</si>
  <si>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契約希望金額（各施設H欄合計）欄は，入札書の入札金額と一致すること。</t>
    <phoneticPr fontId="4"/>
  </si>
  <si>
    <t>入札金額積算内訳書</t>
    <rPh sb="0" eb="2">
      <t>ニュウサツ</t>
    </rPh>
    <rPh sb="2" eb="4">
      <t>キンガク</t>
    </rPh>
    <rPh sb="4" eb="5">
      <t>セキ</t>
    </rPh>
    <rPh sb="5" eb="6">
      <t>サン</t>
    </rPh>
    <rPh sb="6" eb="7">
      <t>ナイ</t>
    </rPh>
    <rPh sb="7" eb="8">
      <t>ヤク</t>
    </rPh>
    <rPh sb="8" eb="9">
      <t>ショ</t>
    </rPh>
    <phoneticPr fontId="4"/>
  </si>
  <si>
    <t>力率は，仕様書別紙2「月別電力使用計画」による。</t>
    <rPh sb="4" eb="7">
      <t>シヨウショ</t>
    </rPh>
    <phoneticPr fontId="4"/>
  </si>
  <si>
    <t>仙台市郡山監視センターほか3施設電力需給</t>
  </si>
  <si>
    <t>令和7年11月1日　～　令和8年10月31日（12ヶ月）</t>
  </si>
  <si>
    <t>①4月～10月</t>
    <phoneticPr fontId="4"/>
  </si>
  <si>
    <t>②11月～3月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</si>
</sst>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入札金額積算内訳書 （&quot;General&quot;/19&quot;\)"/>
    <numFmt numFmtId="177" formatCode="#,##0_ 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thin">
        <color auto="1"/>
      </bottom>
      <diagonal/>
    </border>
    <border>
      <left/>
      <right style="dotted">
        <color auto="1"/>
      </right>
      <top style="hair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</borders>
  <cellStyleXfs count="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14">
    <xf numFmtId="0" fontId="0" fillId="0" borderId="0" xfId="0">
      <alignment vertical="center"/>
    </xf>
    <xf numFmtId="0" fontId="19" fillId="0" borderId="8" xfId="0" applyFont="1" applyBorder="1" applyProtection="1">
      <alignment vertical="center"/>
      <protection locked="0"/>
    </xf>
    <xf numFmtId="176" fontId="15" fillId="0" borderId="8" xfId="0" applyNumberFormat="1" applyFont="1" applyBorder="1" applyProtection="1">
      <alignment vertical="center"/>
      <protection locked="0"/>
    </xf>
    <xf numFmtId="0" fontId="21" fillId="0" borderId="8" xfId="0" applyFont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8" xfId="0" applyFont="1" applyBorder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7" fontId="20" fillId="0" borderId="0" xfId="0" applyNumberFormat="1" applyFont="1" applyAlignment="1" applyProtection="1">
      <alignment horizontal="left"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38" fontId="5" fillId="0" borderId="0" xfId="1" applyFont="1" applyProtection="1">
      <alignment vertical="center"/>
      <protection locked="0"/>
    </xf>
    <xf numFmtId="176" fontId="15" fillId="0" borderId="0" xfId="0" applyNumberFormat="1" applyFont="1" applyAlignment="1" applyProtection="1">
      <alignment horizontal="left" vertical="center"/>
      <protection locked="0"/>
    </xf>
    <xf numFmtId="0" fontId="12" fillId="0" borderId="0" xfId="0" applyFont="1" applyAlignment="1" applyProtection="1">
      <protection locked="0"/>
    </xf>
    <xf numFmtId="0" fontId="5" fillId="2" borderId="20" xfId="0" applyFont="1" applyFill="1" applyBorder="1" applyProtection="1">
      <alignment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left" vertical="center" indent="1"/>
      <protection locked="0"/>
    </xf>
    <xf numFmtId="0" fontId="8" fillId="0" borderId="22" xfId="0" applyFont="1" applyBorder="1" applyAlignment="1" applyProtection="1">
      <alignment horizontal="left" vertical="center" indent="1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left" vertical="center" indent="1"/>
      <protection locked="0"/>
    </xf>
    <xf numFmtId="0" fontId="8" fillId="0" borderId="11" xfId="0" applyFont="1" applyBorder="1" applyAlignment="1" applyProtection="1">
      <alignment horizontal="left" vertical="center" inden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indent="1"/>
      <protection locked="0"/>
    </xf>
    <xf numFmtId="0" fontId="8" fillId="0" borderId="15" xfId="0" applyFont="1" applyBorder="1" applyAlignment="1" applyProtection="1">
      <alignment horizontal="left" vertical="center" inden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38" fontId="8" fillId="0" borderId="26" xfId="1" applyFont="1" applyBorder="1" applyAlignment="1" applyProtection="1">
      <alignment horizontal="left" vertical="center" indent="1"/>
      <protection locked="0"/>
    </xf>
    <xf numFmtId="0" fontId="8" fillId="0" borderId="26" xfId="0" applyFont="1" applyBorder="1" applyAlignment="1" applyProtection="1">
      <alignment horizontal="left" vertical="center" indent="1"/>
      <protection locked="0"/>
    </xf>
    <xf numFmtId="0" fontId="8" fillId="0" borderId="18" xfId="0" applyFont="1" applyBorder="1" applyAlignment="1" applyProtection="1">
      <alignment horizontal="left" vertical="center" indent="1"/>
      <protection locked="0"/>
    </xf>
    <xf numFmtId="0" fontId="8" fillId="0" borderId="3" xfId="0" applyFont="1" applyBorder="1" applyAlignment="1" applyProtection="1">
      <alignment horizontal="left" vertical="center" indent="1"/>
      <protection locked="0"/>
    </xf>
    <xf numFmtId="0" fontId="8" fillId="0" borderId="4" xfId="0" applyFont="1" applyBorder="1" applyAlignment="1" applyProtection="1">
      <alignment horizontal="left" vertical="center" inden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40" fontId="16" fillId="3" borderId="59" xfId="1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Protection="1">
      <alignment vertical="center"/>
      <protection locked="0"/>
    </xf>
    <xf numFmtId="40" fontId="16" fillId="3" borderId="24" xfId="1" applyNumberFormat="1" applyFont="1" applyFill="1" applyBorder="1" applyAlignment="1" applyProtection="1">
      <alignment vertical="center" wrapText="1"/>
      <protection locked="0"/>
    </xf>
    <xf numFmtId="40" fontId="16" fillId="3" borderId="14" xfId="1" applyNumberFormat="1" applyFont="1" applyFill="1" applyBorder="1" applyAlignment="1" applyProtection="1">
      <alignment vertical="center" wrapText="1"/>
      <protection locked="0"/>
    </xf>
    <xf numFmtId="40" fontId="16" fillId="3" borderId="68" xfId="1" applyNumberFormat="1" applyFont="1" applyFill="1" applyBorder="1" applyAlignment="1" applyProtection="1">
      <alignment vertical="center" wrapText="1"/>
      <protection locked="0"/>
    </xf>
    <xf numFmtId="40" fontId="16" fillId="4" borderId="32" xfId="1" applyNumberFormat="1" applyFont="1" applyFill="1" applyBorder="1" applyAlignment="1" applyProtection="1">
      <alignment vertical="center" wrapText="1"/>
      <protection locked="0"/>
    </xf>
    <xf numFmtId="40" fontId="16" fillId="4" borderId="66" xfId="1" applyNumberFormat="1" applyFont="1" applyFill="1" applyBorder="1" applyAlignment="1" applyProtection="1">
      <alignment vertical="center" wrapText="1"/>
      <protection locked="0"/>
    </xf>
    <xf numFmtId="0" fontId="8" fillId="0" borderId="82" xfId="0" applyFont="1" applyBorder="1" applyAlignment="1" applyProtection="1">
      <alignment horizontal="left" vertical="center" indent="1"/>
      <protection locked="0"/>
    </xf>
    <xf numFmtId="0" fontId="8" fillId="0" borderId="83" xfId="0" applyFont="1" applyBorder="1" applyAlignment="1" applyProtection="1">
      <alignment horizontal="left" vertical="center" indent="1"/>
      <protection locked="0"/>
    </xf>
    <xf numFmtId="38" fontId="8" fillId="0" borderId="17" xfId="0" applyNumberFormat="1" applyFont="1" applyBorder="1" applyAlignment="1" applyProtection="1">
      <alignment horizontal="right" vertical="center"/>
      <protection locked="0"/>
    </xf>
    <xf numFmtId="38" fontId="8" fillId="0" borderId="26" xfId="0" applyNumberFormat="1" applyFont="1" applyBorder="1" applyAlignment="1" applyProtection="1">
      <alignment horizontal="right" vertical="center"/>
      <protection locked="0"/>
    </xf>
    <xf numFmtId="0" fontId="8" fillId="0" borderId="21" xfId="0" applyFont="1" applyBorder="1" applyAlignment="1" applyProtection="1">
      <alignment horizontal="right" vertical="center"/>
      <protection locked="0"/>
    </xf>
    <xf numFmtId="0" fontId="8" fillId="0" borderId="20" xfId="0" applyFont="1" applyBorder="1" applyAlignment="1" applyProtection="1">
      <alignment horizontal="right" vertical="center"/>
      <protection locked="0"/>
    </xf>
    <xf numFmtId="38" fontId="8" fillId="0" borderId="2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indent="1"/>
      <protection locked="0"/>
    </xf>
    <xf numFmtId="38" fontId="13" fillId="0" borderId="31" xfId="0" applyNumberFormat="1" applyFont="1" applyBorder="1" applyAlignment="1" applyProtection="1">
      <alignment horizontal="center" vertical="center"/>
    </xf>
    <xf numFmtId="38" fontId="13" fillId="0" borderId="32" xfId="0" applyNumberFormat="1" applyFont="1" applyBorder="1" applyAlignment="1" applyProtection="1">
      <alignment horizontal="center" vertical="center"/>
    </xf>
    <xf numFmtId="38" fontId="13" fillId="0" borderId="34" xfId="0" applyNumberFormat="1" applyFont="1" applyBorder="1" applyAlignment="1" applyProtection="1">
      <alignment horizontal="center" vertical="center"/>
    </xf>
    <xf numFmtId="38" fontId="13" fillId="0" borderId="35" xfId="0" applyNumberFormat="1" applyFont="1" applyBorder="1" applyAlignment="1" applyProtection="1">
      <alignment horizontal="center" vertical="center"/>
    </xf>
    <xf numFmtId="40" fontId="8" fillId="0" borderId="48" xfId="1" applyNumberFormat="1" applyFont="1" applyBorder="1" applyAlignment="1" applyProtection="1">
      <alignment horizontal="right" vertical="center"/>
    </xf>
    <xf numFmtId="40" fontId="8" fillId="0" borderId="42" xfId="1" applyNumberFormat="1" applyFont="1" applyBorder="1" applyAlignment="1" applyProtection="1">
      <alignment horizontal="right" vertical="center"/>
    </xf>
    <xf numFmtId="40" fontId="8" fillId="0" borderId="57" xfId="1" applyNumberFormat="1" applyFont="1" applyBorder="1" applyAlignment="1" applyProtection="1">
      <alignment horizontal="right" vertical="center"/>
    </xf>
    <xf numFmtId="40" fontId="8" fillId="0" borderId="49" xfId="0" applyNumberFormat="1" applyFont="1" applyBorder="1" applyProtection="1">
      <alignment vertical="center"/>
    </xf>
    <xf numFmtId="40" fontId="8" fillId="0" borderId="39" xfId="0" applyNumberFormat="1" applyFont="1" applyBorder="1" applyAlignment="1" applyProtection="1">
      <alignment horizontal="right" vertical="center"/>
    </xf>
    <xf numFmtId="40" fontId="8" fillId="0" borderId="28" xfId="0" applyNumberFormat="1" applyFont="1" applyBorder="1" applyAlignment="1" applyProtection="1">
      <alignment horizontal="right" vertical="center"/>
    </xf>
    <xf numFmtId="40" fontId="8" fillId="0" borderId="50" xfId="0" applyNumberFormat="1" applyFont="1" applyBorder="1" applyProtection="1">
      <alignment vertical="center"/>
    </xf>
    <xf numFmtId="40" fontId="8" fillId="0" borderId="40" xfId="0" applyNumberFormat="1" applyFont="1" applyBorder="1" applyAlignment="1" applyProtection="1">
      <alignment horizontal="right" vertical="center"/>
    </xf>
    <xf numFmtId="40" fontId="8" fillId="0" borderId="27" xfId="0" applyNumberFormat="1" applyFont="1" applyBorder="1" applyAlignment="1" applyProtection="1">
      <alignment horizontal="right" vertical="center"/>
    </xf>
    <xf numFmtId="40" fontId="8" fillId="0" borderId="72" xfId="0" applyNumberFormat="1" applyFont="1" applyBorder="1" applyProtection="1">
      <alignment vertical="center"/>
    </xf>
    <xf numFmtId="40" fontId="8" fillId="0" borderId="71" xfId="0" applyNumberFormat="1" applyFont="1" applyBorder="1" applyAlignment="1" applyProtection="1">
      <alignment horizontal="right" vertical="center"/>
    </xf>
    <xf numFmtId="40" fontId="8" fillId="0" borderId="69" xfId="0" applyNumberFormat="1" applyFont="1" applyBorder="1" applyAlignment="1" applyProtection="1">
      <alignment horizontal="right" vertical="center"/>
    </xf>
    <xf numFmtId="40" fontId="16" fillId="4" borderId="75" xfId="0" applyNumberFormat="1" applyFont="1" applyFill="1" applyBorder="1" applyProtection="1">
      <alignment vertical="center"/>
    </xf>
    <xf numFmtId="40" fontId="16" fillId="4" borderId="76" xfId="0" applyNumberFormat="1" applyFont="1" applyFill="1" applyBorder="1" applyAlignment="1" applyProtection="1">
      <alignment horizontal="right" vertical="center"/>
    </xf>
    <xf numFmtId="40" fontId="16" fillId="4" borderId="77" xfId="0" applyNumberFormat="1" applyFont="1" applyFill="1" applyBorder="1" applyAlignment="1" applyProtection="1">
      <alignment horizontal="right" vertical="center"/>
    </xf>
    <xf numFmtId="40" fontId="16" fillId="4" borderId="78" xfId="0" applyNumberFormat="1" applyFont="1" applyFill="1" applyBorder="1" applyProtection="1">
      <alignment vertical="center"/>
    </xf>
    <xf numFmtId="40" fontId="16" fillId="4" borderId="79" xfId="1" applyNumberFormat="1" applyFont="1" applyFill="1" applyBorder="1" applyAlignment="1" applyProtection="1">
      <alignment horizontal="right" vertical="center"/>
    </xf>
    <xf numFmtId="40" fontId="16" fillId="4" borderId="80" xfId="1" applyNumberFormat="1" applyFont="1" applyFill="1" applyBorder="1" applyAlignment="1" applyProtection="1">
      <alignment horizontal="right" vertical="center"/>
    </xf>
    <xf numFmtId="38" fontId="8" fillId="0" borderId="49" xfId="0" applyNumberFormat="1" applyFont="1" applyBorder="1" applyAlignment="1" applyProtection="1">
      <alignment horizontal="right" vertical="center"/>
    </xf>
    <xf numFmtId="38" fontId="8" fillId="0" borderId="39" xfId="0" applyNumberFormat="1" applyFont="1" applyBorder="1" applyAlignment="1" applyProtection="1">
      <alignment horizontal="right" vertical="center"/>
    </xf>
    <xf numFmtId="38" fontId="8" fillId="0" borderId="28" xfId="0" applyNumberFormat="1" applyFont="1" applyBorder="1" applyAlignment="1" applyProtection="1">
      <alignment horizontal="right" vertical="center"/>
    </xf>
    <xf numFmtId="40" fontId="8" fillId="0" borderId="88" xfId="1" applyNumberFormat="1" applyFont="1" applyBorder="1" applyAlignment="1" applyProtection="1">
      <alignment horizontal="right" vertical="center"/>
    </xf>
    <xf numFmtId="40" fontId="8" fillId="0" borderId="89" xfId="0" applyNumberFormat="1" applyFont="1" applyBorder="1" applyAlignment="1" applyProtection="1">
      <alignment horizontal="right" vertical="center"/>
    </xf>
    <xf numFmtId="40" fontId="8" fillId="0" borderId="90" xfId="0" applyNumberFormat="1" applyFont="1" applyBorder="1" applyAlignment="1" applyProtection="1">
      <alignment horizontal="right" vertical="center"/>
    </xf>
    <xf numFmtId="40" fontId="8" fillId="0" borderId="92" xfId="0" applyNumberFormat="1" applyFont="1" applyBorder="1" applyAlignment="1" applyProtection="1">
      <alignment horizontal="right" vertical="center"/>
    </xf>
    <xf numFmtId="40" fontId="16" fillId="4" borderId="93" xfId="0" applyNumberFormat="1" applyFont="1" applyFill="1" applyBorder="1" applyAlignment="1" applyProtection="1">
      <alignment horizontal="right" vertical="center"/>
    </xf>
    <xf numFmtId="40" fontId="16" fillId="4" borderId="94" xfId="1" applyNumberFormat="1" applyFont="1" applyFill="1" applyBorder="1" applyAlignment="1" applyProtection="1">
      <alignment horizontal="right" vertical="center"/>
    </xf>
    <xf numFmtId="38" fontId="8" fillId="0" borderId="89" xfId="0" applyNumberFormat="1" applyFont="1" applyBorder="1" applyAlignment="1" applyProtection="1">
      <alignment horizontal="right" vertical="center"/>
    </xf>
    <xf numFmtId="40" fontId="8" fillId="0" borderId="46" xfId="1" applyNumberFormat="1" applyFont="1" applyBorder="1" applyAlignment="1" applyProtection="1">
      <alignment horizontal="right" vertical="center"/>
    </xf>
    <xf numFmtId="40" fontId="8" fillId="0" borderId="43" xfId="0" applyNumberFormat="1" applyFont="1" applyBorder="1" applyAlignment="1" applyProtection="1">
      <alignment horizontal="right" vertical="center"/>
    </xf>
    <xf numFmtId="40" fontId="8" fillId="0" borderId="44" xfId="0" applyNumberFormat="1" applyFont="1" applyBorder="1" applyAlignment="1" applyProtection="1">
      <alignment horizontal="right" vertical="center"/>
    </xf>
    <xf numFmtId="40" fontId="8" fillId="0" borderId="70" xfId="0" applyNumberFormat="1" applyFont="1" applyBorder="1" applyAlignment="1" applyProtection="1">
      <alignment horizontal="right" vertical="center"/>
    </xf>
    <xf numFmtId="40" fontId="16" fillId="4" borderId="84" xfId="0" applyNumberFormat="1" applyFont="1" applyFill="1" applyBorder="1" applyAlignment="1" applyProtection="1">
      <alignment horizontal="right" vertical="center"/>
    </xf>
    <xf numFmtId="40" fontId="16" fillId="4" borderId="85" xfId="1" applyNumberFormat="1" applyFont="1" applyFill="1" applyBorder="1" applyAlignment="1" applyProtection="1">
      <alignment horizontal="right" vertical="center"/>
    </xf>
    <xf numFmtId="38" fontId="8" fillId="0" borderId="43" xfId="0" applyNumberFormat="1" applyFont="1" applyBorder="1" applyAlignment="1" applyProtection="1">
      <alignment horizontal="right" vertical="center"/>
    </xf>
    <xf numFmtId="38" fontId="8" fillId="0" borderId="45" xfId="0" applyNumberFormat="1" applyFont="1" applyBorder="1" applyAlignment="1" applyProtection="1">
      <alignment horizontal="right" vertical="center"/>
    </xf>
    <xf numFmtId="38" fontId="8" fillId="0" borderId="18" xfId="0" applyNumberFormat="1" applyFont="1" applyBorder="1" applyAlignment="1" applyProtection="1">
      <alignment horizontal="right" vertical="center"/>
    </xf>
    <xf numFmtId="38" fontId="8" fillId="0" borderId="22" xfId="0" applyNumberFormat="1" applyFont="1" applyBorder="1" applyAlignment="1" applyProtection="1">
      <alignment horizontal="right" vertical="center"/>
    </xf>
    <xf numFmtId="0" fontId="19" fillId="0" borderId="8" xfId="0" applyFont="1" applyBorder="1" applyProtection="1">
      <alignment vertical="center"/>
    </xf>
    <xf numFmtId="0" fontId="21" fillId="0" borderId="8" xfId="0" applyFont="1" applyBorder="1" applyAlignment="1" applyProtection="1">
      <alignment horizontal="right" vertical="center"/>
    </xf>
    <xf numFmtId="0" fontId="21" fillId="0" borderId="8" xfId="0" applyFont="1" applyBorder="1" applyProtection="1">
      <alignment vertical="center"/>
    </xf>
    <xf numFmtId="0" fontId="10" fillId="0" borderId="86" xfId="0" applyFont="1" applyBorder="1" applyAlignment="1" applyProtection="1">
      <alignment horizontal="center" vertical="center" wrapText="1"/>
    </xf>
    <xf numFmtId="0" fontId="10" fillId="0" borderId="87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left" vertical="center"/>
    </xf>
    <xf numFmtId="0" fontId="10" fillId="0" borderId="3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right" vertical="center"/>
    </xf>
    <xf numFmtId="0" fontId="5" fillId="0" borderId="0" xfId="0" applyFont="1" applyProtection="1">
      <alignment vertical="center"/>
    </xf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/>
    <xf numFmtId="38" fontId="5" fillId="0" borderId="0" xfId="0" applyNumberFormat="1" applyFont="1" applyProtection="1">
      <alignment vertical="center"/>
    </xf>
    <xf numFmtId="38" fontId="5" fillId="0" borderId="0" xfId="1" applyFont="1" applyProtection="1">
      <alignment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</xf>
    <xf numFmtId="0" fontId="5" fillId="2" borderId="47" xfId="0" applyFont="1" applyFill="1" applyBorder="1" applyAlignment="1" applyProtection="1">
      <alignment horizontal="center" vertical="center"/>
    </xf>
    <xf numFmtId="0" fontId="5" fillId="2" borderId="52" xfId="0" applyFont="1" applyFill="1" applyBorder="1" applyAlignment="1" applyProtection="1">
      <alignment horizontal="center" vertical="center"/>
    </xf>
    <xf numFmtId="0" fontId="5" fillId="2" borderId="30" xfId="0" applyFont="1" applyFill="1" applyBorder="1" applyAlignment="1" applyProtection="1">
      <alignment horizontal="center" vertical="center"/>
    </xf>
    <xf numFmtId="0" fontId="5" fillId="2" borderId="53" xfId="0" applyFont="1" applyFill="1" applyBorder="1" applyAlignment="1" applyProtection="1">
      <alignment horizontal="center" vertical="center"/>
    </xf>
    <xf numFmtId="0" fontId="5" fillId="2" borderId="38" xfId="0" applyFont="1" applyFill="1" applyBorder="1" applyAlignment="1" applyProtection="1">
      <alignment horizontal="center" vertical="center"/>
    </xf>
    <xf numFmtId="38" fontId="8" fillId="0" borderId="48" xfId="1" applyFont="1" applyBorder="1" applyAlignment="1" applyProtection="1">
      <alignment horizontal="right" vertical="center" wrapText="1"/>
    </xf>
    <xf numFmtId="38" fontId="8" fillId="0" borderId="42" xfId="1" applyFont="1" applyBorder="1" applyAlignment="1" applyProtection="1">
      <alignment horizontal="right" vertical="center"/>
    </xf>
    <xf numFmtId="38" fontId="8" fillId="0" borderId="57" xfId="1" applyFont="1" applyBorder="1" applyAlignment="1" applyProtection="1">
      <alignment horizontal="right" vertical="center"/>
    </xf>
    <xf numFmtId="38" fontId="8" fillId="0" borderId="46" xfId="1" applyFont="1" applyBorder="1" applyAlignment="1" applyProtection="1">
      <alignment horizontal="right" vertical="center"/>
    </xf>
    <xf numFmtId="38" fontId="8" fillId="0" borderId="88" xfId="1" applyFont="1" applyBorder="1" applyAlignment="1" applyProtection="1">
      <alignment horizontal="right" vertical="center"/>
    </xf>
    <xf numFmtId="38" fontId="8" fillId="0" borderId="49" xfId="1" applyFont="1" applyBorder="1" applyAlignment="1" applyProtection="1">
      <alignment horizontal="right" vertical="center"/>
    </xf>
    <xf numFmtId="38" fontId="8" fillId="0" borderId="39" xfId="1" applyFont="1" applyBorder="1" applyAlignment="1" applyProtection="1">
      <alignment horizontal="right" vertical="center"/>
    </xf>
    <xf numFmtId="38" fontId="8" fillId="0" borderId="28" xfId="1" applyFont="1" applyBorder="1" applyAlignment="1" applyProtection="1">
      <alignment horizontal="right" vertical="center"/>
    </xf>
    <xf numFmtId="38" fontId="8" fillId="0" borderId="43" xfId="1" applyFont="1" applyBorder="1" applyAlignment="1" applyProtection="1">
      <alignment horizontal="right" vertical="center"/>
    </xf>
    <xf numFmtId="38" fontId="8" fillId="0" borderId="89" xfId="1" applyFont="1" applyBorder="1" applyAlignment="1" applyProtection="1">
      <alignment horizontal="right" vertical="center"/>
    </xf>
    <xf numFmtId="38" fontId="8" fillId="0" borderId="50" xfId="1" applyFont="1" applyBorder="1" applyAlignment="1" applyProtection="1">
      <alignment horizontal="right" vertical="center"/>
    </xf>
    <xf numFmtId="38" fontId="8" fillId="0" borderId="40" xfId="1" applyFont="1" applyBorder="1" applyAlignment="1" applyProtection="1">
      <alignment horizontal="right" vertical="center"/>
    </xf>
    <xf numFmtId="38" fontId="8" fillId="0" borderId="27" xfId="1" applyFont="1" applyBorder="1" applyAlignment="1" applyProtection="1">
      <alignment horizontal="right" vertical="center"/>
    </xf>
    <xf numFmtId="38" fontId="8" fillId="0" borderId="44" xfId="1" applyFont="1" applyBorder="1" applyAlignment="1" applyProtection="1">
      <alignment horizontal="right" vertical="center"/>
    </xf>
    <xf numFmtId="38" fontId="8" fillId="0" borderId="90" xfId="1" applyFont="1" applyBorder="1" applyAlignment="1" applyProtection="1">
      <alignment horizontal="right" vertical="center"/>
    </xf>
    <xf numFmtId="38" fontId="8" fillId="0" borderId="51" xfId="1" applyFont="1" applyBorder="1" applyAlignment="1" applyProtection="1">
      <alignment horizontal="right" vertical="center"/>
    </xf>
    <xf numFmtId="38" fontId="8" fillId="0" borderId="41" xfId="1" applyFont="1" applyBorder="1" applyAlignment="1" applyProtection="1">
      <alignment horizontal="right" vertical="center"/>
    </xf>
    <xf numFmtId="38" fontId="8" fillId="0" borderId="29" xfId="1" applyFont="1" applyBorder="1" applyAlignment="1" applyProtection="1">
      <alignment horizontal="right" vertical="center"/>
    </xf>
    <xf numFmtId="38" fontId="8" fillId="0" borderId="45" xfId="1" applyFont="1" applyBorder="1" applyAlignment="1" applyProtection="1">
      <alignment horizontal="right" vertical="center"/>
    </xf>
    <xf numFmtId="38" fontId="8" fillId="0" borderId="91" xfId="1" applyFont="1" applyBorder="1" applyAlignment="1" applyProtection="1">
      <alignment horizontal="right" vertical="center"/>
    </xf>
    <xf numFmtId="40" fontId="8" fillId="0" borderId="48" xfId="0" applyNumberFormat="1" applyFont="1" applyBorder="1" applyAlignment="1" applyProtection="1">
      <alignment horizontal="right" vertical="center"/>
    </xf>
    <xf numFmtId="40" fontId="8" fillId="0" borderId="42" xfId="0" applyNumberFormat="1" applyFont="1" applyBorder="1" applyAlignment="1" applyProtection="1">
      <alignment horizontal="right" vertical="center"/>
    </xf>
    <xf numFmtId="40" fontId="8" fillId="0" borderId="57" xfId="0" applyNumberFormat="1" applyFont="1" applyBorder="1" applyAlignment="1" applyProtection="1">
      <alignment horizontal="right" vertical="center"/>
    </xf>
    <xf numFmtId="40" fontId="8" fillId="0" borderId="46" xfId="0" applyNumberFormat="1" applyFont="1" applyBorder="1" applyAlignment="1" applyProtection="1">
      <alignment horizontal="right" vertical="center"/>
    </xf>
    <xf numFmtId="40" fontId="8" fillId="0" borderId="88" xfId="0" applyNumberFormat="1" applyFont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0" xfId="0" applyFont="1" applyFill="1" applyBorder="1" applyProtection="1">
      <alignment vertical="center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vertical="center" wrapText="1"/>
    </xf>
    <xf numFmtId="0" fontId="5" fillId="2" borderId="38" xfId="0" applyFont="1" applyFill="1" applyBorder="1" applyAlignment="1" applyProtection="1">
      <alignment vertical="center" wrapText="1"/>
    </xf>
    <xf numFmtId="0" fontId="5" fillId="2" borderId="2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left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vertical="center" wrapText="1"/>
    </xf>
    <xf numFmtId="0" fontId="5" fillId="2" borderId="37" xfId="0" applyFont="1" applyFill="1" applyBorder="1" applyAlignment="1" applyProtection="1">
      <alignment vertical="center" wrapText="1"/>
    </xf>
    <xf numFmtId="0" fontId="5" fillId="2" borderId="27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vertical="center" wrapText="1"/>
    </xf>
    <xf numFmtId="0" fontId="5" fillId="2" borderId="54" xfId="0" applyFont="1" applyFill="1" applyBorder="1" applyAlignment="1" applyProtection="1">
      <alignment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left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8" fillId="3" borderId="60" xfId="0" applyFont="1" applyFill="1" applyBorder="1" applyAlignment="1" applyProtection="1">
      <alignment horizontal="left" vertical="center"/>
    </xf>
    <xf numFmtId="0" fontId="8" fillId="3" borderId="62" xfId="0" applyFont="1" applyFill="1" applyBorder="1" applyAlignment="1" applyProtection="1">
      <alignment horizontal="left" vertical="center"/>
    </xf>
    <xf numFmtId="0" fontId="8" fillId="3" borderId="64" xfId="0" applyFont="1" applyFill="1" applyBorder="1" applyAlignment="1" applyProtection="1">
      <alignment horizontal="left" vertical="center"/>
    </xf>
    <xf numFmtId="0" fontId="8" fillId="3" borderId="74" xfId="0" applyFont="1" applyFill="1" applyBorder="1" applyAlignment="1" applyProtection="1">
      <alignment horizontal="left" vertical="center"/>
    </xf>
    <xf numFmtId="0" fontId="16" fillId="4" borderId="33" xfId="0" applyFont="1" applyFill="1" applyBorder="1" applyAlignment="1" applyProtection="1">
      <alignment horizontal="left" vertical="center"/>
    </xf>
    <xf numFmtId="0" fontId="16" fillId="4" borderId="67" xfId="0" applyFont="1" applyFill="1" applyBorder="1" applyAlignment="1" applyProtection="1">
      <alignment horizontal="left" vertical="center"/>
    </xf>
    <xf numFmtId="0" fontId="5" fillId="2" borderId="3" xfId="0" applyFont="1" applyFill="1" applyBorder="1" applyAlignment="1" applyProtection="1">
      <alignment vertical="center" wrapText="1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 wrapText="1"/>
    </xf>
    <xf numFmtId="0" fontId="5" fillId="2" borderId="8" xfId="0" applyFont="1" applyFill="1" applyBorder="1" applyAlignment="1" applyProtection="1">
      <alignment vertical="center" wrapText="1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55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17" fillId="4" borderId="31" xfId="0" applyFont="1" applyFill="1" applyBorder="1" applyAlignment="1" applyProtection="1">
      <alignment horizontal="center" vertical="center" wrapText="1"/>
    </xf>
    <xf numFmtId="0" fontId="17" fillId="4" borderId="65" xfId="0" applyFont="1" applyFill="1" applyBorder="1" applyAlignment="1" applyProtection="1">
      <alignment horizontal="center" vertical="center" wrapText="1"/>
    </xf>
    <xf numFmtId="0" fontId="5" fillId="2" borderId="81" xfId="0" applyFont="1" applyFill="1" applyBorder="1" applyAlignment="1" applyProtection="1">
      <alignment horizontal="center" vertical="center" wrapText="1"/>
    </xf>
    <xf numFmtId="38" fontId="8" fillId="0" borderId="20" xfId="1" applyFont="1" applyBorder="1" applyAlignment="1" applyProtection="1">
      <alignment horizontal="left" vertical="center" indent="1"/>
    </xf>
    <xf numFmtId="38" fontId="8" fillId="0" borderId="24" xfId="1" applyFont="1" applyBorder="1" applyAlignment="1" applyProtection="1">
      <alignment horizontal="left" vertical="center" indent="1"/>
    </xf>
    <xf numFmtId="38" fontId="8" fillId="0" borderId="14" xfId="1" applyFont="1" applyBorder="1" applyAlignment="1" applyProtection="1">
      <alignment horizontal="left" vertical="center" indent="1"/>
    </xf>
    <xf numFmtId="38" fontId="8" fillId="0" borderId="26" xfId="1" applyFont="1" applyBorder="1" applyAlignment="1" applyProtection="1">
      <alignment horizontal="left" vertical="center" indent="1"/>
    </xf>
    <xf numFmtId="38" fontId="8" fillId="0" borderId="3" xfId="1" applyFont="1" applyBorder="1" applyAlignment="1" applyProtection="1">
      <alignment horizontal="left" vertical="center" indent="1"/>
    </xf>
    <xf numFmtId="40" fontId="8" fillId="3" borderId="58" xfId="1" applyNumberFormat="1" applyFont="1" applyFill="1" applyBorder="1" applyAlignment="1" applyProtection="1">
      <alignment horizontal="center" vertical="center"/>
    </xf>
    <xf numFmtId="40" fontId="8" fillId="3" borderId="61" xfId="0" applyNumberFormat="1" applyFont="1" applyFill="1" applyBorder="1" applyAlignment="1" applyProtection="1">
      <alignment horizontal="center" vertical="center"/>
    </xf>
    <xf numFmtId="40" fontId="8" fillId="3" borderId="63" xfId="0" applyNumberFormat="1" applyFont="1" applyFill="1" applyBorder="1" applyAlignment="1" applyProtection="1">
      <alignment horizontal="center" vertical="center"/>
    </xf>
    <xf numFmtId="40" fontId="8" fillId="3" borderId="73" xfId="0" applyNumberFormat="1" applyFont="1" applyFill="1" applyBorder="1" applyAlignment="1" applyProtection="1">
      <alignment horizontal="center" vertical="center"/>
    </xf>
    <xf numFmtId="40" fontId="8" fillId="4" borderId="31" xfId="0" applyNumberFormat="1" applyFont="1" applyFill="1" applyBorder="1" applyAlignment="1" applyProtection="1">
      <alignment horizontal="center" vertical="center"/>
    </xf>
    <xf numFmtId="40" fontId="8" fillId="4" borderId="65" xfId="0" applyNumberFormat="1" applyFont="1" applyFill="1" applyBorder="1" applyAlignment="1" applyProtection="1">
      <alignment horizontal="center" vertical="center"/>
    </xf>
    <xf numFmtId="38" fontId="8" fillId="0" borderId="82" xfId="1" applyFont="1" applyBorder="1" applyAlignment="1" applyProtection="1">
      <alignment horizontal="left" vertical="center" indent="1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Protection="1">
      <alignment vertical="center"/>
    </xf>
    <xf numFmtId="0" fontId="5" fillId="2" borderId="26" xfId="0" applyFont="1" applyFill="1" applyBorder="1" applyProtection="1">
      <alignment vertical="center"/>
    </xf>
    <xf numFmtId="38" fontId="8" fillId="0" borderId="26" xfId="0" applyNumberFormat="1" applyFont="1" applyBorder="1" applyAlignment="1" applyProtection="1">
      <alignment horizontal="right" vertical="center"/>
    </xf>
    <xf numFmtId="0" fontId="5" fillId="2" borderId="19" xfId="0" applyFont="1" applyFill="1" applyBorder="1" applyAlignment="1" applyProtection="1">
      <alignment horizontal="center" vertical="center" shrinkToFit="1"/>
    </xf>
  </cellXfs>
  <cellStyles count="9">
    <cellStyle name="パーセント 2" xfId="4" xr:uid="{00000000-0005-0000-0000-000000000000}"/>
    <cellStyle name="桁区切り" xfId="1" builtinId="6"/>
    <cellStyle name="桁区切り 2" xfId="3" xr:uid="{00000000-0005-0000-0000-000002000000}"/>
    <cellStyle name="桁区切り 2 2" xfId="6" xr:uid="{00000000-0005-0000-0000-000003000000}"/>
    <cellStyle name="標準" xfId="0" builtinId="0"/>
    <cellStyle name="標準 2" xfId="2" xr:uid="{00000000-0005-0000-0000-000005000000}"/>
    <cellStyle name="標準 2 2" xfId="5" xr:uid="{00000000-0005-0000-0000-000006000000}"/>
    <cellStyle name="標準 3" xfId="7" xr:uid="{00000000-0005-0000-0000-000007000000}"/>
    <cellStyle name="標準 4" xfId="8" xr:uid="{00000000-0005-0000-0000-000008000000}"/>
  </cellStyles>
  <dxfs count="0"/>
  <tableStyles count="0" defaultTableStyle="TableStyleMedium2" defaultPivotStyle="PivotStyleLight16"/>
  <colors>
    <mruColors>
      <color rgb="FF0000FF"/>
      <color rgb="FFFFCC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59532</xdr:colOff>
      <xdr:row>19</xdr:row>
      <xdr:rowOff>190499</xdr:rowOff>
    </xdr:from>
    <xdr:to>
      <xdr:col>29</xdr:col>
      <xdr:colOff>146806</xdr:colOff>
      <xdr:row>33</xdr:row>
      <xdr:rowOff>124747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8859501" y="4964905"/>
          <a:ext cx="5382380" cy="3598198"/>
          <a:chOff x="20594768" y="1976076"/>
          <a:chExt cx="5860004" cy="3201042"/>
        </a:xfrm>
      </xdr:grpSpPr>
      <xdr:sp macro="" textlink="">
        <xdr:nvSpPr>
          <xdr:cNvPr id="3" name="右中かっこ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0999820" y="1976076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V101"/>
  <sheetViews>
    <sheetView tabSelected="1" view="pageBreakPreview" zoomScale="80" zoomScaleNormal="55" zoomScaleSheetLayoutView="80" workbookViewId="0">
      <selection activeCell="A5" sqref="A5"/>
    </sheetView>
  </sheetViews>
  <sheetFormatPr defaultColWidth="9" defaultRowHeight="20.149999999999999" customHeight="1" outlineLevelRow="1" x14ac:dyDescent="0.2"/>
  <cols>
    <col min="1" max="1" width="4.6328125" style="12" customWidth="1"/>
    <col min="2" max="2" width="16.6328125" style="7" customWidth="1"/>
    <col min="3" max="3" width="6.36328125" style="7" bestFit="1" customWidth="1"/>
    <col min="4" max="4" width="4.6328125" style="12" customWidth="1"/>
    <col min="5" max="5" width="18.6328125" style="9" customWidth="1"/>
    <col min="6" max="6" width="15.36328125" style="7" bestFit="1" customWidth="1"/>
    <col min="7" max="18" width="14.6328125" style="7" customWidth="1"/>
    <col min="19" max="19" width="4.6328125" style="7" customWidth="1"/>
    <col min="20" max="20" width="11.6328125" style="7" customWidth="1"/>
    <col min="21" max="21" width="10.6328125" style="7" customWidth="1"/>
    <col min="22" max="22" width="12.6328125" style="7" bestFit="1" customWidth="1"/>
    <col min="23" max="16384" width="9" style="7"/>
  </cols>
  <sheetData>
    <row r="1" spans="1:22" ht="28" x14ac:dyDescent="0.2">
      <c r="A1" s="97" t="s">
        <v>130</v>
      </c>
      <c r="B1" s="1"/>
      <c r="C1" s="1"/>
      <c r="D1" s="1"/>
      <c r="E1" s="1"/>
      <c r="F1" s="1"/>
      <c r="G1" s="2"/>
      <c r="H1" s="98" t="s">
        <v>38</v>
      </c>
      <c r="I1" s="99" t="s">
        <v>132</v>
      </c>
      <c r="J1" s="3"/>
      <c r="K1" s="3"/>
      <c r="L1" s="3"/>
      <c r="M1" s="98" t="s">
        <v>37</v>
      </c>
      <c r="N1" s="99" t="s">
        <v>133</v>
      </c>
      <c r="O1" s="4"/>
      <c r="P1" s="4"/>
      <c r="Q1" s="4"/>
      <c r="R1" s="4"/>
      <c r="S1" s="4"/>
      <c r="T1" s="4"/>
      <c r="U1" s="5"/>
      <c r="V1" s="6"/>
    </row>
    <row r="2" spans="1:22" ht="10" customHeight="1" thickBot="1" x14ac:dyDescent="0.25">
      <c r="A2" s="8"/>
      <c r="B2" s="8"/>
      <c r="C2" s="8"/>
      <c r="D2" s="8"/>
      <c r="E2" s="8"/>
      <c r="F2" s="8"/>
      <c r="G2" s="9"/>
      <c r="L2" s="9"/>
      <c r="V2" s="10"/>
    </row>
    <row r="3" spans="1:22" ht="20.149999999999999" customHeight="1" x14ac:dyDescent="0.2">
      <c r="A3" s="100" t="s">
        <v>110</v>
      </c>
      <c r="B3" s="100"/>
      <c r="C3" s="55">
        <f>SUMIF(F:F,"① + ②",R:R)</f>
        <v>0</v>
      </c>
      <c r="D3" s="56"/>
      <c r="E3" s="56"/>
      <c r="F3" s="102" t="s">
        <v>101</v>
      </c>
      <c r="H3" s="104" t="s">
        <v>111</v>
      </c>
      <c r="I3" s="105" t="s">
        <v>72</v>
      </c>
      <c r="J3" s="106" t="s">
        <v>112</v>
      </c>
      <c r="P3" s="105" t="s">
        <v>93</v>
      </c>
      <c r="Q3" s="106" t="s">
        <v>113</v>
      </c>
    </row>
    <row r="4" spans="1:22" ht="20.149999999999999" customHeight="1" thickBot="1" x14ac:dyDescent="0.25">
      <c r="A4" s="101"/>
      <c r="B4" s="101"/>
      <c r="C4" s="57"/>
      <c r="D4" s="58"/>
      <c r="E4" s="58"/>
      <c r="F4" s="103"/>
      <c r="I4" s="105" t="s">
        <v>73</v>
      </c>
      <c r="J4" s="106" t="s">
        <v>114</v>
      </c>
      <c r="P4" s="105" t="s">
        <v>94</v>
      </c>
      <c r="Q4" s="106" t="s">
        <v>75</v>
      </c>
    </row>
    <row r="5" spans="1:22" ht="20.149999999999999" customHeight="1" x14ac:dyDescent="0.2">
      <c r="I5" s="11"/>
      <c r="J5" s="106" t="s">
        <v>131</v>
      </c>
      <c r="L5" s="12"/>
      <c r="M5" s="9"/>
      <c r="P5" s="105" t="s">
        <v>85</v>
      </c>
      <c r="Q5" s="106" t="s">
        <v>76</v>
      </c>
    </row>
    <row r="6" spans="1:22" ht="20.149999999999999" customHeight="1" x14ac:dyDescent="0.2">
      <c r="D6" s="9"/>
      <c r="E6" s="13"/>
      <c r="I6" s="105" t="s">
        <v>74</v>
      </c>
      <c r="J6" s="106" t="s">
        <v>115</v>
      </c>
      <c r="L6" s="12"/>
      <c r="M6" s="9"/>
      <c r="P6" s="105" t="s">
        <v>116</v>
      </c>
      <c r="Q6" s="106" t="s">
        <v>78</v>
      </c>
    </row>
    <row r="7" spans="1:22" ht="20.149999999999999" customHeight="1" x14ac:dyDescent="0.2">
      <c r="D7" s="9"/>
      <c r="E7" s="7"/>
      <c r="I7" s="11"/>
      <c r="J7" s="106" t="s">
        <v>117</v>
      </c>
      <c r="L7" s="12"/>
      <c r="M7" s="9"/>
      <c r="P7" s="11"/>
      <c r="Q7" s="106" t="s">
        <v>79</v>
      </c>
    </row>
    <row r="8" spans="1:22" ht="20.149999999999999" customHeight="1" x14ac:dyDescent="0.2">
      <c r="D8" s="9"/>
      <c r="E8" s="13"/>
      <c r="I8" s="105" t="s">
        <v>118</v>
      </c>
      <c r="J8" s="106" t="s">
        <v>119</v>
      </c>
      <c r="P8" s="105" t="s">
        <v>120</v>
      </c>
      <c r="Q8" s="106" t="s">
        <v>80</v>
      </c>
    </row>
    <row r="9" spans="1:22" ht="20.149999999999999" customHeight="1" x14ac:dyDescent="0.2">
      <c r="D9" s="9"/>
      <c r="E9" s="7"/>
      <c r="I9" s="105" t="s">
        <v>121</v>
      </c>
      <c r="J9" s="106" t="s">
        <v>122</v>
      </c>
      <c r="Q9" s="106" t="s">
        <v>81</v>
      </c>
    </row>
    <row r="10" spans="1:22" ht="19.5" customHeight="1" x14ac:dyDescent="0.2">
      <c r="I10" s="11"/>
      <c r="J10" s="106" t="s">
        <v>123</v>
      </c>
      <c r="P10" s="105" t="s">
        <v>124</v>
      </c>
      <c r="Q10" s="106" t="s">
        <v>77</v>
      </c>
    </row>
    <row r="11" spans="1:22" ht="20.149999999999999" customHeight="1" x14ac:dyDescent="0.2">
      <c r="I11" s="105" t="s">
        <v>90</v>
      </c>
      <c r="J11" s="106" t="s">
        <v>125</v>
      </c>
      <c r="P11" s="105" t="s">
        <v>126</v>
      </c>
      <c r="Q11" s="106" t="s">
        <v>82</v>
      </c>
    </row>
    <row r="12" spans="1:22" ht="20.149999999999999" customHeight="1" x14ac:dyDescent="0.2">
      <c r="I12" s="11"/>
      <c r="J12" s="106" t="s">
        <v>127</v>
      </c>
      <c r="Q12" s="106" t="s">
        <v>83</v>
      </c>
    </row>
    <row r="13" spans="1:22" ht="20.149999999999999" customHeight="1" x14ac:dyDescent="0.2">
      <c r="I13" s="105" t="s">
        <v>91</v>
      </c>
      <c r="J13" s="106" t="s">
        <v>128</v>
      </c>
      <c r="Q13" s="106" t="s">
        <v>84</v>
      </c>
    </row>
    <row r="14" spans="1:22" ht="20.149999999999999" customHeight="1" x14ac:dyDescent="0.2">
      <c r="I14" s="105" t="s">
        <v>92</v>
      </c>
      <c r="J14" s="106" t="s">
        <v>129</v>
      </c>
    </row>
    <row r="15" spans="1:22" ht="10" customHeight="1" x14ac:dyDescent="0.2">
      <c r="A15" s="14"/>
      <c r="B15" s="14"/>
      <c r="C15" s="14"/>
      <c r="D15" s="14"/>
      <c r="E15" s="14"/>
      <c r="F15" s="14"/>
      <c r="G15" s="9"/>
      <c r="L15" s="9"/>
    </row>
    <row r="16" spans="1:22" ht="20.149999999999999" customHeight="1" x14ac:dyDescent="0.2">
      <c r="A16" s="107">
        <v>1</v>
      </c>
      <c r="B16" s="108" t="s">
        <v>102</v>
      </c>
      <c r="C16" s="15"/>
    </row>
    <row r="17" spans="1:22" ht="20.149999999999999" customHeight="1" x14ac:dyDescent="0.2">
      <c r="A17" s="7"/>
      <c r="B17" s="106" t="s">
        <v>106</v>
      </c>
      <c r="N17" s="104" t="s">
        <v>35</v>
      </c>
      <c r="O17" s="109">
        <v>650</v>
      </c>
      <c r="P17" s="106" t="s">
        <v>34</v>
      </c>
      <c r="Q17" s="104" t="s">
        <v>36</v>
      </c>
      <c r="R17" s="110">
        <v>2122</v>
      </c>
      <c r="S17" s="106" t="s">
        <v>69</v>
      </c>
    </row>
    <row r="18" spans="1:22" ht="20.149999999999999" customHeight="1" x14ac:dyDescent="0.2">
      <c r="A18" s="111" t="s">
        <v>23</v>
      </c>
      <c r="B18" s="112"/>
      <c r="C18" s="112"/>
      <c r="D18" s="112"/>
      <c r="E18" s="113"/>
      <c r="F18" s="114" t="s">
        <v>64</v>
      </c>
      <c r="G18" s="125" t="s">
        <v>98</v>
      </c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7"/>
      <c r="S18" s="119" t="s">
        <v>70</v>
      </c>
      <c r="T18" s="120"/>
      <c r="U18" s="121"/>
    </row>
    <row r="19" spans="1:22" ht="20.149999999999999" customHeight="1" x14ac:dyDescent="0.2">
      <c r="A19" s="115"/>
      <c r="B19" s="116"/>
      <c r="C19" s="116"/>
      <c r="D19" s="116"/>
      <c r="E19" s="117"/>
      <c r="F19" s="118"/>
      <c r="G19" s="128" t="s">
        <v>11</v>
      </c>
      <c r="H19" s="129" t="s">
        <v>12</v>
      </c>
      <c r="I19" s="129" t="s">
        <v>3</v>
      </c>
      <c r="J19" s="129" t="s">
        <v>4</v>
      </c>
      <c r="K19" s="130" t="s">
        <v>5</v>
      </c>
      <c r="L19" s="130" t="s">
        <v>6</v>
      </c>
      <c r="M19" s="131" t="s">
        <v>7</v>
      </c>
      <c r="N19" s="132" t="s">
        <v>8</v>
      </c>
      <c r="O19" s="129" t="s">
        <v>9</v>
      </c>
      <c r="P19" s="129" t="s">
        <v>13</v>
      </c>
      <c r="Q19" s="129" t="s">
        <v>14</v>
      </c>
      <c r="R19" s="131" t="s">
        <v>10</v>
      </c>
      <c r="S19" s="122"/>
      <c r="T19" s="123"/>
      <c r="U19" s="124"/>
    </row>
    <row r="20" spans="1:22" ht="20.149999999999999" customHeight="1" outlineLevel="1" x14ac:dyDescent="0.2">
      <c r="A20" s="158" t="s">
        <v>16</v>
      </c>
      <c r="B20" s="159" t="s">
        <v>24</v>
      </c>
      <c r="C20" s="159" t="s">
        <v>58</v>
      </c>
      <c r="D20" s="17"/>
      <c r="E20" s="17"/>
      <c r="F20" s="18"/>
      <c r="G20" s="133">
        <v>650</v>
      </c>
      <c r="H20" s="134">
        <v>650</v>
      </c>
      <c r="I20" s="134">
        <v>650</v>
      </c>
      <c r="J20" s="134">
        <v>650</v>
      </c>
      <c r="K20" s="135">
        <v>650</v>
      </c>
      <c r="L20" s="135">
        <v>650</v>
      </c>
      <c r="M20" s="136">
        <v>650</v>
      </c>
      <c r="N20" s="137">
        <v>650</v>
      </c>
      <c r="O20" s="134">
        <v>650</v>
      </c>
      <c r="P20" s="134">
        <v>650</v>
      </c>
      <c r="Q20" s="134">
        <v>650</v>
      </c>
      <c r="R20" s="136">
        <v>650</v>
      </c>
      <c r="S20" s="196" t="s">
        <v>65</v>
      </c>
      <c r="T20" s="19"/>
      <c r="U20" s="20"/>
    </row>
    <row r="21" spans="1:22" ht="20.149999999999999" customHeight="1" outlineLevel="1" x14ac:dyDescent="0.2">
      <c r="A21" s="160" t="s">
        <v>17</v>
      </c>
      <c r="B21" s="161" t="s">
        <v>2</v>
      </c>
      <c r="C21" s="162" t="s">
        <v>59</v>
      </c>
      <c r="D21" s="163" t="s">
        <v>28</v>
      </c>
      <c r="E21" s="164" t="s">
        <v>39</v>
      </c>
      <c r="F21" s="22"/>
      <c r="G21" s="138">
        <v>0</v>
      </c>
      <c r="H21" s="139">
        <v>0</v>
      </c>
      <c r="I21" s="139">
        <v>0</v>
      </c>
      <c r="J21" s="139">
        <v>8500</v>
      </c>
      <c r="K21" s="140">
        <v>6900</v>
      </c>
      <c r="L21" s="140">
        <v>6300</v>
      </c>
      <c r="M21" s="141">
        <v>0</v>
      </c>
      <c r="N21" s="142">
        <v>0</v>
      </c>
      <c r="O21" s="139">
        <v>0</v>
      </c>
      <c r="P21" s="139">
        <v>0</v>
      </c>
      <c r="Q21" s="139">
        <v>0</v>
      </c>
      <c r="R21" s="141">
        <v>0</v>
      </c>
      <c r="S21" s="197" t="s">
        <v>65</v>
      </c>
      <c r="T21" s="23"/>
      <c r="U21" s="24"/>
    </row>
    <row r="22" spans="1:22" ht="20.149999999999999" customHeight="1" outlineLevel="1" x14ac:dyDescent="0.2">
      <c r="A22" s="165"/>
      <c r="B22" s="166"/>
      <c r="C22" s="167"/>
      <c r="D22" s="168" t="s">
        <v>29</v>
      </c>
      <c r="E22" s="169" t="s">
        <v>0</v>
      </c>
      <c r="F22" s="25"/>
      <c r="G22" s="143">
        <v>0</v>
      </c>
      <c r="H22" s="144">
        <v>0</v>
      </c>
      <c r="I22" s="144">
        <v>0</v>
      </c>
      <c r="J22" s="144">
        <v>31200</v>
      </c>
      <c r="K22" s="145">
        <v>28400</v>
      </c>
      <c r="L22" s="145">
        <v>23600</v>
      </c>
      <c r="M22" s="146">
        <v>0</v>
      </c>
      <c r="N22" s="147">
        <v>0</v>
      </c>
      <c r="O22" s="144">
        <v>0</v>
      </c>
      <c r="P22" s="144">
        <v>0</v>
      </c>
      <c r="Q22" s="144">
        <v>0</v>
      </c>
      <c r="R22" s="146">
        <v>0</v>
      </c>
      <c r="S22" s="198" t="s">
        <v>65</v>
      </c>
      <c r="T22" s="26"/>
      <c r="U22" s="27"/>
    </row>
    <row r="23" spans="1:22" ht="20.149999999999999" customHeight="1" outlineLevel="1" x14ac:dyDescent="0.2">
      <c r="A23" s="165"/>
      <c r="B23" s="166"/>
      <c r="C23" s="167"/>
      <c r="D23" s="168" t="s">
        <v>30</v>
      </c>
      <c r="E23" s="169" t="s">
        <v>15</v>
      </c>
      <c r="F23" s="25"/>
      <c r="G23" s="143">
        <v>26000</v>
      </c>
      <c r="H23" s="144">
        <v>29300</v>
      </c>
      <c r="I23" s="144">
        <v>31400</v>
      </c>
      <c r="J23" s="144">
        <v>0</v>
      </c>
      <c r="K23" s="145">
        <v>0</v>
      </c>
      <c r="L23" s="145">
        <v>0</v>
      </c>
      <c r="M23" s="146">
        <v>27300</v>
      </c>
      <c r="N23" s="147">
        <v>23600</v>
      </c>
      <c r="O23" s="144">
        <v>24100</v>
      </c>
      <c r="P23" s="144">
        <v>24600</v>
      </c>
      <c r="Q23" s="144">
        <v>23600</v>
      </c>
      <c r="R23" s="146">
        <v>32900</v>
      </c>
      <c r="S23" s="198" t="s">
        <v>65</v>
      </c>
      <c r="T23" s="26"/>
      <c r="U23" s="27"/>
    </row>
    <row r="24" spans="1:22" ht="20.149999999999999" customHeight="1" outlineLevel="1" x14ac:dyDescent="0.2">
      <c r="A24" s="170"/>
      <c r="B24" s="171"/>
      <c r="C24" s="172"/>
      <c r="D24" s="173" t="s">
        <v>31</v>
      </c>
      <c r="E24" s="174" t="s">
        <v>1</v>
      </c>
      <c r="F24" s="29"/>
      <c r="G24" s="148">
        <v>24200</v>
      </c>
      <c r="H24" s="149">
        <v>29200</v>
      </c>
      <c r="I24" s="149">
        <v>32700</v>
      </c>
      <c r="J24" s="149">
        <v>32600</v>
      </c>
      <c r="K24" s="150">
        <v>28300</v>
      </c>
      <c r="L24" s="150">
        <v>32600</v>
      </c>
      <c r="M24" s="151">
        <v>24000</v>
      </c>
      <c r="N24" s="152">
        <v>21200</v>
      </c>
      <c r="O24" s="149">
        <v>22200</v>
      </c>
      <c r="P24" s="149">
        <v>25200</v>
      </c>
      <c r="Q24" s="149">
        <v>19900</v>
      </c>
      <c r="R24" s="151">
        <v>26200</v>
      </c>
      <c r="S24" s="199" t="s">
        <v>65</v>
      </c>
      <c r="T24" s="31"/>
      <c r="U24" s="32"/>
    </row>
    <row r="25" spans="1:22" ht="20.149999999999999" customHeight="1" outlineLevel="1" thickBot="1" x14ac:dyDescent="0.25">
      <c r="A25" s="175" t="s">
        <v>18</v>
      </c>
      <c r="B25" s="159" t="s">
        <v>87</v>
      </c>
      <c r="C25" s="16"/>
      <c r="D25" s="17"/>
      <c r="E25" s="16"/>
      <c r="F25" s="188" t="s">
        <v>88</v>
      </c>
      <c r="G25" s="153">
        <v>0.90000000000000013</v>
      </c>
      <c r="H25" s="154">
        <v>0.89000000000000012</v>
      </c>
      <c r="I25" s="154">
        <v>0.89000000000000012</v>
      </c>
      <c r="J25" s="154">
        <v>0.90000000000000013</v>
      </c>
      <c r="K25" s="155">
        <v>0.90000000000000013</v>
      </c>
      <c r="L25" s="155">
        <v>0.89000000000000012</v>
      </c>
      <c r="M25" s="156">
        <v>0.90000000000000013</v>
      </c>
      <c r="N25" s="157">
        <v>0.90000000000000013</v>
      </c>
      <c r="O25" s="154">
        <v>0.89000000000000012</v>
      </c>
      <c r="P25" s="154">
        <v>0.89000000000000012</v>
      </c>
      <c r="Q25" s="154">
        <v>0.89000000000000012</v>
      </c>
      <c r="R25" s="156">
        <v>0.89000000000000012</v>
      </c>
      <c r="S25" s="200" t="s">
        <v>65</v>
      </c>
      <c r="T25" s="33"/>
      <c r="U25" s="34"/>
    </row>
    <row r="26" spans="1:22" ht="20.149999999999999" customHeight="1" outlineLevel="1" x14ac:dyDescent="0.2">
      <c r="A26" s="175" t="s">
        <v>19</v>
      </c>
      <c r="B26" s="159" t="s">
        <v>60</v>
      </c>
      <c r="C26" s="159" t="s">
        <v>61</v>
      </c>
      <c r="D26" s="35"/>
      <c r="E26" s="17"/>
      <c r="F26" s="189" t="s">
        <v>50</v>
      </c>
      <c r="G26" s="59">
        <f>G20*$T26*G25</f>
        <v>0</v>
      </c>
      <c r="H26" s="60">
        <f t="shared" ref="H26:R26" si="0">H20*$T26*H25</f>
        <v>0</v>
      </c>
      <c r="I26" s="60">
        <f t="shared" si="0"/>
        <v>0</v>
      </c>
      <c r="J26" s="60">
        <f t="shared" si="0"/>
        <v>0</v>
      </c>
      <c r="K26" s="61">
        <f t="shared" si="0"/>
        <v>0</v>
      </c>
      <c r="L26" s="61">
        <f t="shared" si="0"/>
        <v>0</v>
      </c>
      <c r="M26" s="87">
        <f t="shared" si="0"/>
        <v>0</v>
      </c>
      <c r="N26" s="80">
        <f t="shared" si="0"/>
        <v>0</v>
      </c>
      <c r="O26" s="60">
        <f t="shared" si="0"/>
        <v>0</v>
      </c>
      <c r="P26" s="60">
        <f t="shared" si="0"/>
        <v>0</v>
      </c>
      <c r="Q26" s="60">
        <f t="shared" si="0"/>
        <v>0</v>
      </c>
      <c r="R26" s="61">
        <f t="shared" si="0"/>
        <v>0</v>
      </c>
      <c r="S26" s="201" t="s">
        <v>45</v>
      </c>
      <c r="T26" s="36">
        <v>0</v>
      </c>
      <c r="U26" s="176" t="s">
        <v>97</v>
      </c>
      <c r="V26" s="37"/>
    </row>
    <row r="27" spans="1:22" ht="20.149999999999999" customHeight="1" outlineLevel="1" x14ac:dyDescent="0.2">
      <c r="A27" s="111" t="s">
        <v>20</v>
      </c>
      <c r="B27" s="182" t="s">
        <v>26</v>
      </c>
      <c r="C27" s="162" t="s">
        <v>61</v>
      </c>
      <c r="D27" s="163" t="s">
        <v>41</v>
      </c>
      <c r="E27" s="164" t="s">
        <v>39</v>
      </c>
      <c r="F27" s="190" t="s">
        <v>47</v>
      </c>
      <c r="G27" s="62">
        <f>G21*$T27</f>
        <v>0</v>
      </c>
      <c r="H27" s="63">
        <f t="shared" ref="H27:R27" si="1">H21*$T27</f>
        <v>0</v>
      </c>
      <c r="I27" s="63">
        <f t="shared" si="1"/>
        <v>0</v>
      </c>
      <c r="J27" s="63">
        <f t="shared" si="1"/>
        <v>0</v>
      </c>
      <c r="K27" s="64">
        <f t="shared" si="1"/>
        <v>0</v>
      </c>
      <c r="L27" s="64">
        <f t="shared" si="1"/>
        <v>0</v>
      </c>
      <c r="M27" s="88">
        <f t="shared" si="1"/>
        <v>0</v>
      </c>
      <c r="N27" s="81">
        <f t="shared" si="1"/>
        <v>0</v>
      </c>
      <c r="O27" s="63">
        <f t="shared" si="1"/>
        <v>0</v>
      </c>
      <c r="P27" s="63">
        <f t="shared" si="1"/>
        <v>0</v>
      </c>
      <c r="Q27" s="63">
        <f t="shared" si="1"/>
        <v>0</v>
      </c>
      <c r="R27" s="64">
        <f t="shared" si="1"/>
        <v>0</v>
      </c>
      <c r="S27" s="202" t="s">
        <v>51</v>
      </c>
      <c r="T27" s="38">
        <v>0</v>
      </c>
      <c r="U27" s="177" t="s">
        <v>95</v>
      </c>
    </row>
    <row r="28" spans="1:22" ht="20.149999999999999" customHeight="1" outlineLevel="1" x14ac:dyDescent="0.2">
      <c r="A28" s="183"/>
      <c r="B28" s="184"/>
      <c r="C28" s="167"/>
      <c r="D28" s="168" t="s">
        <v>42</v>
      </c>
      <c r="E28" s="169" t="s">
        <v>0</v>
      </c>
      <c r="F28" s="191" t="s">
        <v>48</v>
      </c>
      <c r="G28" s="65">
        <f t="shared" ref="G28:R30" si="2">G22*$T28</f>
        <v>0</v>
      </c>
      <c r="H28" s="66">
        <f t="shared" si="2"/>
        <v>0</v>
      </c>
      <c r="I28" s="66">
        <f t="shared" si="2"/>
        <v>0</v>
      </c>
      <c r="J28" s="66">
        <f t="shared" si="2"/>
        <v>0</v>
      </c>
      <c r="K28" s="67">
        <f t="shared" si="2"/>
        <v>0</v>
      </c>
      <c r="L28" s="67">
        <f t="shared" si="2"/>
        <v>0</v>
      </c>
      <c r="M28" s="89">
        <f t="shared" si="2"/>
        <v>0</v>
      </c>
      <c r="N28" s="82">
        <f t="shared" si="2"/>
        <v>0</v>
      </c>
      <c r="O28" s="66">
        <f t="shared" si="2"/>
        <v>0</v>
      </c>
      <c r="P28" s="66">
        <f t="shared" si="2"/>
        <v>0</v>
      </c>
      <c r="Q28" s="66">
        <f t="shared" si="2"/>
        <v>0</v>
      </c>
      <c r="R28" s="67">
        <f t="shared" si="2"/>
        <v>0</v>
      </c>
      <c r="S28" s="203" t="s">
        <v>52</v>
      </c>
      <c r="T28" s="39">
        <v>0</v>
      </c>
      <c r="U28" s="178" t="s">
        <v>95</v>
      </c>
    </row>
    <row r="29" spans="1:22" ht="20.149999999999999" customHeight="1" outlineLevel="1" x14ac:dyDescent="0.2">
      <c r="A29" s="183"/>
      <c r="B29" s="184"/>
      <c r="C29" s="167"/>
      <c r="D29" s="168" t="s">
        <v>43</v>
      </c>
      <c r="E29" s="169" t="s">
        <v>15</v>
      </c>
      <c r="F29" s="191" t="s">
        <v>49</v>
      </c>
      <c r="G29" s="65">
        <f t="shared" si="2"/>
        <v>0</v>
      </c>
      <c r="H29" s="66">
        <f t="shared" si="2"/>
        <v>0</v>
      </c>
      <c r="I29" s="66">
        <f t="shared" si="2"/>
        <v>0</v>
      </c>
      <c r="J29" s="66">
        <f t="shared" si="2"/>
        <v>0</v>
      </c>
      <c r="K29" s="67">
        <f t="shared" si="2"/>
        <v>0</v>
      </c>
      <c r="L29" s="67">
        <f t="shared" si="2"/>
        <v>0</v>
      </c>
      <c r="M29" s="89">
        <f t="shared" si="2"/>
        <v>0</v>
      </c>
      <c r="N29" s="82">
        <f t="shared" si="2"/>
        <v>0</v>
      </c>
      <c r="O29" s="66">
        <f t="shared" si="2"/>
        <v>0</v>
      </c>
      <c r="P29" s="66">
        <f t="shared" si="2"/>
        <v>0</v>
      </c>
      <c r="Q29" s="66">
        <f t="shared" si="2"/>
        <v>0</v>
      </c>
      <c r="R29" s="67">
        <f t="shared" si="2"/>
        <v>0</v>
      </c>
      <c r="S29" s="203" t="s">
        <v>53</v>
      </c>
      <c r="T29" s="39">
        <v>0</v>
      </c>
      <c r="U29" s="178" t="s">
        <v>95</v>
      </c>
    </row>
    <row r="30" spans="1:22" ht="20.149999999999999" customHeight="1" outlineLevel="1" thickBot="1" x14ac:dyDescent="0.25">
      <c r="A30" s="115"/>
      <c r="B30" s="185"/>
      <c r="C30" s="172"/>
      <c r="D30" s="173" t="s">
        <v>44</v>
      </c>
      <c r="E30" s="174" t="s">
        <v>1</v>
      </c>
      <c r="F30" s="192" t="s">
        <v>46</v>
      </c>
      <c r="G30" s="68">
        <f t="shared" si="2"/>
        <v>0</v>
      </c>
      <c r="H30" s="69">
        <f t="shared" si="2"/>
        <v>0</v>
      </c>
      <c r="I30" s="69">
        <f t="shared" si="2"/>
        <v>0</v>
      </c>
      <c r="J30" s="69">
        <f t="shared" si="2"/>
        <v>0</v>
      </c>
      <c r="K30" s="70">
        <f t="shared" si="2"/>
        <v>0</v>
      </c>
      <c r="L30" s="70">
        <f t="shared" si="2"/>
        <v>0</v>
      </c>
      <c r="M30" s="90">
        <f t="shared" si="2"/>
        <v>0</v>
      </c>
      <c r="N30" s="83">
        <f t="shared" si="2"/>
        <v>0</v>
      </c>
      <c r="O30" s="69">
        <f t="shared" si="2"/>
        <v>0</v>
      </c>
      <c r="P30" s="69">
        <f t="shared" si="2"/>
        <v>0</v>
      </c>
      <c r="Q30" s="69">
        <f t="shared" si="2"/>
        <v>0</v>
      </c>
      <c r="R30" s="70">
        <f t="shared" si="2"/>
        <v>0</v>
      </c>
      <c r="S30" s="204" t="s">
        <v>54</v>
      </c>
      <c r="T30" s="40">
        <v>0</v>
      </c>
      <c r="U30" s="179" t="s">
        <v>95</v>
      </c>
    </row>
    <row r="31" spans="1:22" ht="20.149999999999999" customHeight="1" outlineLevel="1" x14ac:dyDescent="0.2">
      <c r="A31" s="111" t="s">
        <v>21</v>
      </c>
      <c r="B31" s="182" t="s">
        <v>62</v>
      </c>
      <c r="C31" s="162" t="s">
        <v>61</v>
      </c>
      <c r="D31" s="186" t="s">
        <v>32</v>
      </c>
      <c r="E31" s="208" t="s">
        <v>40</v>
      </c>
      <c r="F31" s="193" t="s">
        <v>68</v>
      </c>
      <c r="G31" s="71">
        <f>ROUNDDOWN(G20*T31,2)</f>
        <v>0</v>
      </c>
      <c r="H31" s="72">
        <f>ROUNDDOWN(H20*T31,2)</f>
        <v>0</v>
      </c>
      <c r="I31" s="72">
        <f>ROUNDDOWN(I20*T31,2)</f>
        <v>0</v>
      </c>
      <c r="J31" s="72">
        <f>ROUNDDOWN(J20*T31,2)</f>
        <v>0</v>
      </c>
      <c r="K31" s="73">
        <f>ROUNDDOWN(K20*T31,2)</f>
        <v>0</v>
      </c>
      <c r="L31" s="73">
        <f>ROUNDDOWN(L20*T31,2)</f>
        <v>0</v>
      </c>
      <c r="M31" s="91">
        <f>ROUNDDOWN(M20*T31,2)</f>
        <v>0</v>
      </c>
      <c r="N31" s="84">
        <f>ROUNDDOWN(N20*T31,2)</f>
        <v>0</v>
      </c>
      <c r="O31" s="72">
        <f>ROUNDDOWN(O20*T31,2)</f>
        <v>0</v>
      </c>
      <c r="P31" s="72">
        <f>ROUNDDOWN(P20*T31,2)</f>
        <v>0</v>
      </c>
      <c r="Q31" s="72">
        <f>ROUNDDOWN(Q20*T31,2)</f>
        <v>0</v>
      </c>
      <c r="R31" s="73">
        <f>ROUNDDOWN(R20*T31,2)</f>
        <v>0</v>
      </c>
      <c r="S31" s="205" t="s">
        <v>55</v>
      </c>
      <c r="T31" s="41">
        <v>0</v>
      </c>
      <c r="U31" s="180" t="s">
        <v>86</v>
      </c>
    </row>
    <row r="32" spans="1:22" ht="20.149999999999999" customHeight="1" outlineLevel="1" thickBot="1" x14ac:dyDescent="0.25">
      <c r="A32" s="115"/>
      <c r="B32" s="185"/>
      <c r="C32" s="172"/>
      <c r="D32" s="187" t="s">
        <v>33</v>
      </c>
      <c r="E32" s="209" t="s">
        <v>57</v>
      </c>
      <c r="F32" s="194" t="s">
        <v>67</v>
      </c>
      <c r="G32" s="74">
        <f>ROUNDDOWN(SUM(G27:G30)*T32%,2)</f>
        <v>0</v>
      </c>
      <c r="H32" s="75">
        <f>ROUNDDOWN(SUM(H27:H30)*T32%,2)</f>
        <v>0</v>
      </c>
      <c r="I32" s="75">
        <f>ROUNDDOWN(SUM(I27:I30)*T32%,2)</f>
        <v>0</v>
      </c>
      <c r="J32" s="75">
        <f>ROUNDDOWN(SUM(J27:J30)*T32%,2)</f>
        <v>0</v>
      </c>
      <c r="K32" s="76">
        <f>ROUNDDOWN(SUM(K27:K30)*T32%,2)</f>
        <v>0</v>
      </c>
      <c r="L32" s="76">
        <f>ROUNDDOWN(SUM(L27:L30)*T32%,2)</f>
        <v>0</v>
      </c>
      <c r="M32" s="92">
        <f>ROUNDDOWN(SUM(M27:M30)*T32%,2)</f>
        <v>0</v>
      </c>
      <c r="N32" s="85">
        <f>ROUNDDOWN(SUM(N27:N30)*T32%,2)</f>
        <v>0</v>
      </c>
      <c r="O32" s="75">
        <f>ROUNDDOWN(SUM(O27:O30)*T32%,2)</f>
        <v>0</v>
      </c>
      <c r="P32" s="75">
        <f>ROUNDDOWN(SUM(P27:P30)*T32%,2)</f>
        <v>0</v>
      </c>
      <c r="Q32" s="75">
        <f>ROUNDDOWN(SUM(Q27:Q30)*T32%,2)</f>
        <v>0</v>
      </c>
      <c r="R32" s="76">
        <f>ROUNDDOWN(SUM(R27:R30)*T32%,2)</f>
        <v>0</v>
      </c>
      <c r="S32" s="206" t="s">
        <v>56</v>
      </c>
      <c r="T32" s="42">
        <v>0</v>
      </c>
      <c r="U32" s="181" t="s">
        <v>96</v>
      </c>
    </row>
    <row r="33" spans="1:22" ht="20.149999999999999" customHeight="1" x14ac:dyDescent="0.2">
      <c r="A33" s="111" t="s">
        <v>22</v>
      </c>
      <c r="B33" s="112" t="s">
        <v>25</v>
      </c>
      <c r="C33" s="112" t="s">
        <v>61</v>
      </c>
      <c r="D33" s="21"/>
      <c r="E33" s="210" t="s">
        <v>71</v>
      </c>
      <c r="F33" s="195" t="s">
        <v>89</v>
      </c>
      <c r="G33" s="77">
        <f>ROUNDDOWN(G26+SUM(G27:G30)-SUM(G31:G32),0)</f>
        <v>0</v>
      </c>
      <c r="H33" s="78">
        <f t="shared" ref="H33:R33" si="3">ROUNDDOWN(H26+SUM(H27:H30)-SUM(H31:H32),0)</f>
        <v>0</v>
      </c>
      <c r="I33" s="78">
        <f t="shared" si="3"/>
        <v>0</v>
      </c>
      <c r="J33" s="78">
        <f t="shared" si="3"/>
        <v>0</v>
      </c>
      <c r="K33" s="79">
        <f t="shared" si="3"/>
        <v>0</v>
      </c>
      <c r="L33" s="79">
        <f t="shared" si="3"/>
        <v>0</v>
      </c>
      <c r="M33" s="93">
        <f t="shared" si="3"/>
        <v>0</v>
      </c>
      <c r="N33" s="86">
        <f t="shared" si="3"/>
        <v>0</v>
      </c>
      <c r="O33" s="78">
        <f t="shared" si="3"/>
        <v>0</v>
      </c>
      <c r="P33" s="78">
        <f t="shared" si="3"/>
        <v>0</v>
      </c>
      <c r="Q33" s="78">
        <f t="shared" si="3"/>
        <v>0</v>
      </c>
      <c r="R33" s="93">
        <f t="shared" si="3"/>
        <v>0</v>
      </c>
      <c r="S33" s="207" t="s">
        <v>66</v>
      </c>
      <c r="T33" s="43"/>
      <c r="U33" s="44"/>
    </row>
    <row r="34" spans="1:22" ht="20.149999999999999" customHeight="1" x14ac:dyDescent="0.2">
      <c r="A34" s="115"/>
      <c r="B34" s="116"/>
      <c r="C34" s="116"/>
      <c r="D34" s="28"/>
      <c r="E34" s="211" t="s">
        <v>99</v>
      </c>
      <c r="F34" s="29"/>
      <c r="G34" s="45"/>
      <c r="H34" s="46"/>
      <c r="I34" s="46"/>
      <c r="J34" s="46"/>
      <c r="K34" s="46"/>
      <c r="L34" s="212" t="s">
        <v>134</v>
      </c>
      <c r="M34" s="94">
        <f>SUM(G33:M33)</f>
        <v>0</v>
      </c>
      <c r="N34" s="46"/>
      <c r="O34" s="46"/>
      <c r="P34" s="46"/>
      <c r="Q34" s="212" t="s">
        <v>135</v>
      </c>
      <c r="R34" s="95">
        <f>SUM(N33:R33)</f>
        <v>0</v>
      </c>
      <c r="S34" s="30"/>
      <c r="T34" s="31"/>
      <c r="U34" s="32"/>
    </row>
    <row r="35" spans="1:22" ht="20.149999999999999" customHeight="1" x14ac:dyDescent="0.2">
      <c r="A35" s="175" t="s">
        <v>27</v>
      </c>
      <c r="B35" s="159" t="s">
        <v>63</v>
      </c>
      <c r="C35" s="159" t="s">
        <v>61</v>
      </c>
      <c r="D35" s="16"/>
      <c r="E35" s="16"/>
      <c r="F35" s="213" t="s">
        <v>100</v>
      </c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96">
        <f>SUM(M34,R34)</f>
        <v>0</v>
      </c>
      <c r="S35" s="49"/>
      <c r="T35" s="19"/>
      <c r="U35" s="20"/>
    </row>
    <row r="36" spans="1:22" ht="10" customHeight="1" x14ac:dyDescent="0.2">
      <c r="D36" s="7"/>
      <c r="E36" s="7"/>
      <c r="F36" s="50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2"/>
      <c r="S36" s="53"/>
      <c r="T36" s="54"/>
      <c r="U36" s="54"/>
    </row>
    <row r="37" spans="1:22" ht="20.149999999999999" customHeight="1" x14ac:dyDescent="0.2">
      <c r="A37" s="107">
        <v>2</v>
      </c>
      <c r="B37" s="108" t="s">
        <v>103</v>
      </c>
      <c r="C37" s="15"/>
    </row>
    <row r="38" spans="1:22" ht="20.149999999999999" customHeight="1" x14ac:dyDescent="0.2">
      <c r="A38" s="7"/>
      <c r="B38" s="106" t="s">
        <v>107</v>
      </c>
      <c r="N38" s="104" t="s">
        <v>35</v>
      </c>
      <c r="O38" s="109">
        <v>249</v>
      </c>
      <c r="P38" s="106" t="s">
        <v>34</v>
      </c>
      <c r="Q38" s="104" t="s">
        <v>36</v>
      </c>
      <c r="R38" s="110">
        <v>1000</v>
      </c>
      <c r="S38" s="106" t="s">
        <v>69</v>
      </c>
    </row>
    <row r="39" spans="1:22" ht="20.149999999999999" customHeight="1" x14ac:dyDescent="0.2">
      <c r="A39" s="111" t="s">
        <v>23</v>
      </c>
      <c r="B39" s="112"/>
      <c r="C39" s="112"/>
      <c r="D39" s="112"/>
      <c r="E39" s="113"/>
      <c r="F39" s="114" t="s">
        <v>64</v>
      </c>
      <c r="G39" s="125" t="s">
        <v>98</v>
      </c>
      <c r="H39" s="126"/>
      <c r="I39" s="126"/>
      <c r="J39" s="126"/>
      <c r="K39" s="126"/>
      <c r="L39" s="126"/>
      <c r="M39" s="126"/>
      <c r="N39" s="126"/>
      <c r="O39" s="126"/>
      <c r="P39" s="126"/>
      <c r="Q39" s="126"/>
      <c r="R39" s="127"/>
      <c r="S39" s="119" t="s">
        <v>70</v>
      </c>
      <c r="T39" s="120"/>
      <c r="U39" s="121"/>
    </row>
    <row r="40" spans="1:22" ht="20.149999999999999" customHeight="1" x14ac:dyDescent="0.2">
      <c r="A40" s="115"/>
      <c r="B40" s="116"/>
      <c r="C40" s="116"/>
      <c r="D40" s="116"/>
      <c r="E40" s="117"/>
      <c r="F40" s="118"/>
      <c r="G40" s="128" t="s">
        <v>11</v>
      </c>
      <c r="H40" s="129" t="s">
        <v>12</v>
      </c>
      <c r="I40" s="129" t="s">
        <v>3</v>
      </c>
      <c r="J40" s="129" t="s">
        <v>4</v>
      </c>
      <c r="K40" s="130" t="s">
        <v>5</v>
      </c>
      <c r="L40" s="130" t="s">
        <v>6</v>
      </c>
      <c r="M40" s="131" t="s">
        <v>7</v>
      </c>
      <c r="N40" s="132" t="s">
        <v>8</v>
      </c>
      <c r="O40" s="129" t="s">
        <v>9</v>
      </c>
      <c r="P40" s="129" t="s">
        <v>13</v>
      </c>
      <c r="Q40" s="129" t="s">
        <v>14</v>
      </c>
      <c r="R40" s="131" t="s">
        <v>10</v>
      </c>
      <c r="S40" s="122"/>
      <c r="T40" s="123"/>
      <c r="U40" s="124"/>
    </row>
    <row r="41" spans="1:22" ht="20.149999999999999" customHeight="1" outlineLevel="1" x14ac:dyDescent="0.2">
      <c r="A41" s="158" t="s">
        <v>16</v>
      </c>
      <c r="B41" s="159" t="s">
        <v>24</v>
      </c>
      <c r="C41" s="159" t="s">
        <v>58</v>
      </c>
      <c r="D41" s="17"/>
      <c r="E41" s="17"/>
      <c r="F41" s="18"/>
      <c r="G41" s="133">
        <v>249</v>
      </c>
      <c r="H41" s="134">
        <v>249</v>
      </c>
      <c r="I41" s="134">
        <v>249</v>
      </c>
      <c r="J41" s="134">
        <v>249</v>
      </c>
      <c r="K41" s="135">
        <v>249</v>
      </c>
      <c r="L41" s="135">
        <v>249</v>
      </c>
      <c r="M41" s="136">
        <v>249</v>
      </c>
      <c r="N41" s="137">
        <v>249</v>
      </c>
      <c r="O41" s="134">
        <v>249</v>
      </c>
      <c r="P41" s="134">
        <v>249</v>
      </c>
      <c r="Q41" s="134">
        <v>249</v>
      </c>
      <c r="R41" s="136">
        <v>249</v>
      </c>
      <c r="S41" s="196" t="s">
        <v>65</v>
      </c>
      <c r="T41" s="19"/>
      <c r="U41" s="20"/>
    </row>
    <row r="42" spans="1:22" ht="20.149999999999999" customHeight="1" outlineLevel="1" x14ac:dyDescent="0.2">
      <c r="A42" s="160" t="s">
        <v>17</v>
      </c>
      <c r="B42" s="161" t="s">
        <v>2</v>
      </c>
      <c r="C42" s="162" t="s">
        <v>59</v>
      </c>
      <c r="D42" s="163" t="s">
        <v>28</v>
      </c>
      <c r="E42" s="164" t="s">
        <v>39</v>
      </c>
      <c r="F42" s="22"/>
      <c r="G42" s="138">
        <v>0</v>
      </c>
      <c r="H42" s="139">
        <v>0</v>
      </c>
      <c r="I42" s="139">
        <v>0</v>
      </c>
      <c r="J42" s="139">
        <v>0</v>
      </c>
      <c r="K42" s="140">
        <v>0</v>
      </c>
      <c r="L42" s="140">
        <v>0</v>
      </c>
      <c r="M42" s="141">
        <v>0</v>
      </c>
      <c r="N42" s="142">
        <v>0</v>
      </c>
      <c r="O42" s="139">
        <v>0</v>
      </c>
      <c r="P42" s="139">
        <v>0</v>
      </c>
      <c r="Q42" s="139">
        <v>0</v>
      </c>
      <c r="R42" s="141">
        <v>0</v>
      </c>
      <c r="S42" s="197" t="s">
        <v>65</v>
      </c>
      <c r="T42" s="23"/>
      <c r="U42" s="24"/>
    </row>
    <row r="43" spans="1:22" ht="20.149999999999999" customHeight="1" outlineLevel="1" x14ac:dyDescent="0.2">
      <c r="A43" s="165"/>
      <c r="B43" s="166"/>
      <c r="C43" s="167"/>
      <c r="D43" s="168" t="s">
        <v>29</v>
      </c>
      <c r="E43" s="169" t="s">
        <v>0</v>
      </c>
      <c r="F43" s="25"/>
      <c r="G43" s="143">
        <v>0</v>
      </c>
      <c r="H43" s="144">
        <v>0</v>
      </c>
      <c r="I43" s="144">
        <v>0</v>
      </c>
      <c r="J43" s="144">
        <v>128900</v>
      </c>
      <c r="K43" s="145">
        <v>127900</v>
      </c>
      <c r="L43" s="145">
        <v>122400</v>
      </c>
      <c r="M43" s="146">
        <v>0</v>
      </c>
      <c r="N43" s="147">
        <v>0</v>
      </c>
      <c r="O43" s="144">
        <v>0</v>
      </c>
      <c r="P43" s="144">
        <v>0</v>
      </c>
      <c r="Q43" s="144">
        <v>0</v>
      </c>
      <c r="R43" s="146">
        <v>0</v>
      </c>
      <c r="S43" s="198" t="s">
        <v>65</v>
      </c>
      <c r="T43" s="26"/>
      <c r="U43" s="27"/>
    </row>
    <row r="44" spans="1:22" ht="20.149999999999999" customHeight="1" outlineLevel="1" x14ac:dyDescent="0.2">
      <c r="A44" s="165"/>
      <c r="B44" s="166"/>
      <c r="C44" s="167"/>
      <c r="D44" s="168" t="s">
        <v>30</v>
      </c>
      <c r="E44" s="169" t="s">
        <v>15</v>
      </c>
      <c r="F44" s="25"/>
      <c r="G44" s="143">
        <v>122900</v>
      </c>
      <c r="H44" s="144">
        <v>127200</v>
      </c>
      <c r="I44" s="144">
        <v>121200</v>
      </c>
      <c r="J44" s="144">
        <v>0</v>
      </c>
      <c r="K44" s="145">
        <v>0</v>
      </c>
      <c r="L44" s="145">
        <v>0</v>
      </c>
      <c r="M44" s="146">
        <v>126100</v>
      </c>
      <c r="N44" s="147">
        <v>123300</v>
      </c>
      <c r="O44" s="144">
        <v>132600</v>
      </c>
      <c r="P44" s="144">
        <v>132500</v>
      </c>
      <c r="Q44" s="144">
        <v>117700</v>
      </c>
      <c r="R44" s="146">
        <v>137200</v>
      </c>
      <c r="S44" s="198" t="s">
        <v>65</v>
      </c>
      <c r="T44" s="26"/>
      <c r="U44" s="27"/>
    </row>
    <row r="45" spans="1:22" ht="20.149999999999999" customHeight="1" outlineLevel="1" x14ac:dyDescent="0.2">
      <c r="A45" s="170"/>
      <c r="B45" s="171"/>
      <c r="C45" s="172"/>
      <c r="D45" s="173" t="s">
        <v>31</v>
      </c>
      <c r="E45" s="174" t="s">
        <v>1</v>
      </c>
      <c r="F45" s="29"/>
      <c r="G45" s="148">
        <v>0</v>
      </c>
      <c r="H45" s="149">
        <v>0</v>
      </c>
      <c r="I45" s="149">
        <v>0</v>
      </c>
      <c r="J45" s="149">
        <v>0</v>
      </c>
      <c r="K45" s="150">
        <v>0</v>
      </c>
      <c r="L45" s="150">
        <v>0</v>
      </c>
      <c r="M45" s="151">
        <v>0</v>
      </c>
      <c r="N45" s="152">
        <v>0</v>
      </c>
      <c r="O45" s="149">
        <v>0</v>
      </c>
      <c r="P45" s="149">
        <v>0</v>
      </c>
      <c r="Q45" s="149">
        <v>0</v>
      </c>
      <c r="R45" s="151">
        <v>0</v>
      </c>
      <c r="S45" s="199" t="s">
        <v>65</v>
      </c>
      <c r="T45" s="31"/>
      <c r="U45" s="32"/>
    </row>
    <row r="46" spans="1:22" ht="20.149999999999999" customHeight="1" outlineLevel="1" thickBot="1" x14ac:dyDescent="0.25">
      <c r="A46" s="175" t="s">
        <v>18</v>
      </c>
      <c r="B46" s="159" t="s">
        <v>87</v>
      </c>
      <c r="C46" s="16"/>
      <c r="D46" s="17"/>
      <c r="E46" s="16"/>
      <c r="F46" s="188" t="s">
        <v>88</v>
      </c>
      <c r="G46" s="153">
        <v>0.85000000000000009</v>
      </c>
      <c r="H46" s="154">
        <v>0.85000000000000009</v>
      </c>
      <c r="I46" s="154">
        <v>0.85000000000000009</v>
      </c>
      <c r="J46" s="154">
        <v>0.85000000000000009</v>
      </c>
      <c r="K46" s="155">
        <v>0.85000000000000009</v>
      </c>
      <c r="L46" s="155">
        <v>0.85000000000000009</v>
      </c>
      <c r="M46" s="156">
        <v>0.85000000000000009</v>
      </c>
      <c r="N46" s="157">
        <v>0.85000000000000009</v>
      </c>
      <c r="O46" s="154">
        <v>0.85000000000000009</v>
      </c>
      <c r="P46" s="154">
        <v>0.85000000000000009</v>
      </c>
      <c r="Q46" s="154">
        <v>0.85000000000000009</v>
      </c>
      <c r="R46" s="156">
        <v>0.85000000000000009</v>
      </c>
      <c r="S46" s="200" t="s">
        <v>65</v>
      </c>
      <c r="T46" s="33"/>
      <c r="U46" s="34"/>
    </row>
    <row r="47" spans="1:22" ht="20.149999999999999" customHeight="1" outlineLevel="1" x14ac:dyDescent="0.2">
      <c r="A47" s="175" t="s">
        <v>19</v>
      </c>
      <c r="B47" s="159" t="s">
        <v>60</v>
      </c>
      <c r="C47" s="159" t="s">
        <v>61</v>
      </c>
      <c r="D47" s="35"/>
      <c r="E47" s="17"/>
      <c r="F47" s="189" t="s">
        <v>50</v>
      </c>
      <c r="G47" s="59">
        <f>G41*$T47*G46</f>
        <v>0</v>
      </c>
      <c r="H47" s="60">
        <f t="shared" ref="H47:R47" si="4">H41*$T47*H46</f>
        <v>0</v>
      </c>
      <c r="I47" s="60">
        <f t="shared" si="4"/>
        <v>0</v>
      </c>
      <c r="J47" s="60">
        <f t="shared" si="4"/>
        <v>0</v>
      </c>
      <c r="K47" s="61">
        <f t="shared" si="4"/>
        <v>0</v>
      </c>
      <c r="L47" s="61">
        <f t="shared" si="4"/>
        <v>0</v>
      </c>
      <c r="M47" s="87">
        <f t="shared" si="4"/>
        <v>0</v>
      </c>
      <c r="N47" s="80">
        <f t="shared" si="4"/>
        <v>0</v>
      </c>
      <c r="O47" s="60">
        <f t="shared" si="4"/>
        <v>0</v>
      </c>
      <c r="P47" s="60">
        <f t="shared" si="4"/>
        <v>0</v>
      </c>
      <c r="Q47" s="60">
        <f t="shared" si="4"/>
        <v>0</v>
      </c>
      <c r="R47" s="61">
        <f t="shared" si="4"/>
        <v>0</v>
      </c>
      <c r="S47" s="201" t="s">
        <v>45</v>
      </c>
      <c r="T47" s="36">
        <v>0</v>
      </c>
      <c r="U47" s="176" t="s">
        <v>97</v>
      </c>
      <c r="V47" s="37"/>
    </row>
    <row r="48" spans="1:22" ht="20.149999999999999" customHeight="1" outlineLevel="1" x14ac:dyDescent="0.2">
      <c r="A48" s="111" t="s">
        <v>20</v>
      </c>
      <c r="B48" s="182" t="s">
        <v>26</v>
      </c>
      <c r="C48" s="162" t="s">
        <v>61</v>
      </c>
      <c r="D48" s="163" t="s">
        <v>41</v>
      </c>
      <c r="E48" s="164" t="s">
        <v>39</v>
      </c>
      <c r="F48" s="190" t="s">
        <v>47</v>
      </c>
      <c r="G48" s="62">
        <f>G42*$T48</f>
        <v>0</v>
      </c>
      <c r="H48" s="63">
        <f t="shared" ref="H48:R48" si="5">H42*$T48</f>
        <v>0</v>
      </c>
      <c r="I48" s="63">
        <f t="shared" si="5"/>
        <v>0</v>
      </c>
      <c r="J48" s="63">
        <f t="shared" si="5"/>
        <v>0</v>
      </c>
      <c r="K48" s="64">
        <f t="shared" si="5"/>
        <v>0</v>
      </c>
      <c r="L48" s="64">
        <f t="shared" si="5"/>
        <v>0</v>
      </c>
      <c r="M48" s="88">
        <f t="shared" si="5"/>
        <v>0</v>
      </c>
      <c r="N48" s="81">
        <f t="shared" si="5"/>
        <v>0</v>
      </c>
      <c r="O48" s="63">
        <f t="shared" si="5"/>
        <v>0</v>
      </c>
      <c r="P48" s="63">
        <f t="shared" si="5"/>
        <v>0</v>
      </c>
      <c r="Q48" s="63">
        <f t="shared" si="5"/>
        <v>0</v>
      </c>
      <c r="R48" s="64">
        <f t="shared" si="5"/>
        <v>0</v>
      </c>
      <c r="S48" s="202" t="s">
        <v>51</v>
      </c>
      <c r="T48" s="38">
        <v>0</v>
      </c>
      <c r="U48" s="177" t="s">
        <v>95</v>
      </c>
    </row>
    <row r="49" spans="1:21" ht="20.149999999999999" customHeight="1" outlineLevel="1" x14ac:dyDescent="0.2">
      <c r="A49" s="183"/>
      <c r="B49" s="184"/>
      <c r="C49" s="167"/>
      <c r="D49" s="168" t="s">
        <v>42</v>
      </c>
      <c r="E49" s="169" t="s">
        <v>0</v>
      </c>
      <c r="F49" s="191" t="s">
        <v>48</v>
      </c>
      <c r="G49" s="65">
        <f t="shared" ref="G49:R51" si="6">G43*$T49</f>
        <v>0</v>
      </c>
      <c r="H49" s="66">
        <f t="shared" si="6"/>
        <v>0</v>
      </c>
      <c r="I49" s="66">
        <f t="shared" si="6"/>
        <v>0</v>
      </c>
      <c r="J49" s="66">
        <f t="shared" si="6"/>
        <v>0</v>
      </c>
      <c r="K49" s="67">
        <f t="shared" si="6"/>
        <v>0</v>
      </c>
      <c r="L49" s="67">
        <f t="shared" si="6"/>
        <v>0</v>
      </c>
      <c r="M49" s="89">
        <f t="shared" si="6"/>
        <v>0</v>
      </c>
      <c r="N49" s="82">
        <f t="shared" si="6"/>
        <v>0</v>
      </c>
      <c r="O49" s="66">
        <f t="shared" si="6"/>
        <v>0</v>
      </c>
      <c r="P49" s="66">
        <f t="shared" si="6"/>
        <v>0</v>
      </c>
      <c r="Q49" s="66">
        <f t="shared" si="6"/>
        <v>0</v>
      </c>
      <c r="R49" s="67">
        <f t="shared" si="6"/>
        <v>0</v>
      </c>
      <c r="S49" s="203" t="s">
        <v>52</v>
      </c>
      <c r="T49" s="39">
        <v>0</v>
      </c>
      <c r="U49" s="178" t="s">
        <v>95</v>
      </c>
    </row>
    <row r="50" spans="1:21" ht="20.149999999999999" customHeight="1" outlineLevel="1" x14ac:dyDescent="0.2">
      <c r="A50" s="183"/>
      <c r="B50" s="184"/>
      <c r="C50" s="167"/>
      <c r="D50" s="168" t="s">
        <v>43</v>
      </c>
      <c r="E50" s="169" t="s">
        <v>15</v>
      </c>
      <c r="F50" s="191" t="s">
        <v>49</v>
      </c>
      <c r="G50" s="65">
        <f t="shared" si="6"/>
        <v>0</v>
      </c>
      <c r="H50" s="66">
        <f t="shared" si="6"/>
        <v>0</v>
      </c>
      <c r="I50" s="66">
        <f t="shared" si="6"/>
        <v>0</v>
      </c>
      <c r="J50" s="66">
        <f t="shared" si="6"/>
        <v>0</v>
      </c>
      <c r="K50" s="67">
        <f t="shared" si="6"/>
        <v>0</v>
      </c>
      <c r="L50" s="67">
        <f t="shared" si="6"/>
        <v>0</v>
      </c>
      <c r="M50" s="89">
        <f t="shared" si="6"/>
        <v>0</v>
      </c>
      <c r="N50" s="82">
        <f t="shared" si="6"/>
        <v>0</v>
      </c>
      <c r="O50" s="66">
        <f t="shared" si="6"/>
        <v>0</v>
      </c>
      <c r="P50" s="66">
        <f t="shared" si="6"/>
        <v>0</v>
      </c>
      <c r="Q50" s="66">
        <f t="shared" si="6"/>
        <v>0</v>
      </c>
      <c r="R50" s="67">
        <f t="shared" si="6"/>
        <v>0</v>
      </c>
      <c r="S50" s="203" t="s">
        <v>53</v>
      </c>
      <c r="T50" s="39">
        <v>0</v>
      </c>
      <c r="U50" s="178" t="s">
        <v>95</v>
      </c>
    </row>
    <row r="51" spans="1:21" ht="20.149999999999999" customHeight="1" outlineLevel="1" thickBot="1" x14ac:dyDescent="0.25">
      <c r="A51" s="115"/>
      <c r="B51" s="185"/>
      <c r="C51" s="172"/>
      <c r="D51" s="173" t="s">
        <v>44</v>
      </c>
      <c r="E51" s="174" t="s">
        <v>1</v>
      </c>
      <c r="F51" s="192" t="s">
        <v>46</v>
      </c>
      <c r="G51" s="68">
        <f t="shared" si="6"/>
        <v>0</v>
      </c>
      <c r="H51" s="69">
        <f t="shared" si="6"/>
        <v>0</v>
      </c>
      <c r="I51" s="69">
        <f t="shared" si="6"/>
        <v>0</v>
      </c>
      <c r="J51" s="69">
        <f t="shared" si="6"/>
        <v>0</v>
      </c>
      <c r="K51" s="70">
        <f t="shared" si="6"/>
        <v>0</v>
      </c>
      <c r="L51" s="70">
        <f t="shared" si="6"/>
        <v>0</v>
      </c>
      <c r="M51" s="90">
        <f t="shared" si="6"/>
        <v>0</v>
      </c>
      <c r="N51" s="83">
        <f t="shared" si="6"/>
        <v>0</v>
      </c>
      <c r="O51" s="69">
        <f t="shared" si="6"/>
        <v>0</v>
      </c>
      <c r="P51" s="69">
        <f t="shared" si="6"/>
        <v>0</v>
      </c>
      <c r="Q51" s="69">
        <f t="shared" si="6"/>
        <v>0</v>
      </c>
      <c r="R51" s="70">
        <f t="shared" si="6"/>
        <v>0</v>
      </c>
      <c r="S51" s="204" t="s">
        <v>54</v>
      </c>
      <c r="T51" s="40">
        <v>0</v>
      </c>
      <c r="U51" s="179" t="s">
        <v>95</v>
      </c>
    </row>
    <row r="52" spans="1:21" ht="20.149999999999999" customHeight="1" outlineLevel="1" x14ac:dyDescent="0.2">
      <c r="A52" s="111" t="s">
        <v>21</v>
      </c>
      <c r="B52" s="182" t="s">
        <v>62</v>
      </c>
      <c r="C52" s="162" t="s">
        <v>61</v>
      </c>
      <c r="D52" s="186" t="s">
        <v>32</v>
      </c>
      <c r="E52" s="208" t="s">
        <v>40</v>
      </c>
      <c r="F52" s="193" t="s">
        <v>68</v>
      </c>
      <c r="G52" s="71">
        <f>ROUNDDOWN(G41*T52,2)</f>
        <v>0</v>
      </c>
      <c r="H52" s="72">
        <f>ROUNDDOWN(H41*T52,2)</f>
        <v>0</v>
      </c>
      <c r="I52" s="72">
        <f>ROUNDDOWN(I41*T52,2)</f>
        <v>0</v>
      </c>
      <c r="J52" s="72">
        <f>ROUNDDOWN(J41*T52,2)</f>
        <v>0</v>
      </c>
      <c r="K52" s="73">
        <f>ROUNDDOWN(K41*T52,2)</f>
        <v>0</v>
      </c>
      <c r="L52" s="73">
        <f>ROUNDDOWN(L41*T52,2)</f>
        <v>0</v>
      </c>
      <c r="M52" s="91">
        <f>ROUNDDOWN(M41*T52,2)</f>
        <v>0</v>
      </c>
      <c r="N52" s="84">
        <f>ROUNDDOWN(N41*T52,2)</f>
        <v>0</v>
      </c>
      <c r="O52" s="72">
        <f>ROUNDDOWN(O41*T52,2)</f>
        <v>0</v>
      </c>
      <c r="P52" s="72">
        <f>ROUNDDOWN(P41*T52,2)</f>
        <v>0</v>
      </c>
      <c r="Q52" s="72">
        <f>ROUNDDOWN(Q41*T52,2)</f>
        <v>0</v>
      </c>
      <c r="R52" s="73">
        <f>ROUNDDOWN(R41*T52,2)</f>
        <v>0</v>
      </c>
      <c r="S52" s="205" t="s">
        <v>55</v>
      </c>
      <c r="T52" s="41">
        <v>0</v>
      </c>
      <c r="U52" s="180" t="s">
        <v>86</v>
      </c>
    </row>
    <row r="53" spans="1:21" ht="20.149999999999999" customHeight="1" outlineLevel="1" thickBot="1" x14ac:dyDescent="0.25">
      <c r="A53" s="115"/>
      <c r="B53" s="185"/>
      <c r="C53" s="172"/>
      <c r="D53" s="187" t="s">
        <v>33</v>
      </c>
      <c r="E53" s="209" t="s">
        <v>57</v>
      </c>
      <c r="F53" s="194" t="s">
        <v>67</v>
      </c>
      <c r="G53" s="74">
        <f>ROUNDDOWN(SUM(G48:G51)*T53%,2)</f>
        <v>0</v>
      </c>
      <c r="H53" s="75">
        <f>ROUNDDOWN(SUM(H48:H51)*T53%,2)</f>
        <v>0</v>
      </c>
      <c r="I53" s="75">
        <f>ROUNDDOWN(SUM(I48:I51)*T53%,2)</f>
        <v>0</v>
      </c>
      <c r="J53" s="75">
        <f>ROUNDDOWN(SUM(J48:J51)*T53%,2)</f>
        <v>0</v>
      </c>
      <c r="K53" s="76">
        <f>ROUNDDOWN(SUM(K48:K51)*T53%,2)</f>
        <v>0</v>
      </c>
      <c r="L53" s="76">
        <f>ROUNDDOWN(SUM(L48:L51)*T53%,2)</f>
        <v>0</v>
      </c>
      <c r="M53" s="92">
        <f>ROUNDDOWN(SUM(M48:M51)*T53%,2)</f>
        <v>0</v>
      </c>
      <c r="N53" s="85">
        <f>ROUNDDOWN(SUM(N48:N51)*T53%,2)</f>
        <v>0</v>
      </c>
      <c r="O53" s="75">
        <f>ROUNDDOWN(SUM(O48:O51)*T53%,2)</f>
        <v>0</v>
      </c>
      <c r="P53" s="75">
        <f>ROUNDDOWN(SUM(P48:P51)*T53%,2)</f>
        <v>0</v>
      </c>
      <c r="Q53" s="75">
        <f>ROUNDDOWN(SUM(Q48:Q51)*T53%,2)</f>
        <v>0</v>
      </c>
      <c r="R53" s="76">
        <f>ROUNDDOWN(SUM(R48:R51)*T53%,2)</f>
        <v>0</v>
      </c>
      <c r="S53" s="206" t="s">
        <v>56</v>
      </c>
      <c r="T53" s="42">
        <v>0</v>
      </c>
      <c r="U53" s="181" t="s">
        <v>96</v>
      </c>
    </row>
    <row r="54" spans="1:21" ht="20.149999999999999" customHeight="1" x14ac:dyDescent="0.2">
      <c r="A54" s="111" t="s">
        <v>22</v>
      </c>
      <c r="B54" s="112" t="s">
        <v>25</v>
      </c>
      <c r="C54" s="112" t="s">
        <v>61</v>
      </c>
      <c r="D54" s="21"/>
      <c r="E54" s="210" t="s">
        <v>71</v>
      </c>
      <c r="F54" s="195" t="s">
        <v>89</v>
      </c>
      <c r="G54" s="77">
        <f>ROUNDDOWN(G47+SUM(G48:G51)-SUM(G52:G53),0)</f>
        <v>0</v>
      </c>
      <c r="H54" s="78">
        <f t="shared" ref="H54:R54" si="7">ROUNDDOWN(H47+SUM(H48:H51)-SUM(H52:H53),0)</f>
        <v>0</v>
      </c>
      <c r="I54" s="78">
        <f t="shared" si="7"/>
        <v>0</v>
      </c>
      <c r="J54" s="78">
        <f t="shared" si="7"/>
        <v>0</v>
      </c>
      <c r="K54" s="79">
        <f t="shared" si="7"/>
        <v>0</v>
      </c>
      <c r="L54" s="79">
        <f t="shared" si="7"/>
        <v>0</v>
      </c>
      <c r="M54" s="93">
        <f t="shared" si="7"/>
        <v>0</v>
      </c>
      <c r="N54" s="86">
        <f t="shared" si="7"/>
        <v>0</v>
      </c>
      <c r="O54" s="78">
        <f t="shared" si="7"/>
        <v>0</v>
      </c>
      <c r="P54" s="78">
        <f t="shared" si="7"/>
        <v>0</v>
      </c>
      <c r="Q54" s="78">
        <f t="shared" si="7"/>
        <v>0</v>
      </c>
      <c r="R54" s="93">
        <f t="shared" si="7"/>
        <v>0</v>
      </c>
      <c r="S54" s="207" t="s">
        <v>66</v>
      </c>
      <c r="T54" s="43"/>
      <c r="U54" s="44"/>
    </row>
    <row r="55" spans="1:21" ht="20.149999999999999" customHeight="1" x14ac:dyDescent="0.2">
      <c r="A55" s="115"/>
      <c r="B55" s="116"/>
      <c r="C55" s="116"/>
      <c r="D55" s="28"/>
      <c r="E55" s="211" t="s">
        <v>99</v>
      </c>
      <c r="F55" s="29"/>
      <c r="G55" s="45"/>
      <c r="H55" s="46"/>
      <c r="I55" s="46"/>
      <c r="J55" s="46"/>
      <c r="K55" s="46"/>
      <c r="L55" s="212" t="s">
        <v>134</v>
      </c>
      <c r="M55" s="94">
        <f>SUM(G54:M54)</f>
        <v>0</v>
      </c>
      <c r="N55" s="46"/>
      <c r="O55" s="46"/>
      <c r="P55" s="46"/>
      <c r="Q55" s="212" t="s">
        <v>135</v>
      </c>
      <c r="R55" s="95">
        <f>SUM(N54:R54)</f>
        <v>0</v>
      </c>
      <c r="S55" s="30"/>
      <c r="T55" s="31"/>
      <c r="U55" s="32"/>
    </row>
    <row r="56" spans="1:21" ht="20.149999999999999" customHeight="1" x14ac:dyDescent="0.2">
      <c r="A56" s="175" t="s">
        <v>27</v>
      </c>
      <c r="B56" s="159" t="s">
        <v>63</v>
      </c>
      <c r="C56" s="159" t="s">
        <v>61</v>
      </c>
      <c r="D56" s="16"/>
      <c r="E56" s="16"/>
      <c r="F56" s="213" t="s">
        <v>100</v>
      </c>
      <c r="G56" s="47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96">
        <f>SUM(M55,R55)</f>
        <v>0</v>
      </c>
      <c r="S56" s="49"/>
      <c r="T56" s="19"/>
      <c r="U56" s="20"/>
    </row>
    <row r="57" spans="1:21" ht="10" customHeight="1" x14ac:dyDescent="0.2">
      <c r="A57" s="14"/>
      <c r="B57" s="14"/>
      <c r="C57" s="14"/>
      <c r="D57" s="14"/>
      <c r="E57" s="14"/>
      <c r="F57" s="14"/>
      <c r="G57" s="9"/>
      <c r="L57" s="9"/>
    </row>
    <row r="58" spans="1:21" ht="20.149999999999999" customHeight="1" x14ac:dyDescent="0.2">
      <c r="A58" s="107">
        <v>3</v>
      </c>
      <c r="B58" s="108" t="s">
        <v>104</v>
      </c>
      <c r="C58" s="15"/>
    </row>
    <row r="59" spans="1:21" ht="20.149999999999999" customHeight="1" x14ac:dyDescent="0.2">
      <c r="A59" s="7"/>
      <c r="B59" s="106" t="s">
        <v>108</v>
      </c>
      <c r="N59" s="104" t="s">
        <v>35</v>
      </c>
      <c r="O59" s="109">
        <v>1100</v>
      </c>
      <c r="P59" s="106" t="s">
        <v>34</v>
      </c>
      <c r="Q59" s="104" t="s">
        <v>36</v>
      </c>
      <c r="R59" s="110">
        <v>2372</v>
      </c>
      <c r="S59" s="106" t="s">
        <v>69</v>
      </c>
    </row>
    <row r="60" spans="1:21" ht="20.149999999999999" customHeight="1" x14ac:dyDescent="0.2">
      <c r="A60" s="111" t="s">
        <v>23</v>
      </c>
      <c r="B60" s="112"/>
      <c r="C60" s="112"/>
      <c r="D60" s="112"/>
      <c r="E60" s="113"/>
      <c r="F60" s="114" t="s">
        <v>64</v>
      </c>
      <c r="G60" s="125" t="s">
        <v>98</v>
      </c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7"/>
      <c r="S60" s="119" t="s">
        <v>70</v>
      </c>
      <c r="T60" s="120"/>
      <c r="U60" s="121"/>
    </row>
    <row r="61" spans="1:21" ht="20.149999999999999" customHeight="1" x14ac:dyDescent="0.2">
      <c r="A61" s="115"/>
      <c r="B61" s="116"/>
      <c r="C61" s="116"/>
      <c r="D61" s="116"/>
      <c r="E61" s="117"/>
      <c r="F61" s="118"/>
      <c r="G61" s="128" t="s">
        <v>11</v>
      </c>
      <c r="H61" s="129" t="s">
        <v>12</v>
      </c>
      <c r="I61" s="129" t="s">
        <v>3</v>
      </c>
      <c r="J61" s="129" t="s">
        <v>4</v>
      </c>
      <c r="K61" s="130" t="s">
        <v>5</v>
      </c>
      <c r="L61" s="130" t="s">
        <v>6</v>
      </c>
      <c r="M61" s="131" t="s">
        <v>7</v>
      </c>
      <c r="N61" s="132" t="s">
        <v>8</v>
      </c>
      <c r="O61" s="129" t="s">
        <v>9</v>
      </c>
      <c r="P61" s="129" t="s">
        <v>13</v>
      </c>
      <c r="Q61" s="129" t="s">
        <v>14</v>
      </c>
      <c r="R61" s="131" t="s">
        <v>10</v>
      </c>
      <c r="S61" s="122"/>
      <c r="T61" s="123"/>
      <c r="U61" s="124"/>
    </row>
    <row r="62" spans="1:21" ht="20.149999999999999" customHeight="1" outlineLevel="1" x14ac:dyDescent="0.2">
      <c r="A62" s="158" t="s">
        <v>16</v>
      </c>
      <c r="B62" s="159" t="s">
        <v>24</v>
      </c>
      <c r="C62" s="159" t="s">
        <v>58</v>
      </c>
      <c r="D62" s="17"/>
      <c r="E62" s="17"/>
      <c r="F62" s="18"/>
      <c r="G62" s="133">
        <v>1100</v>
      </c>
      <c r="H62" s="134">
        <v>1100</v>
      </c>
      <c r="I62" s="134">
        <v>1100</v>
      </c>
      <c r="J62" s="134">
        <v>1100</v>
      </c>
      <c r="K62" s="135">
        <v>1100</v>
      </c>
      <c r="L62" s="135">
        <v>1100</v>
      </c>
      <c r="M62" s="136">
        <v>1100</v>
      </c>
      <c r="N62" s="137">
        <v>1100</v>
      </c>
      <c r="O62" s="134">
        <v>1100</v>
      </c>
      <c r="P62" s="134">
        <v>1100</v>
      </c>
      <c r="Q62" s="134">
        <v>1100</v>
      </c>
      <c r="R62" s="136">
        <v>1100</v>
      </c>
      <c r="S62" s="196" t="s">
        <v>65</v>
      </c>
      <c r="T62" s="19"/>
      <c r="U62" s="20"/>
    </row>
    <row r="63" spans="1:21" ht="20.149999999999999" customHeight="1" outlineLevel="1" x14ac:dyDescent="0.2">
      <c r="A63" s="160" t="s">
        <v>17</v>
      </c>
      <c r="B63" s="161" t="s">
        <v>2</v>
      </c>
      <c r="C63" s="162" t="s">
        <v>59</v>
      </c>
      <c r="D63" s="163" t="s">
        <v>28</v>
      </c>
      <c r="E63" s="164" t="s">
        <v>39</v>
      </c>
      <c r="F63" s="22"/>
      <c r="G63" s="138">
        <v>0</v>
      </c>
      <c r="H63" s="139">
        <v>0</v>
      </c>
      <c r="I63" s="139">
        <v>0</v>
      </c>
      <c r="J63" s="139">
        <v>2000</v>
      </c>
      <c r="K63" s="140">
        <v>2300</v>
      </c>
      <c r="L63" s="140">
        <v>1600</v>
      </c>
      <c r="M63" s="141">
        <v>0</v>
      </c>
      <c r="N63" s="142">
        <v>0</v>
      </c>
      <c r="O63" s="139">
        <v>0</v>
      </c>
      <c r="P63" s="139">
        <v>0</v>
      </c>
      <c r="Q63" s="139">
        <v>0</v>
      </c>
      <c r="R63" s="141">
        <v>0</v>
      </c>
      <c r="S63" s="197" t="s">
        <v>65</v>
      </c>
      <c r="T63" s="23"/>
      <c r="U63" s="24"/>
    </row>
    <row r="64" spans="1:21" ht="20.149999999999999" customHeight="1" outlineLevel="1" x14ac:dyDescent="0.2">
      <c r="A64" s="165"/>
      <c r="B64" s="166"/>
      <c r="C64" s="167"/>
      <c r="D64" s="168" t="s">
        <v>29</v>
      </c>
      <c r="E64" s="169" t="s">
        <v>0</v>
      </c>
      <c r="F64" s="25"/>
      <c r="G64" s="143">
        <v>0</v>
      </c>
      <c r="H64" s="144">
        <v>0</v>
      </c>
      <c r="I64" s="144">
        <v>0</v>
      </c>
      <c r="J64" s="144">
        <v>7300</v>
      </c>
      <c r="K64" s="145">
        <v>6700</v>
      </c>
      <c r="L64" s="145">
        <v>4700</v>
      </c>
      <c r="M64" s="146">
        <v>0</v>
      </c>
      <c r="N64" s="147">
        <v>0</v>
      </c>
      <c r="O64" s="144">
        <v>0</v>
      </c>
      <c r="P64" s="144">
        <v>0</v>
      </c>
      <c r="Q64" s="144">
        <v>0</v>
      </c>
      <c r="R64" s="146">
        <v>0</v>
      </c>
      <c r="S64" s="198" t="s">
        <v>65</v>
      </c>
      <c r="T64" s="26"/>
      <c r="U64" s="27"/>
    </row>
    <row r="65" spans="1:22" ht="20.149999999999999" customHeight="1" outlineLevel="1" x14ac:dyDescent="0.2">
      <c r="A65" s="165"/>
      <c r="B65" s="166"/>
      <c r="C65" s="167"/>
      <c r="D65" s="168" t="s">
        <v>30</v>
      </c>
      <c r="E65" s="169" t="s">
        <v>15</v>
      </c>
      <c r="F65" s="25"/>
      <c r="G65" s="143">
        <v>7200</v>
      </c>
      <c r="H65" s="144">
        <v>5800</v>
      </c>
      <c r="I65" s="144">
        <v>5000</v>
      </c>
      <c r="J65" s="144">
        <v>0</v>
      </c>
      <c r="K65" s="145">
        <v>0</v>
      </c>
      <c r="L65" s="145">
        <v>0</v>
      </c>
      <c r="M65" s="146">
        <v>5800</v>
      </c>
      <c r="N65" s="147">
        <v>6000</v>
      </c>
      <c r="O65" s="144">
        <v>7000</v>
      </c>
      <c r="P65" s="144">
        <v>8000</v>
      </c>
      <c r="Q65" s="144">
        <v>6700</v>
      </c>
      <c r="R65" s="146">
        <v>8800</v>
      </c>
      <c r="S65" s="198" t="s">
        <v>65</v>
      </c>
      <c r="T65" s="26"/>
      <c r="U65" s="27"/>
    </row>
    <row r="66" spans="1:22" ht="20.149999999999999" customHeight="1" outlineLevel="1" x14ac:dyDescent="0.2">
      <c r="A66" s="170"/>
      <c r="B66" s="171"/>
      <c r="C66" s="172"/>
      <c r="D66" s="173" t="s">
        <v>31</v>
      </c>
      <c r="E66" s="174" t="s">
        <v>1</v>
      </c>
      <c r="F66" s="29"/>
      <c r="G66" s="148">
        <v>6600</v>
      </c>
      <c r="H66" s="149">
        <v>6400</v>
      </c>
      <c r="I66" s="149">
        <v>7100</v>
      </c>
      <c r="J66" s="149">
        <v>7000</v>
      </c>
      <c r="K66" s="150">
        <v>6700</v>
      </c>
      <c r="L66" s="150">
        <v>8700</v>
      </c>
      <c r="M66" s="151">
        <v>5800</v>
      </c>
      <c r="N66" s="152">
        <v>5600</v>
      </c>
      <c r="O66" s="149">
        <v>7000</v>
      </c>
      <c r="P66" s="149">
        <v>8300</v>
      </c>
      <c r="Q66" s="149">
        <v>6700</v>
      </c>
      <c r="R66" s="151">
        <v>8200</v>
      </c>
      <c r="S66" s="199" t="s">
        <v>65</v>
      </c>
      <c r="T66" s="31"/>
      <c r="U66" s="32"/>
    </row>
    <row r="67" spans="1:22" ht="20.149999999999999" customHeight="1" outlineLevel="1" thickBot="1" x14ac:dyDescent="0.25">
      <c r="A67" s="175" t="s">
        <v>18</v>
      </c>
      <c r="B67" s="159" t="s">
        <v>87</v>
      </c>
      <c r="C67" s="16"/>
      <c r="D67" s="17"/>
      <c r="E67" s="16"/>
      <c r="F67" s="188" t="s">
        <v>88</v>
      </c>
      <c r="G67" s="153">
        <v>0.85000000000000009</v>
      </c>
      <c r="H67" s="154">
        <v>0.85000000000000009</v>
      </c>
      <c r="I67" s="154">
        <v>0.8600000000000001</v>
      </c>
      <c r="J67" s="154">
        <v>0.8600000000000001</v>
      </c>
      <c r="K67" s="155">
        <v>0.8600000000000001</v>
      </c>
      <c r="L67" s="155">
        <v>0.8600000000000001</v>
      </c>
      <c r="M67" s="156">
        <v>0.85000000000000009</v>
      </c>
      <c r="N67" s="157">
        <v>0.85000000000000009</v>
      </c>
      <c r="O67" s="154">
        <v>0.85000000000000009</v>
      </c>
      <c r="P67" s="154">
        <v>0.8600000000000001</v>
      </c>
      <c r="Q67" s="154">
        <v>0.85000000000000009</v>
      </c>
      <c r="R67" s="156">
        <v>0.85000000000000009</v>
      </c>
      <c r="S67" s="200" t="s">
        <v>65</v>
      </c>
      <c r="T67" s="33"/>
      <c r="U67" s="34"/>
    </row>
    <row r="68" spans="1:22" ht="20.149999999999999" customHeight="1" outlineLevel="1" x14ac:dyDescent="0.2">
      <c r="A68" s="175" t="s">
        <v>19</v>
      </c>
      <c r="B68" s="159" t="s">
        <v>60</v>
      </c>
      <c r="C68" s="159" t="s">
        <v>61</v>
      </c>
      <c r="D68" s="35"/>
      <c r="E68" s="17"/>
      <c r="F68" s="189" t="s">
        <v>50</v>
      </c>
      <c r="G68" s="59">
        <f>G62*$T68*G67</f>
        <v>0</v>
      </c>
      <c r="H68" s="60">
        <f t="shared" ref="H68:R68" si="8">H62*$T68*H67</f>
        <v>0</v>
      </c>
      <c r="I68" s="60">
        <f t="shared" si="8"/>
        <v>0</v>
      </c>
      <c r="J68" s="60">
        <f t="shared" si="8"/>
        <v>0</v>
      </c>
      <c r="K68" s="61">
        <f t="shared" si="8"/>
        <v>0</v>
      </c>
      <c r="L68" s="61">
        <f t="shared" si="8"/>
        <v>0</v>
      </c>
      <c r="M68" s="87">
        <f t="shared" si="8"/>
        <v>0</v>
      </c>
      <c r="N68" s="80">
        <f t="shared" si="8"/>
        <v>0</v>
      </c>
      <c r="O68" s="60">
        <f t="shared" si="8"/>
        <v>0</v>
      </c>
      <c r="P68" s="60">
        <f t="shared" si="8"/>
        <v>0</v>
      </c>
      <c r="Q68" s="60">
        <f t="shared" si="8"/>
        <v>0</v>
      </c>
      <c r="R68" s="61">
        <f t="shared" si="8"/>
        <v>0</v>
      </c>
      <c r="S68" s="201" t="s">
        <v>45</v>
      </c>
      <c r="T68" s="36">
        <v>0</v>
      </c>
      <c r="U68" s="176" t="s">
        <v>97</v>
      </c>
      <c r="V68" s="37"/>
    </row>
    <row r="69" spans="1:22" ht="20.149999999999999" customHeight="1" outlineLevel="1" x14ac:dyDescent="0.2">
      <c r="A69" s="111" t="s">
        <v>20</v>
      </c>
      <c r="B69" s="182" t="s">
        <v>26</v>
      </c>
      <c r="C69" s="162" t="s">
        <v>61</v>
      </c>
      <c r="D69" s="163" t="s">
        <v>41</v>
      </c>
      <c r="E69" s="164" t="s">
        <v>39</v>
      </c>
      <c r="F69" s="190" t="s">
        <v>47</v>
      </c>
      <c r="G69" s="62">
        <f>G63*$T69</f>
        <v>0</v>
      </c>
      <c r="H69" s="63">
        <f t="shared" ref="H69:R69" si="9">H63*$T69</f>
        <v>0</v>
      </c>
      <c r="I69" s="63">
        <f t="shared" si="9"/>
        <v>0</v>
      </c>
      <c r="J69" s="63">
        <f t="shared" si="9"/>
        <v>0</v>
      </c>
      <c r="K69" s="64">
        <f t="shared" si="9"/>
        <v>0</v>
      </c>
      <c r="L69" s="64">
        <f t="shared" si="9"/>
        <v>0</v>
      </c>
      <c r="M69" s="88">
        <f t="shared" si="9"/>
        <v>0</v>
      </c>
      <c r="N69" s="81">
        <f t="shared" si="9"/>
        <v>0</v>
      </c>
      <c r="O69" s="63">
        <f t="shared" si="9"/>
        <v>0</v>
      </c>
      <c r="P69" s="63">
        <f t="shared" si="9"/>
        <v>0</v>
      </c>
      <c r="Q69" s="63">
        <f t="shared" si="9"/>
        <v>0</v>
      </c>
      <c r="R69" s="64">
        <f t="shared" si="9"/>
        <v>0</v>
      </c>
      <c r="S69" s="202" t="s">
        <v>51</v>
      </c>
      <c r="T69" s="38">
        <v>0</v>
      </c>
      <c r="U69" s="177" t="s">
        <v>95</v>
      </c>
    </row>
    <row r="70" spans="1:22" ht="20.149999999999999" customHeight="1" outlineLevel="1" x14ac:dyDescent="0.2">
      <c r="A70" s="183"/>
      <c r="B70" s="184"/>
      <c r="C70" s="167"/>
      <c r="D70" s="168" t="s">
        <v>42</v>
      </c>
      <c r="E70" s="169" t="s">
        <v>0</v>
      </c>
      <c r="F70" s="191" t="s">
        <v>48</v>
      </c>
      <c r="G70" s="65">
        <f t="shared" ref="G70:R72" si="10">G64*$T70</f>
        <v>0</v>
      </c>
      <c r="H70" s="66">
        <f t="shared" si="10"/>
        <v>0</v>
      </c>
      <c r="I70" s="66">
        <f t="shared" si="10"/>
        <v>0</v>
      </c>
      <c r="J70" s="66">
        <f t="shared" si="10"/>
        <v>0</v>
      </c>
      <c r="K70" s="67">
        <f t="shared" si="10"/>
        <v>0</v>
      </c>
      <c r="L70" s="67">
        <f t="shared" si="10"/>
        <v>0</v>
      </c>
      <c r="M70" s="89">
        <f t="shared" si="10"/>
        <v>0</v>
      </c>
      <c r="N70" s="82">
        <f t="shared" si="10"/>
        <v>0</v>
      </c>
      <c r="O70" s="66">
        <f t="shared" si="10"/>
        <v>0</v>
      </c>
      <c r="P70" s="66">
        <f t="shared" si="10"/>
        <v>0</v>
      </c>
      <c r="Q70" s="66">
        <f t="shared" si="10"/>
        <v>0</v>
      </c>
      <c r="R70" s="67">
        <f t="shared" si="10"/>
        <v>0</v>
      </c>
      <c r="S70" s="203" t="s">
        <v>52</v>
      </c>
      <c r="T70" s="39">
        <v>0</v>
      </c>
      <c r="U70" s="178" t="s">
        <v>95</v>
      </c>
    </row>
    <row r="71" spans="1:22" ht="20.149999999999999" customHeight="1" outlineLevel="1" x14ac:dyDescent="0.2">
      <c r="A71" s="183"/>
      <c r="B71" s="184"/>
      <c r="C71" s="167"/>
      <c r="D71" s="168" t="s">
        <v>43</v>
      </c>
      <c r="E71" s="169" t="s">
        <v>15</v>
      </c>
      <c r="F71" s="191" t="s">
        <v>49</v>
      </c>
      <c r="G71" s="65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7">
        <f t="shared" si="10"/>
        <v>0</v>
      </c>
      <c r="L71" s="67">
        <f t="shared" si="10"/>
        <v>0</v>
      </c>
      <c r="M71" s="89">
        <f t="shared" si="10"/>
        <v>0</v>
      </c>
      <c r="N71" s="82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0</v>
      </c>
      <c r="R71" s="67">
        <f t="shared" si="10"/>
        <v>0</v>
      </c>
      <c r="S71" s="203" t="s">
        <v>53</v>
      </c>
      <c r="T71" s="39">
        <v>0</v>
      </c>
      <c r="U71" s="178" t="s">
        <v>95</v>
      </c>
    </row>
    <row r="72" spans="1:22" ht="20.149999999999999" customHeight="1" outlineLevel="1" thickBot="1" x14ac:dyDescent="0.25">
      <c r="A72" s="115"/>
      <c r="B72" s="185"/>
      <c r="C72" s="172"/>
      <c r="D72" s="173" t="s">
        <v>44</v>
      </c>
      <c r="E72" s="174" t="s">
        <v>1</v>
      </c>
      <c r="F72" s="192" t="s">
        <v>46</v>
      </c>
      <c r="G72" s="68">
        <f t="shared" si="10"/>
        <v>0</v>
      </c>
      <c r="H72" s="69">
        <f t="shared" si="10"/>
        <v>0</v>
      </c>
      <c r="I72" s="69">
        <f t="shared" si="10"/>
        <v>0</v>
      </c>
      <c r="J72" s="69">
        <f t="shared" si="10"/>
        <v>0</v>
      </c>
      <c r="K72" s="70">
        <f t="shared" si="10"/>
        <v>0</v>
      </c>
      <c r="L72" s="70">
        <f t="shared" si="10"/>
        <v>0</v>
      </c>
      <c r="M72" s="90">
        <f t="shared" si="10"/>
        <v>0</v>
      </c>
      <c r="N72" s="83">
        <f t="shared" si="10"/>
        <v>0</v>
      </c>
      <c r="O72" s="69">
        <f t="shared" si="10"/>
        <v>0</v>
      </c>
      <c r="P72" s="69">
        <f t="shared" si="10"/>
        <v>0</v>
      </c>
      <c r="Q72" s="69">
        <f t="shared" si="10"/>
        <v>0</v>
      </c>
      <c r="R72" s="70">
        <f t="shared" si="10"/>
        <v>0</v>
      </c>
      <c r="S72" s="204" t="s">
        <v>54</v>
      </c>
      <c r="T72" s="40">
        <v>0</v>
      </c>
      <c r="U72" s="179" t="s">
        <v>95</v>
      </c>
    </row>
    <row r="73" spans="1:22" ht="20.149999999999999" customHeight="1" outlineLevel="1" x14ac:dyDescent="0.2">
      <c r="A73" s="111" t="s">
        <v>21</v>
      </c>
      <c r="B73" s="182" t="s">
        <v>62</v>
      </c>
      <c r="C73" s="162" t="s">
        <v>61</v>
      </c>
      <c r="D73" s="186" t="s">
        <v>32</v>
      </c>
      <c r="E73" s="208" t="s">
        <v>40</v>
      </c>
      <c r="F73" s="193" t="s">
        <v>68</v>
      </c>
      <c r="G73" s="71">
        <f>ROUNDDOWN(G62*T73,2)</f>
        <v>0</v>
      </c>
      <c r="H73" s="72">
        <f>ROUNDDOWN(H62*T73,2)</f>
        <v>0</v>
      </c>
      <c r="I73" s="72">
        <f>ROUNDDOWN(I62*T73,2)</f>
        <v>0</v>
      </c>
      <c r="J73" s="72">
        <f>ROUNDDOWN(J62*T73,2)</f>
        <v>0</v>
      </c>
      <c r="K73" s="73">
        <f>ROUNDDOWN(K62*T73,2)</f>
        <v>0</v>
      </c>
      <c r="L73" s="73">
        <f>ROUNDDOWN(L62*T73,2)</f>
        <v>0</v>
      </c>
      <c r="M73" s="91">
        <f>ROUNDDOWN(M62*T73,2)</f>
        <v>0</v>
      </c>
      <c r="N73" s="84">
        <f>ROUNDDOWN(N62*T73,2)</f>
        <v>0</v>
      </c>
      <c r="O73" s="72">
        <f>ROUNDDOWN(O62*T73,2)</f>
        <v>0</v>
      </c>
      <c r="P73" s="72">
        <f>ROUNDDOWN(P62*T73,2)</f>
        <v>0</v>
      </c>
      <c r="Q73" s="72">
        <f>ROUNDDOWN(Q62*T73,2)</f>
        <v>0</v>
      </c>
      <c r="R73" s="73">
        <f>ROUNDDOWN(R62*T73,2)</f>
        <v>0</v>
      </c>
      <c r="S73" s="205" t="s">
        <v>55</v>
      </c>
      <c r="T73" s="41">
        <v>0</v>
      </c>
      <c r="U73" s="180" t="s">
        <v>86</v>
      </c>
    </row>
    <row r="74" spans="1:22" ht="20.149999999999999" customHeight="1" outlineLevel="1" thickBot="1" x14ac:dyDescent="0.25">
      <c r="A74" s="115"/>
      <c r="B74" s="185"/>
      <c r="C74" s="172"/>
      <c r="D74" s="187" t="s">
        <v>33</v>
      </c>
      <c r="E74" s="209" t="s">
        <v>57</v>
      </c>
      <c r="F74" s="194" t="s">
        <v>67</v>
      </c>
      <c r="G74" s="74">
        <f>ROUNDDOWN(SUM(G69:G72)*T74%,2)</f>
        <v>0</v>
      </c>
      <c r="H74" s="75">
        <f>ROUNDDOWN(SUM(H69:H72)*T74%,2)</f>
        <v>0</v>
      </c>
      <c r="I74" s="75">
        <f>ROUNDDOWN(SUM(I69:I72)*T74%,2)</f>
        <v>0</v>
      </c>
      <c r="J74" s="75">
        <f>ROUNDDOWN(SUM(J69:J72)*T74%,2)</f>
        <v>0</v>
      </c>
      <c r="K74" s="76">
        <f>ROUNDDOWN(SUM(K69:K72)*T74%,2)</f>
        <v>0</v>
      </c>
      <c r="L74" s="76">
        <f>ROUNDDOWN(SUM(L69:L72)*T74%,2)</f>
        <v>0</v>
      </c>
      <c r="M74" s="92">
        <f>ROUNDDOWN(SUM(M69:M72)*T74%,2)</f>
        <v>0</v>
      </c>
      <c r="N74" s="85">
        <f>ROUNDDOWN(SUM(N69:N72)*T74%,2)</f>
        <v>0</v>
      </c>
      <c r="O74" s="75">
        <f>ROUNDDOWN(SUM(O69:O72)*T74%,2)</f>
        <v>0</v>
      </c>
      <c r="P74" s="75">
        <f>ROUNDDOWN(SUM(P69:P72)*T74%,2)</f>
        <v>0</v>
      </c>
      <c r="Q74" s="75">
        <f>ROUNDDOWN(SUM(Q69:Q72)*T74%,2)</f>
        <v>0</v>
      </c>
      <c r="R74" s="76">
        <f>ROUNDDOWN(SUM(R69:R72)*T74%,2)</f>
        <v>0</v>
      </c>
      <c r="S74" s="206" t="s">
        <v>56</v>
      </c>
      <c r="T74" s="42">
        <v>0</v>
      </c>
      <c r="U74" s="181" t="s">
        <v>96</v>
      </c>
    </row>
    <row r="75" spans="1:22" ht="20.149999999999999" customHeight="1" x14ac:dyDescent="0.2">
      <c r="A75" s="111" t="s">
        <v>22</v>
      </c>
      <c r="B75" s="112" t="s">
        <v>25</v>
      </c>
      <c r="C75" s="112" t="s">
        <v>61</v>
      </c>
      <c r="D75" s="21"/>
      <c r="E75" s="210" t="s">
        <v>71</v>
      </c>
      <c r="F75" s="195" t="s">
        <v>89</v>
      </c>
      <c r="G75" s="77">
        <f>ROUNDDOWN(G68+SUM(G69:G72)-SUM(G73:G74),0)</f>
        <v>0</v>
      </c>
      <c r="H75" s="78">
        <f t="shared" ref="H75:R75" si="11">ROUNDDOWN(H68+SUM(H69:H72)-SUM(H73:H74),0)</f>
        <v>0</v>
      </c>
      <c r="I75" s="78">
        <f t="shared" si="11"/>
        <v>0</v>
      </c>
      <c r="J75" s="78">
        <f t="shared" si="11"/>
        <v>0</v>
      </c>
      <c r="K75" s="79">
        <f t="shared" si="11"/>
        <v>0</v>
      </c>
      <c r="L75" s="79">
        <f t="shared" si="11"/>
        <v>0</v>
      </c>
      <c r="M75" s="93">
        <f t="shared" si="11"/>
        <v>0</v>
      </c>
      <c r="N75" s="86">
        <f t="shared" si="11"/>
        <v>0</v>
      </c>
      <c r="O75" s="78">
        <f t="shared" si="11"/>
        <v>0</v>
      </c>
      <c r="P75" s="78">
        <f t="shared" si="11"/>
        <v>0</v>
      </c>
      <c r="Q75" s="78">
        <f t="shared" si="11"/>
        <v>0</v>
      </c>
      <c r="R75" s="93">
        <f t="shared" si="11"/>
        <v>0</v>
      </c>
      <c r="S75" s="207" t="s">
        <v>66</v>
      </c>
      <c r="T75" s="43"/>
      <c r="U75" s="44"/>
    </row>
    <row r="76" spans="1:22" ht="20.149999999999999" customHeight="1" x14ac:dyDescent="0.2">
      <c r="A76" s="115"/>
      <c r="B76" s="116"/>
      <c r="C76" s="116"/>
      <c r="D76" s="28"/>
      <c r="E76" s="211" t="s">
        <v>99</v>
      </c>
      <c r="F76" s="29"/>
      <c r="G76" s="45"/>
      <c r="H76" s="46"/>
      <c r="I76" s="46"/>
      <c r="J76" s="46"/>
      <c r="K76" s="46"/>
      <c r="L76" s="212" t="s">
        <v>134</v>
      </c>
      <c r="M76" s="94">
        <f>SUM(G75:M75)</f>
        <v>0</v>
      </c>
      <c r="N76" s="46"/>
      <c r="O76" s="46"/>
      <c r="P76" s="46"/>
      <c r="Q76" s="212" t="s">
        <v>135</v>
      </c>
      <c r="R76" s="95">
        <f>SUM(N75:R75)</f>
        <v>0</v>
      </c>
      <c r="S76" s="30"/>
      <c r="T76" s="31"/>
      <c r="U76" s="32"/>
    </row>
    <row r="77" spans="1:22" ht="20.149999999999999" customHeight="1" x14ac:dyDescent="0.2">
      <c r="A77" s="175" t="s">
        <v>27</v>
      </c>
      <c r="B77" s="159" t="s">
        <v>63</v>
      </c>
      <c r="C77" s="159" t="s">
        <v>61</v>
      </c>
      <c r="D77" s="16"/>
      <c r="E77" s="16"/>
      <c r="F77" s="213" t="s">
        <v>100</v>
      </c>
      <c r="G77" s="47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96">
        <f>SUM(M76,R76)</f>
        <v>0</v>
      </c>
      <c r="S77" s="49"/>
      <c r="T77" s="19"/>
      <c r="U77" s="20"/>
    </row>
    <row r="78" spans="1:22" ht="10" customHeight="1" x14ac:dyDescent="0.2">
      <c r="D78" s="7"/>
      <c r="E78" s="7"/>
      <c r="F78" s="50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2"/>
      <c r="S78" s="53"/>
      <c r="T78" s="54"/>
      <c r="U78" s="54"/>
    </row>
    <row r="79" spans="1:22" ht="20.149999999999999" customHeight="1" x14ac:dyDescent="0.2">
      <c r="A79" s="107">
        <v>4</v>
      </c>
      <c r="B79" s="108" t="s">
        <v>105</v>
      </c>
      <c r="C79" s="15"/>
    </row>
    <row r="80" spans="1:22" ht="20.149999999999999" customHeight="1" x14ac:dyDescent="0.2">
      <c r="A80" s="7"/>
      <c r="B80" s="106" t="s">
        <v>109</v>
      </c>
      <c r="N80" s="104" t="s">
        <v>35</v>
      </c>
      <c r="O80" s="109">
        <v>900</v>
      </c>
      <c r="P80" s="106" t="s">
        <v>34</v>
      </c>
      <c r="Q80" s="104" t="s">
        <v>36</v>
      </c>
      <c r="R80" s="110">
        <v>2375</v>
      </c>
      <c r="S80" s="106" t="s">
        <v>69</v>
      </c>
    </row>
    <row r="81" spans="1:22" ht="20.149999999999999" customHeight="1" x14ac:dyDescent="0.2">
      <c r="A81" s="111" t="s">
        <v>23</v>
      </c>
      <c r="B81" s="112"/>
      <c r="C81" s="112"/>
      <c r="D81" s="112"/>
      <c r="E81" s="113"/>
      <c r="F81" s="114" t="s">
        <v>64</v>
      </c>
      <c r="G81" s="125" t="s">
        <v>98</v>
      </c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7"/>
      <c r="S81" s="119" t="s">
        <v>70</v>
      </c>
      <c r="T81" s="120"/>
      <c r="U81" s="121"/>
    </row>
    <row r="82" spans="1:22" ht="20.149999999999999" customHeight="1" x14ac:dyDescent="0.2">
      <c r="A82" s="115"/>
      <c r="B82" s="116"/>
      <c r="C82" s="116"/>
      <c r="D82" s="116"/>
      <c r="E82" s="117"/>
      <c r="F82" s="118"/>
      <c r="G82" s="128" t="s">
        <v>11</v>
      </c>
      <c r="H82" s="129" t="s">
        <v>12</v>
      </c>
      <c r="I82" s="129" t="s">
        <v>3</v>
      </c>
      <c r="J82" s="129" t="s">
        <v>4</v>
      </c>
      <c r="K82" s="130" t="s">
        <v>5</v>
      </c>
      <c r="L82" s="130" t="s">
        <v>6</v>
      </c>
      <c r="M82" s="131" t="s">
        <v>7</v>
      </c>
      <c r="N82" s="132" t="s">
        <v>8</v>
      </c>
      <c r="O82" s="129" t="s">
        <v>9</v>
      </c>
      <c r="P82" s="129" t="s">
        <v>13</v>
      </c>
      <c r="Q82" s="129" t="s">
        <v>14</v>
      </c>
      <c r="R82" s="131" t="s">
        <v>10</v>
      </c>
      <c r="S82" s="122"/>
      <c r="T82" s="123"/>
      <c r="U82" s="124"/>
    </row>
    <row r="83" spans="1:22" ht="20.149999999999999" customHeight="1" outlineLevel="1" x14ac:dyDescent="0.2">
      <c r="A83" s="158" t="s">
        <v>16</v>
      </c>
      <c r="B83" s="159" t="s">
        <v>24</v>
      </c>
      <c r="C83" s="159" t="s">
        <v>58</v>
      </c>
      <c r="D83" s="17"/>
      <c r="E83" s="17"/>
      <c r="F83" s="18"/>
      <c r="G83" s="133">
        <v>900</v>
      </c>
      <c r="H83" s="134">
        <v>900</v>
      </c>
      <c r="I83" s="134">
        <v>900</v>
      </c>
      <c r="J83" s="134">
        <v>900</v>
      </c>
      <c r="K83" s="135">
        <v>900</v>
      </c>
      <c r="L83" s="135">
        <v>900</v>
      </c>
      <c r="M83" s="136">
        <v>900</v>
      </c>
      <c r="N83" s="137">
        <v>900</v>
      </c>
      <c r="O83" s="134">
        <v>900</v>
      </c>
      <c r="P83" s="134">
        <v>900</v>
      </c>
      <c r="Q83" s="134">
        <v>900</v>
      </c>
      <c r="R83" s="136">
        <v>900</v>
      </c>
      <c r="S83" s="196" t="s">
        <v>65</v>
      </c>
      <c r="T83" s="19"/>
      <c r="U83" s="20"/>
    </row>
    <row r="84" spans="1:22" ht="20.149999999999999" customHeight="1" outlineLevel="1" x14ac:dyDescent="0.2">
      <c r="A84" s="160" t="s">
        <v>17</v>
      </c>
      <c r="B84" s="161" t="s">
        <v>2</v>
      </c>
      <c r="C84" s="162" t="s">
        <v>59</v>
      </c>
      <c r="D84" s="163" t="s">
        <v>28</v>
      </c>
      <c r="E84" s="164" t="s">
        <v>39</v>
      </c>
      <c r="F84" s="22"/>
      <c r="G84" s="138">
        <v>0</v>
      </c>
      <c r="H84" s="139">
        <v>0</v>
      </c>
      <c r="I84" s="139">
        <v>0</v>
      </c>
      <c r="J84" s="139">
        <v>3500</v>
      </c>
      <c r="K84" s="140">
        <v>3200</v>
      </c>
      <c r="L84" s="140">
        <v>3100</v>
      </c>
      <c r="M84" s="141">
        <v>0</v>
      </c>
      <c r="N84" s="142">
        <v>0</v>
      </c>
      <c r="O84" s="139">
        <v>0</v>
      </c>
      <c r="P84" s="139">
        <v>0</v>
      </c>
      <c r="Q84" s="139">
        <v>0</v>
      </c>
      <c r="R84" s="141">
        <v>0</v>
      </c>
      <c r="S84" s="197" t="s">
        <v>65</v>
      </c>
      <c r="T84" s="23"/>
      <c r="U84" s="24"/>
    </row>
    <row r="85" spans="1:22" ht="20.149999999999999" customHeight="1" outlineLevel="1" x14ac:dyDescent="0.2">
      <c r="A85" s="165"/>
      <c r="B85" s="166"/>
      <c r="C85" s="167"/>
      <c r="D85" s="168" t="s">
        <v>29</v>
      </c>
      <c r="E85" s="169" t="s">
        <v>0</v>
      </c>
      <c r="F85" s="25"/>
      <c r="G85" s="143">
        <v>0</v>
      </c>
      <c r="H85" s="144">
        <v>0</v>
      </c>
      <c r="I85" s="144">
        <v>0</v>
      </c>
      <c r="J85" s="144">
        <v>12100</v>
      </c>
      <c r="K85" s="145">
        <v>11100</v>
      </c>
      <c r="L85" s="145">
        <v>9100</v>
      </c>
      <c r="M85" s="146">
        <v>0</v>
      </c>
      <c r="N85" s="147">
        <v>0</v>
      </c>
      <c r="O85" s="144">
        <v>0</v>
      </c>
      <c r="P85" s="144">
        <v>0</v>
      </c>
      <c r="Q85" s="144">
        <v>0</v>
      </c>
      <c r="R85" s="146">
        <v>0</v>
      </c>
      <c r="S85" s="198" t="s">
        <v>65</v>
      </c>
      <c r="T85" s="26"/>
      <c r="U85" s="27"/>
    </row>
    <row r="86" spans="1:22" ht="20.149999999999999" customHeight="1" outlineLevel="1" x14ac:dyDescent="0.2">
      <c r="A86" s="165"/>
      <c r="B86" s="166"/>
      <c r="C86" s="167"/>
      <c r="D86" s="168" t="s">
        <v>30</v>
      </c>
      <c r="E86" s="169" t="s">
        <v>15</v>
      </c>
      <c r="F86" s="25"/>
      <c r="G86" s="143">
        <v>9800</v>
      </c>
      <c r="H86" s="144">
        <v>12600</v>
      </c>
      <c r="I86" s="144">
        <v>11200</v>
      </c>
      <c r="J86" s="144">
        <v>0</v>
      </c>
      <c r="K86" s="145">
        <v>0</v>
      </c>
      <c r="L86" s="145">
        <v>0</v>
      </c>
      <c r="M86" s="146">
        <v>11400</v>
      </c>
      <c r="N86" s="147">
        <v>9700</v>
      </c>
      <c r="O86" s="144">
        <v>8900</v>
      </c>
      <c r="P86" s="144">
        <v>8100</v>
      </c>
      <c r="Q86" s="144">
        <v>6400</v>
      </c>
      <c r="R86" s="146">
        <v>11700</v>
      </c>
      <c r="S86" s="198" t="s">
        <v>65</v>
      </c>
      <c r="T86" s="26"/>
      <c r="U86" s="27"/>
    </row>
    <row r="87" spans="1:22" ht="20.149999999999999" customHeight="1" outlineLevel="1" x14ac:dyDescent="0.2">
      <c r="A87" s="170"/>
      <c r="B87" s="171"/>
      <c r="C87" s="172"/>
      <c r="D87" s="173" t="s">
        <v>31</v>
      </c>
      <c r="E87" s="174" t="s">
        <v>1</v>
      </c>
      <c r="F87" s="29"/>
      <c r="G87" s="148">
        <v>10200</v>
      </c>
      <c r="H87" s="149">
        <v>14100</v>
      </c>
      <c r="I87" s="149">
        <v>17100</v>
      </c>
      <c r="J87" s="149">
        <v>14700</v>
      </c>
      <c r="K87" s="150">
        <v>14700</v>
      </c>
      <c r="L87" s="150">
        <v>18700</v>
      </c>
      <c r="M87" s="151">
        <v>12000</v>
      </c>
      <c r="N87" s="152">
        <v>10400</v>
      </c>
      <c r="O87" s="149">
        <v>10100</v>
      </c>
      <c r="P87" s="149">
        <v>11500</v>
      </c>
      <c r="Q87" s="149">
        <v>7200</v>
      </c>
      <c r="R87" s="151">
        <v>11500</v>
      </c>
      <c r="S87" s="199" t="s">
        <v>65</v>
      </c>
      <c r="T87" s="31"/>
      <c r="U87" s="32"/>
    </row>
    <row r="88" spans="1:22" ht="20.149999999999999" customHeight="1" outlineLevel="1" thickBot="1" x14ac:dyDescent="0.25">
      <c r="A88" s="175" t="s">
        <v>18</v>
      </c>
      <c r="B88" s="159" t="s">
        <v>87</v>
      </c>
      <c r="C88" s="16"/>
      <c r="D88" s="17"/>
      <c r="E88" s="16"/>
      <c r="F88" s="188" t="s">
        <v>88</v>
      </c>
      <c r="G88" s="153">
        <v>0.8600000000000001</v>
      </c>
      <c r="H88" s="154">
        <v>0.8600000000000001</v>
      </c>
      <c r="I88" s="154">
        <v>0.8600000000000001</v>
      </c>
      <c r="J88" s="154">
        <v>0.87000000000000011</v>
      </c>
      <c r="K88" s="155">
        <v>0.8600000000000001</v>
      </c>
      <c r="L88" s="155">
        <v>0.87000000000000011</v>
      </c>
      <c r="M88" s="156">
        <v>0.8600000000000001</v>
      </c>
      <c r="N88" s="157">
        <v>0.8600000000000001</v>
      </c>
      <c r="O88" s="154">
        <v>0.85000000000000009</v>
      </c>
      <c r="P88" s="154">
        <v>0.85000000000000009</v>
      </c>
      <c r="Q88" s="154">
        <v>0.85000000000000009</v>
      </c>
      <c r="R88" s="156">
        <v>0.85000000000000009</v>
      </c>
      <c r="S88" s="200" t="s">
        <v>65</v>
      </c>
      <c r="T88" s="33"/>
      <c r="U88" s="34"/>
    </row>
    <row r="89" spans="1:22" ht="20.149999999999999" customHeight="1" outlineLevel="1" x14ac:dyDescent="0.2">
      <c r="A89" s="175" t="s">
        <v>19</v>
      </c>
      <c r="B89" s="159" t="s">
        <v>60</v>
      </c>
      <c r="C89" s="159" t="s">
        <v>61</v>
      </c>
      <c r="D89" s="35"/>
      <c r="E89" s="17"/>
      <c r="F89" s="189" t="s">
        <v>50</v>
      </c>
      <c r="G89" s="59">
        <f>G83*$T89*G88</f>
        <v>0</v>
      </c>
      <c r="H89" s="60">
        <f t="shared" ref="H89:R89" si="12">H83*$T89*H88</f>
        <v>0</v>
      </c>
      <c r="I89" s="60">
        <f t="shared" si="12"/>
        <v>0</v>
      </c>
      <c r="J89" s="60">
        <f t="shared" si="12"/>
        <v>0</v>
      </c>
      <c r="K89" s="61">
        <f t="shared" si="12"/>
        <v>0</v>
      </c>
      <c r="L89" s="61">
        <f t="shared" si="12"/>
        <v>0</v>
      </c>
      <c r="M89" s="87">
        <f t="shared" si="12"/>
        <v>0</v>
      </c>
      <c r="N89" s="80">
        <f t="shared" si="12"/>
        <v>0</v>
      </c>
      <c r="O89" s="60">
        <f t="shared" si="12"/>
        <v>0</v>
      </c>
      <c r="P89" s="60">
        <f t="shared" si="12"/>
        <v>0</v>
      </c>
      <c r="Q89" s="60">
        <f t="shared" si="12"/>
        <v>0</v>
      </c>
      <c r="R89" s="61">
        <f t="shared" si="12"/>
        <v>0</v>
      </c>
      <c r="S89" s="201" t="s">
        <v>45</v>
      </c>
      <c r="T89" s="36">
        <v>0</v>
      </c>
      <c r="U89" s="176" t="s">
        <v>97</v>
      </c>
      <c r="V89" s="37"/>
    </row>
    <row r="90" spans="1:22" ht="20.149999999999999" customHeight="1" outlineLevel="1" x14ac:dyDescent="0.2">
      <c r="A90" s="111" t="s">
        <v>20</v>
      </c>
      <c r="B90" s="182" t="s">
        <v>26</v>
      </c>
      <c r="C90" s="162" t="s">
        <v>61</v>
      </c>
      <c r="D90" s="163" t="s">
        <v>41</v>
      </c>
      <c r="E90" s="164" t="s">
        <v>39</v>
      </c>
      <c r="F90" s="190" t="s">
        <v>47</v>
      </c>
      <c r="G90" s="62">
        <f>G84*$T90</f>
        <v>0</v>
      </c>
      <c r="H90" s="63">
        <f t="shared" ref="H90:R90" si="13">H84*$T90</f>
        <v>0</v>
      </c>
      <c r="I90" s="63">
        <f t="shared" si="13"/>
        <v>0</v>
      </c>
      <c r="J90" s="63">
        <f t="shared" si="13"/>
        <v>0</v>
      </c>
      <c r="K90" s="64">
        <f t="shared" si="13"/>
        <v>0</v>
      </c>
      <c r="L90" s="64">
        <f t="shared" si="13"/>
        <v>0</v>
      </c>
      <c r="M90" s="88">
        <f t="shared" si="13"/>
        <v>0</v>
      </c>
      <c r="N90" s="81">
        <f t="shared" si="13"/>
        <v>0</v>
      </c>
      <c r="O90" s="63">
        <f t="shared" si="13"/>
        <v>0</v>
      </c>
      <c r="P90" s="63">
        <f t="shared" si="13"/>
        <v>0</v>
      </c>
      <c r="Q90" s="63">
        <f t="shared" si="13"/>
        <v>0</v>
      </c>
      <c r="R90" s="64">
        <f t="shared" si="13"/>
        <v>0</v>
      </c>
      <c r="S90" s="202" t="s">
        <v>51</v>
      </c>
      <c r="T90" s="38">
        <v>0</v>
      </c>
      <c r="U90" s="177" t="s">
        <v>95</v>
      </c>
    </row>
    <row r="91" spans="1:22" ht="20.149999999999999" customHeight="1" outlineLevel="1" x14ac:dyDescent="0.2">
      <c r="A91" s="183"/>
      <c r="B91" s="184"/>
      <c r="C91" s="167"/>
      <c r="D91" s="168" t="s">
        <v>42</v>
      </c>
      <c r="E91" s="169" t="s">
        <v>0</v>
      </c>
      <c r="F91" s="191" t="s">
        <v>48</v>
      </c>
      <c r="G91" s="65">
        <f t="shared" ref="G91:R93" si="14">G85*$T91</f>
        <v>0</v>
      </c>
      <c r="H91" s="66">
        <f t="shared" si="14"/>
        <v>0</v>
      </c>
      <c r="I91" s="66">
        <f t="shared" si="14"/>
        <v>0</v>
      </c>
      <c r="J91" s="66">
        <f t="shared" si="14"/>
        <v>0</v>
      </c>
      <c r="K91" s="67">
        <f t="shared" si="14"/>
        <v>0</v>
      </c>
      <c r="L91" s="67">
        <f t="shared" si="14"/>
        <v>0</v>
      </c>
      <c r="M91" s="89">
        <f t="shared" si="14"/>
        <v>0</v>
      </c>
      <c r="N91" s="82">
        <f t="shared" si="14"/>
        <v>0</v>
      </c>
      <c r="O91" s="66">
        <f t="shared" si="14"/>
        <v>0</v>
      </c>
      <c r="P91" s="66">
        <f t="shared" si="14"/>
        <v>0</v>
      </c>
      <c r="Q91" s="66">
        <f t="shared" si="14"/>
        <v>0</v>
      </c>
      <c r="R91" s="67">
        <f t="shared" si="14"/>
        <v>0</v>
      </c>
      <c r="S91" s="203" t="s">
        <v>52</v>
      </c>
      <c r="T91" s="39">
        <v>0</v>
      </c>
      <c r="U91" s="178" t="s">
        <v>95</v>
      </c>
    </row>
    <row r="92" spans="1:22" ht="20.149999999999999" customHeight="1" outlineLevel="1" x14ac:dyDescent="0.2">
      <c r="A92" s="183"/>
      <c r="B92" s="184"/>
      <c r="C92" s="167"/>
      <c r="D92" s="168" t="s">
        <v>43</v>
      </c>
      <c r="E92" s="169" t="s">
        <v>15</v>
      </c>
      <c r="F92" s="191" t="s">
        <v>49</v>
      </c>
      <c r="G92" s="65">
        <f t="shared" si="14"/>
        <v>0</v>
      </c>
      <c r="H92" s="66">
        <f t="shared" si="14"/>
        <v>0</v>
      </c>
      <c r="I92" s="66">
        <f t="shared" si="14"/>
        <v>0</v>
      </c>
      <c r="J92" s="66">
        <f t="shared" si="14"/>
        <v>0</v>
      </c>
      <c r="K92" s="67">
        <f t="shared" si="14"/>
        <v>0</v>
      </c>
      <c r="L92" s="67">
        <f t="shared" si="14"/>
        <v>0</v>
      </c>
      <c r="M92" s="89">
        <f t="shared" si="14"/>
        <v>0</v>
      </c>
      <c r="N92" s="82">
        <f t="shared" si="14"/>
        <v>0</v>
      </c>
      <c r="O92" s="66">
        <f t="shared" si="14"/>
        <v>0</v>
      </c>
      <c r="P92" s="66">
        <f t="shared" si="14"/>
        <v>0</v>
      </c>
      <c r="Q92" s="66">
        <f t="shared" si="14"/>
        <v>0</v>
      </c>
      <c r="R92" s="67">
        <f t="shared" si="14"/>
        <v>0</v>
      </c>
      <c r="S92" s="203" t="s">
        <v>53</v>
      </c>
      <c r="T92" s="39">
        <v>0</v>
      </c>
      <c r="U92" s="178" t="s">
        <v>95</v>
      </c>
    </row>
    <row r="93" spans="1:22" ht="20.149999999999999" customHeight="1" outlineLevel="1" thickBot="1" x14ac:dyDescent="0.25">
      <c r="A93" s="115"/>
      <c r="B93" s="185"/>
      <c r="C93" s="172"/>
      <c r="D93" s="173" t="s">
        <v>44</v>
      </c>
      <c r="E93" s="174" t="s">
        <v>1</v>
      </c>
      <c r="F93" s="192" t="s">
        <v>46</v>
      </c>
      <c r="G93" s="68">
        <f t="shared" si="14"/>
        <v>0</v>
      </c>
      <c r="H93" s="69">
        <f t="shared" si="14"/>
        <v>0</v>
      </c>
      <c r="I93" s="69">
        <f t="shared" si="14"/>
        <v>0</v>
      </c>
      <c r="J93" s="69">
        <f t="shared" si="14"/>
        <v>0</v>
      </c>
      <c r="K93" s="70">
        <f t="shared" si="14"/>
        <v>0</v>
      </c>
      <c r="L93" s="70">
        <f t="shared" si="14"/>
        <v>0</v>
      </c>
      <c r="M93" s="90">
        <f t="shared" si="14"/>
        <v>0</v>
      </c>
      <c r="N93" s="83">
        <f t="shared" si="14"/>
        <v>0</v>
      </c>
      <c r="O93" s="69">
        <f t="shared" si="14"/>
        <v>0</v>
      </c>
      <c r="P93" s="69">
        <f t="shared" si="14"/>
        <v>0</v>
      </c>
      <c r="Q93" s="69">
        <f t="shared" si="14"/>
        <v>0</v>
      </c>
      <c r="R93" s="70">
        <f t="shared" si="14"/>
        <v>0</v>
      </c>
      <c r="S93" s="204" t="s">
        <v>54</v>
      </c>
      <c r="T93" s="40">
        <v>0</v>
      </c>
      <c r="U93" s="179" t="s">
        <v>95</v>
      </c>
    </row>
    <row r="94" spans="1:22" ht="20.149999999999999" customHeight="1" outlineLevel="1" x14ac:dyDescent="0.2">
      <c r="A94" s="111" t="s">
        <v>21</v>
      </c>
      <c r="B94" s="182" t="s">
        <v>62</v>
      </c>
      <c r="C94" s="162" t="s">
        <v>61</v>
      </c>
      <c r="D94" s="186" t="s">
        <v>32</v>
      </c>
      <c r="E94" s="208" t="s">
        <v>40</v>
      </c>
      <c r="F94" s="193" t="s">
        <v>68</v>
      </c>
      <c r="G94" s="71">
        <f>ROUNDDOWN(G83*T94,2)</f>
        <v>0</v>
      </c>
      <c r="H94" s="72">
        <f>ROUNDDOWN(H83*T94,2)</f>
        <v>0</v>
      </c>
      <c r="I94" s="72">
        <f>ROUNDDOWN(I83*T94,2)</f>
        <v>0</v>
      </c>
      <c r="J94" s="72">
        <f>ROUNDDOWN(J83*T94,2)</f>
        <v>0</v>
      </c>
      <c r="K94" s="73">
        <f>ROUNDDOWN(K83*T94,2)</f>
        <v>0</v>
      </c>
      <c r="L94" s="73">
        <f>ROUNDDOWN(L83*T94,2)</f>
        <v>0</v>
      </c>
      <c r="M94" s="91">
        <f>ROUNDDOWN(M83*T94,2)</f>
        <v>0</v>
      </c>
      <c r="N94" s="84">
        <f>ROUNDDOWN(N83*T94,2)</f>
        <v>0</v>
      </c>
      <c r="O94" s="72">
        <f>ROUNDDOWN(O83*T94,2)</f>
        <v>0</v>
      </c>
      <c r="P94" s="72">
        <f>ROUNDDOWN(P83*T94,2)</f>
        <v>0</v>
      </c>
      <c r="Q94" s="72">
        <f>ROUNDDOWN(Q83*T94,2)</f>
        <v>0</v>
      </c>
      <c r="R94" s="73">
        <f>ROUNDDOWN(R83*T94,2)</f>
        <v>0</v>
      </c>
      <c r="S94" s="205" t="s">
        <v>55</v>
      </c>
      <c r="T94" s="41">
        <v>0</v>
      </c>
      <c r="U94" s="180" t="s">
        <v>86</v>
      </c>
    </row>
    <row r="95" spans="1:22" ht="20.149999999999999" customHeight="1" outlineLevel="1" thickBot="1" x14ac:dyDescent="0.25">
      <c r="A95" s="115"/>
      <c r="B95" s="185"/>
      <c r="C95" s="172"/>
      <c r="D95" s="187" t="s">
        <v>33</v>
      </c>
      <c r="E95" s="209" t="s">
        <v>57</v>
      </c>
      <c r="F95" s="194" t="s">
        <v>67</v>
      </c>
      <c r="G95" s="74">
        <f>ROUNDDOWN(SUM(G90:G93)*T95%,2)</f>
        <v>0</v>
      </c>
      <c r="H95" s="75">
        <f>ROUNDDOWN(SUM(H90:H93)*T95%,2)</f>
        <v>0</v>
      </c>
      <c r="I95" s="75">
        <f>ROUNDDOWN(SUM(I90:I93)*T95%,2)</f>
        <v>0</v>
      </c>
      <c r="J95" s="75">
        <f>ROUNDDOWN(SUM(J90:J93)*T95%,2)</f>
        <v>0</v>
      </c>
      <c r="K95" s="76">
        <f>ROUNDDOWN(SUM(K90:K93)*T95%,2)</f>
        <v>0</v>
      </c>
      <c r="L95" s="76">
        <f>ROUNDDOWN(SUM(L90:L93)*T95%,2)</f>
        <v>0</v>
      </c>
      <c r="M95" s="92">
        <f>ROUNDDOWN(SUM(M90:M93)*T95%,2)</f>
        <v>0</v>
      </c>
      <c r="N95" s="85">
        <f>ROUNDDOWN(SUM(N90:N93)*T95%,2)</f>
        <v>0</v>
      </c>
      <c r="O95" s="75">
        <f>ROUNDDOWN(SUM(O90:O93)*T95%,2)</f>
        <v>0</v>
      </c>
      <c r="P95" s="75">
        <f>ROUNDDOWN(SUM(P90:P93)*T95%,2)</f>
        <v>0</v>
      </c>
      <c r="Q95" s="75">
        <f>ROUNDDOWN(SUM(Q90:Q93)*T95%,2)</f>
        <v>0</v>
      </c>
      <c r="R95" s="76">
        <f>ROUNDDOWN(SUM(R90:R93)*T95%,2)</f>
        <v>0</v>
      </c>
      <c r="S95" s="206" t="s">
        <v>56</v>
      </c>
      <c r="T95" s="42">
        <v>0</v>
      </c>
      <c r="U95" s="181" t="s">
        <v>96</v>
      </c>
    </row>
    <row r="96" spans="1:22" ht="20.149999999999999" customHeight="1" x14ac:dyDescent="0.2">
      <c r="A96" s="111" t="s">
        <v>22</v>
      </c>
      <c r="B96" s="112" t="s">
        <v>25</v>
      </c>
      <c r="C96" s="112" t="s">
        <v>61</v>
      </c>
      <c r="D96" s="21"/>
      <c r="E96" s="210" t="s">
        <v>71</v>
      </c>
      <c r="F96" s="195" t="s">
        <v>89</v>
      </c>
      <c r="G96" s="77">
        <f>ROUNDDOWN(G89+SUM(G90:G93)-SUM(G94:G95),0)</f>
        <v>0</v>
      </c>
      <c r="H96" s="78">
        <f t="shared" ref="H96:R96" si="15">ROUNDDOWN(H89+SUM(H90:H93)-SUM(H94:H95),0)</f>
        <v>0</v>
      </c>
      <c r="I96" s="78">
        <f t="shared" si="15"/>
        <v>0</v>
      </c>
      <c r="J96" s="78">
        <f t="shared" si="15"/>
        <v>0</v>
      </c>
      <c r="K96" s="79">
        <f t="shared" si="15"/>
        <v>0</v>
      </c>
      <c r="L96" s="79">
        <f t="shared" si="15"/>
        <v>0</v>
      </c>
      <c r="M96" s="93">
        <f t="shared" si="15"/>
        <v>0</v>
      </c>
      <c r="N96" s="86">
        <f t="shared" si="15"/>
        <v>0</v>
      </c>
      <c r="O96" s="78">
        <f t="shared" si="15"/>
        <v>0</v>
      </c>
      <c r="P96" s="78">
        <f t="shared" si="15"/>
        <v>0</v>
      </c>
      <c r="Q96" s="78">
        <f t="shared" si="15"/>
        <v>0</v>
      </c>
      <c r="R96" s="93">
        <f t="shared" si="15"/>
        <v>0</v>
      </c>
      <c r="S96" s="207" t="s">
        <v>66</v>
      </c>
      <c r="T96" s="43"/>
      <c r="U96" s="44"/>
    </row>
    <row r="97" spans="1:21" ht="20.149999999999999" customHeight="1" x14ac:dyDescent="0.2">
      <c r="A97" s="115"/>
      <c r="B97" s="116"/>
      <c r="C97" s="116"/>
      <c r="D97" s="28"/>
      <c r="E97" s="211" t="s">
        <v>99</v>
      </c>
      <c r="F97" s="29"/>
      <c r="G97" s="45"/>
      <c r="H97" s="46"/>
      <c r="I97" s="46"/>
      <c r="J97" s="46"/>
      <c r="K97" s="46"/>
      <c r="L97" s="212" t="s">
        <v>134</v>
      </c>
      <c r="M97" s="94">
        <f>SUM(G96:M96)</f>
        <v>0</v>
      </c>
      <c r="N97" s="46"/>
      <c r="O97" s="46"/>
      <c r="P97" s="46"/>
      <c r="Q97" s="212" t="s">
        <v>135</v>
      </c>
      <c r="R97" s="95">
        <f>SUM(N96:R96)</f>
        <v>0</v>
      </c>
      <c r="S97" s="30"/>
      <c r="T97" s="31"/>
      <c r="U97" s="32"/>
    </row>
    <row r="98" spans="1:21" ht="20.149999999999999" customHeight="1" x14ac:dyDescent="0.2">
      <c r="A98" s="175" t="s">
        <v>27</v>
      </c>
      <c r="B98" s="159" t="s">
        <v>63</v>
      </c>
      <c r="C98" s="159" t="s">
        <v>61</v>
      </c>
      <c r="D98" s="16"/>
      <c r="E98" s="16"/>
      <c r="F98" s="213" t="s">
        <v>100</v>
      </c>
      <c r="G98" s="47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96">
        <f>SUM(M97,R97)</f>
        <v>0</v>
      </c>
      <c r="S98" s="49"/>
      <c r="T98" s="19"/>
      <c r="U98" s="20"/>
    </row>
    <row r="99" spans="1:21" ht="10" customHeight="1" x14ac:dyDescent="0.2">
      <c r="D99" s="7"/>
      <c r="E99" s="7"/>
      <c r="F99" s="50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2"/>
    </row>
    <row r="100" spans="1:21" ht="20.149999999999999" customHeight="1" x14ac:dyDescent="0.2">
      <c r="A100" s="11"/>
      <c r="D100" s="7"/>
      <c r="E100" s="7"/>
    </row>
    <row r="101" spans="1:21" ht="20.149999999999999" customHeight="1" x14ac:dyDescent="0.2">
      <c r="S101" s="53"/>
      <c r="T101" s="54"/>
      <c r="U101" s="54"/>
    </row>
  </sheetData>
  <sheetProtection algorithmName="SHA-512" hashValue="yxi8moFLqY0XjlrT9EZ1snbTXRWLqyuyuJhHLR20GvOVI/mYoA4lYjV+6RGQp6Jw5bzWBJm1jmDmOHQ9OEmvNw==" saltValue="ePMFIarJ9Fr5HFcdRVd5fw==" spinCount="100000" sheet="1" objects="1" scenarios="1" selectLockedCells="1"/>
  <mergeCells count="67">
    <mergeCell ref="A3:B4"/>
    <mergeCell ref="C3:E4"/>
    <mergeCell ref="F3:F4"/>
    <mergeCell ref="A18:E19"/>
    <mergeCell ref="F18:F19"/>
    <mergeCell ref="G18:R18"/>
    <mergeCell ref="S18:U19"/>
    <mergeCell ref="A21:A24"/>
    <mergeCell ref="B21:B24"/>
    <mergeCell ref="C21:C24"/>
    <mergeCell ref="A27:A30"/>
    <mergeCell ref="B27:B30"/>
    <mergeCell ref="C27:C30"/>
    <mergeCell ref="A31:A32"/>
    <mergeCell ref="B31:B32"/>
    <mergeCell ref="C31:C32"/>
    <mergeCell ref="A33:A34"/>
    <mergeCell ref="B33:B34"/>
    <mergeCell ref="C33:C34"/>
    <mergeCell ref="A39:E40"/>
    <mergeCell ref="F39:F40"/>
    <mergeCell ref="S39:U40"/>
    <mergeCell ref="A42:A45"/>
    <mergeCell ref="B42:B45"/>
    <mergeCell ref="C42:C45"/>
    <mergeCell ref="A48:A51"/>
    <mergeCell ref="B48:B51"/>
    <mergeCell ref="C48:C51"/>
    <mergeCell ref="G39:R39"/>
    <mergeCell ref="A52:A53"/>
    <mergeCell ref="B52:B53"/>
    <mergeCell ref="C52:C53"/>
    <mergeCell ref="A54:A55"/>
    <mergeCell ref="B54:B55"/>
    <mergeCell ref="C54:C55"/>
    <mergeCell ref="A60:E61"/>
    <mergeCell ref="F60:F61"/>
    <mergeCell ref="G60:R60"/>
    <mergeCell ref="S60:U61"/>
    <mergeCell ref="A63:A66"/>
    <mergeCell ref="B63:B66"/>
    <mergeCell ref="C63:C66"/>
    <mergeCell ref="A69:A72"/>
    <mergeCell ref="B69:B72"/>
    <mergeCell ref="C69:C72"/>
    <mergeCell ref="A73:A74"/>
    <mergeCell ref="B73:B74"/>
    <mergeCell ref="C73:C74"/>
    <mergeCell ref="A75:A76"/>
    <mergeCell ref="B75:B76"/>
    <mergeCell ref="C75:C76"/>
    <mergeCell ref="A81:E82"/>
    <mergeCell ref="F81:F82"/>
    <mergeCell ref="S81:U82"/>
    <mergeCell ref="A84:A87"/>
    <mergeCell ref="B84:B87"/>
    <mergeCell ref="C84:C87"/>
    <mergeCell ref="A90:A93"/>
    <mergeCell ref="B90:B93"/>
    <mergeCell ref="C90:C93"/>
    <mergeCell ref="G81:R81"/>
    <mergeCell ref="A94:A95"/>
    <mergeCell ref="B94:B95"/>
    <mergeCell ref="C94:C95"/>
    <mergeCell ref="A96:A97"/>
    <mergeCell ref="B96:B97"/>
    <mergeCell ref="C96:C97"/>
  </mergeCells>
  <phoneticPr fontId="4"/>
  <dataValidations disablePrompts="1" count="1">
    <dataValidation type="decimal" operator="greaterThanOrEqual" allowBlank="1" showInputMessage="1" showErrorMessage="1" sqref="T31:T32 T52:T53 T73:T74 T94:T95" xr:uid="{00000000-0002-0000-0000-000000000000}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2" manualBreakCount="2">
    <brk id="36" max="20" man="1"/>
    <brk id="78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村田　政人</cp:lastModifiedBy>
  <cp:lastPrinted>2025-04-28T08:00:36Z</cp:lastPrinted>
  <dcterms:created xsi:type="dcterms:W3CDTF">2021-04-28T04:04:43Z</dcterms:created>
  <dcterms:modified xsi:type="dcterms:W3CDTF">2025-05-20T03:23:19Z</dcterms:modified>
</cp:coreProperties>
</file>