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0603_電力需給契約\08_広瀬川浄化ｾﾝﾀｰほか14施設（500↓↑）\02_入札説明書\"/>
    </mc:Choice>
  </mc:AlternateContent>
  <xr:revisionPtr revIDLastSave="0" documentId="13_ncr:1_{394D49E7-A6CA-492A-B4C8-A6DAE8E17171}" xr6:coauthVersionLast="47" xr6:coauthVersionMax="47" xr10:uidLastSave="{00000000-0000-0000-0000-000000000000}"/>
  <bookViews>
    <workbookView xWindow="28680" yWindow="-120" windowWidth="29040" windowHeight="15720" tabRatio="916" xr2:uid="{00000000-000D-0000-FFFF-FFFF00000000}"/>
  </bookViews>
  <sheets>
    <sheet name="入札金額積算内訳書" sheetId="58" r:id="rId1"/>
  </sheets>
  <definedNames>
    <definedName name="_xlnm.Print_Area" localSheetId="0">入札金額積算内訳書!$A$1:$U$330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04" i="58" l="1"/>
  <c r="M199" i="58"/>
  <c r="H115" i="58" l="1"/>
  <c r="L325" i="58"/>
  <c r="N325" i="58"/>
  <c r="G304" i="58"/>
  <c r="G325" i="58"/>
  <c r="I304" i="58"/>
  <c r="O304" i="58"/>
  <c r="N304" i="58"/>
  <c r="K325" i="58"/>
  <c r="I325" i="58"/>
  <c r="Q325" i="58"/>
  <c r="J325" i="58"/>
  <c r="M304" i="58"/>
  <c r="H304" i="58"/>
  <c r="P325" i="58"/>
  <c r="M325" i="58"/>
  <c r="R325" i="58"/>
  <c r="P304" i="58"/>
  <c r="R304" i="58"/>
  <c r="J304" i="58"/>
  <c r="H325" i="58"/>
  <c r="O325" i="58"/>
  <c r="K304" i="58"/>
  <c r="Q304" i="58"/>
  <c r="H199" i="58"/>
  <c r="P199" i="58"/>
  <c r="I199" i="58"/>
  <c r="R115" i="58"/>
  <c r="P115" i="58"/>
  <c r="M115" i="58"/>
  <c r="G199" i="58"/>
  <c r="R199" i="58"/>
  <c r="L199" i="58"/>
  <c r="J199" i="58"/>
  <c r="Q199" i="58"/>
  <c r="O199" i="58"/>
  <c r="N199" i="58"/>
  <c r="K199" i="58"/>
  <c r="P73" i="58"/>
  <c r="J73" i="58"/>
  <c r="N73" i="58"/>
  <c r="Q73" i="58"/>
  <c r="O73" i="58"/>
  <c r="R73" i="58"/>
  <c r="G73" i="58"/>
  <c r="H73" i="58"/>
  <c r="K73" i="58"/>
  <c r="L73" i="58"/>
  <c r="I73" i="58"/>
  <c r="M73" i="58"/>
  <c r="R136" i="58"/>
  <c r="N136" i="58"/>
  <c r="P136" i="58"/>
  <c r="I136" i="58"/>
  <c r="L136" i="58"/>
  <c r="M136" i="58"/>
  <c r="G136" i="58"/>
  <c r="J136" i="58"/>
  <c r="O136" i="58"/>
  <c r="K136" i="58"/>
  <c r="H136" i="58"/>
  <c r="Q136" i="58"/>
  <c r="M157" i="58"/>
  <c r="P157" i="58"/>
  <c r="O157" i="58"/>
  <c r="G157" i="58"/>
  <c r="J157" i="58"/>
  <c r="R157" i="58"/>
  <c r="I157" i="58"/>
  <c r="Q157" i="58"/>
  <c r="L157" i="58"/>
  <c r="K157" i="58"/>
  <c r="H157" i="58"/>
  <c r="N157" i="58"/>
  <c r="M94" i="58"/>
  <c r="I94" i="58"/>
  <c r="K94" i="58"/>
  <c r="O94" i="58"/>
  <c r="L94" i="58"/>
  <c r="N94" i="58"/>
  <c r="H94" i="58"/>
  <c r="Q94" i="58"/>
  <c r="G94" i="58"/>
  <c r="J94" i="58"/>
  <c r="P94" i="58"/>
  <c r="R94" i="58"/>
  <c r="H283" i="58"/>
  <c r="I283" i="58"/>
  <c r="R283" i="58"/>
  <c r="P283" i="58"/>
  <c r="N283" i="58"/>
  <c r="O283" i="58"/>
  <c r="L283" i="58"/>
  <c r="J283" i="58"/>
  <c r="K283" i="58"/>
  <c r="Q283" i="58"/>
  <c r="G283" i="58"/>
  <c r="M283" i="58"/>
  <c r="L220" i="58"/>
  <c r="H220" i="58"/>
  <c r="M220" i="58"/>
  <c r="O220" i="58"/>
  <c r="I220" i="58"/>
  <c r="N220" i="58"/>
  <c r="G220" i="58"/>
  <c r="J220" i="58"/>
  <c r="Q220" i="58"/>
  <c r="P220" i="58"/>
  <c r="K220" i="58"/>
  <c r="R220" i="58"/>
  <c r="L241" i="58"/>
  <c r="R241" i="58"/>
  <c r="Q241" i="58"/>
  <c r="N241" i="58"/>
  <c r="M241" i="58"/>
  <c r="O241" i="58"/>
  <c r="J241" i="58"/>
  <c r="I241" i="58"/>
  <c r="P241" i="58"/>
  <c r="K241" i="58"/>
  <c r="H241" i="58"/>
  <c r="G241" i="58"/>
  <c r="R178" i="58"/>
  <c r="L178" i="58"/>
  <c r="K178" i="58"/>
  <c r="O178" i="58"/>
  <c r="H178" i="58"/>
  <c r="N178" i="58"/>
  <c r="Q178" i="58"/>
  <c r="M178" i="58"/>
  <c r="P178" i="58"/>
  <c r="G178" i="58"/>
  <c r="I178" i="58"/>
  <c r="J178" i="58"/>
  <c r="N115" i="58" l="1"/>
  <c r="L115" i="58"/>
  <c r="K115" i="58"/>
  <c r="J115" i="58"/>
  <c r="G115" i="58"/>
  <c r="Q115" i="58"/>
  <c r="I115" i="58"/>
  <c r="O115" i="58"/>
  <c r="K240" i="58"/>
  <c r="J281" i="58"/>
  <c r="G51" i="58"/>
  <c r="O72" i="58"/>
  <c r="O301" i="58"/>
  <c r="H321" i="58"/>
  <c r="I134" i="58"/>
  <c r="K111" i="58"/>
  <c r="I320" i="58"/>
  <c r="Q320" i="58"/>
  <c r="K320" i="58"/>
  <c r="M320" i="58"/>
  <c r="H320" i="58"/>
  <c r="R320" i="58"/>
  <c r="O320" i="58"/>
  <c r="J320" i="58"/>
  <c r="G320" i="58"/>
  <c r="P320" i="58"/>
  <c r="L320" i="58"/>
  <c r="N320" i="58"/>
  <c r="I110" i="58"/>
  <c r="P110" i="58"/>
  <c r="R110" i="58"/>
  <c r="Q110" i="58"/>
  <c r="M110" i="58"/>
  <c r="K110" i="58"/>
  <c r="N110" i="58"/>
  <c r="H110" i="58"/>
  <c r="G110" i="58"/>
  <c r="L110" i="58"/>
  <c r="N194" i="58"/>
  <c r="L194" i="58"/>
  <c r="K194" i="58"/>
  <c r="J194" i="58"/>
  <c r="O194" i="58"/>
  <c r="I194" i="58"/>
  <c r="R194" i="58"/>
  <c r="M194" i="58"/>
  <c r="P194" i="58"/>
  <c r="Q194" i="58"/>
  <c r="H194" i="58"/>
  <c r="G194" i="58"/>
  <c r="L236" i="58"/>
  <c r="K236" i="58"/>
  <c r="N236" i="58"/>
  <c r="Q236" i="58"/>
  <c r="O236" i="58"/>
  <c r="G236" i="58"/>
  <c r="H236" i="58"/>
  <c r="J236" i="58"/>
  <c r="I236" i="58"/>
  <c r="P236" i="58"/>
  <c r="R236" i="58"/>
  <c r="M236" i="58"/>
  <c r="P89" i="58"/>
  <c r="O89" i="58"/>
  <c r="G89" i="58"/>
  <c r="L89" i="58"/>
  <c r="J89" i="58"/>
  <c r="M89" i="58"/>
  <c r="H89" i="58"/>
  <c r="R89" i="58"/>
  <c r="I89" i="58"/>
  <c r="Q89" i="58"/>
  <c r="K89" i="58"/>
  <c r="N89" i="58"/>
  <c r="H299" i="58"/>
  <c r="M299" i="58"/>
  <c r="K299" i="58"/>
  <c r="I299" i="58"/>
  <c r="R299" i="58"/>
  <c r="G299" i="58"/>
  <c r="L299" i="58"/>
  <c r="N299" i="58"/>
  <c r="J299" i="58"/>
  <c r="O299" i="58"/>
  <c r="P299" i="58"/>
  <c r="Q299" i="58"/>
  <c r="O173" i="58"/>
  <c r="Q173" i="58"/>
  <c r="I173" i="58"/>
  <c r="G173" i="58"/>
  <c r="H173" i="58"/>
  <c r="N173" i="58"/>
  <c r="P173" i="58"/>
  <c r="J173" i="58"/>
  <c r="M173" i="58"/>
  <c r="K173" i="58"/>
  <c r="L173" i="58"/>
  <c r="R173" i="58"/>
  <c r="K68" i="58"/>
  <c r="I68" i="58"/>
  <c r="J68" i="58"/>
  <c r="Q68" i="58"/>
  <c r="M68" i="58"/>
  <c r="O68" i="58"/>
  <c r="H68" i="58"/>
  <c r="P68" i="58"/>
  <c r="G68" i="58"/>
  <c r="N68" i="58"/>
  <c r="R68" i="58"/>
  <c r="L68" i="58"/>
  <c r="Q152" i="58"/>
  <c r="K152" i="58"/>
  <c r="L152" i="58"/>
  <c r="G152" i="58"/>
  <c r="M152" i="58"/>
  <c r="N152" i="58"/>
  <c r="I152" i="58"/>
  <c r="H152" i="58"/>
  <c r="P152" i="58"/>
  <c r="O152" i="58"/>
  <c r="R152" i="58"/>
  <c r="J152" i="58"/>
  <c r="N131" i="58"/>
  <c r="H131" i="58"/>
  <c r="M131" i="58"/>
  <c r="Q131" i="58"/>
  <c r="K131" i="58"/>
  <c r="J131" i="58"/>
  <c r="R131" i="58"/>
  <c r="L131" i="58"/>
  <c r="P131" i="58"/>
  <c r="O131" i="58"/>
  <c r="G131" i="58"/>
  <c r="I131" i="58"/>
  <c r="R215" i="58"/>
  <c r="Q215" i="58"/>
  <c r="I215" i="58"/>
  <c r="L215" i="58"/>
  <c r="J215" i="58"/>
  <c r="K215" i="58"/>
  <c r="O215" i="58"/>
  <c r="G215" i="58"/>
  <c r="P215" i="58"/>
  <c r="N215" i="58"/>
  <c r="H215" i="58"/>
  <c r="M215" i="58"/>
  <c r="H278" i="58"/>
  <c r="R278" i="58"/>
  <c r="G278" i="58"/>
  <c r="Q278" i="58"/>
  <c r="P278" i="58"/>
  <c r="M278" i="58"/>
  <c r="N278" i="58"/>
  <c r="J278" i="58"/>
  <c r="K278" i="58"/>
  <c r="O278" i="58"/>
  <c r="L278" i="58"/>
  <c r="I278" i="58"/>
  <c r="O110" i="58" l="1"/>
  <c r="J110" i="58"/>
  <c r="R31" i="58"/>
  <c r="I31" i="58"/>
  <c r="J31" i="58"/>
  <c r="R262" i="58"/>
  <c r="G262" i="58"/>
  <c r="P281" i="58"/>
  <c r="J114" i="58"/>
  <c r="K279" i="58"/>
  <c r="J280" i="58"/>
  <c r="N279" i="58"/>
  <c r="J50" i="58"/>
  <c r="Q280" i="58"/>
  <c r="L279" i="58"/>
  <c r="H111" i="58"/>
  <c r="N49" i="58"/>
  <c r="M112" i="58"/>
  <c r="Q51" i="58"/>
  <c r="Q111" i="58"/>
  <c r="K114" i="58"/>
  <c r="R112" i="58"/>
  <c r="H50" i="58"/>
  <c r="J48" i="58"/>
  <c r="J302" i="58"/>
  <c r="H113" i="58"/>
  <c r="O114" i="58"/>
  <c r="P111" i="58"/>
  <c r="H49" i="58"/>
  <c r="P51" i="58"/>
  <c r="H48" i="58"/>
  <c r="K301" i="58"/>
  <c r="M113" i="58"/>
  <c r="H114" i="58"/>
  <c r="N111" i="58"/>
  <c r="K51" i="58"/>
  <c r="N51" i="58"/>
  <c r="J134" i="58"/>
  <c r="R239" i="58"/>
  <c r="P132" i="58"/>
  <c r="K133" i="58"/>
  <c r="M135" i="58"/>
  <c r="N71" i="58"/>
  <c r="O132" i="58"/>
  <c r="O134" i="58"/>
  <c r="J323" i="58"/>
  <c r="M324" i="58"/>
  <c r="G322" i="58"/>
  <c r="R321" i="58"/>
  <c r="I324" i="58"/>
  <c r="G321" i="58"/>
  <c r="M321" i="58"/>
  <c r="N321" i="58"/>
  <c r="G324" i="58"/>
  <c r="O322" i="58"/>
  <c r="M323" i="58"/>
  <c r="L281" i="58"/>
  <c r="M281" i="58"/>
  <c r="G282" i="58"/>
  <c r="K280" i="58"/>
  <c r="N281" i="58"/>
  <c r="H280" i="58"/>
  <c r="I282" i="58"/>
  <c r="P282" i="58"/>
  <c r="P279" i="58"/>
  <c r="H281" i="58"/>
  <c r="G279" i="58"/>
  <c r="P280" i="58"/>
  <c r="K282" i="58"/>
  <c r="L282" i="58"/>
  <c r="I281" i="58"/>
  <c r="R280" i="58"/>
  <c r="I279" i="58"/>
  <c r="I280" i="58"/>
  <c r="G280" i="58"/>
  <c r="M282" i="58"/>
  <c r="O280" i="58"/>
  <c r="N282" i="58"/>
  <c r="R279" i="58"/>
  <c r="J279" i="58"/>
  <c r="O282" i="58"/>
  <c r="O281" i="58"/>
  <c r="R281" i="58"/>
  <c r="Q281" i="58"/>
  <c r="M279" i="58"/>
  <c r="J282" i="58"/>
  <c r="M280" i="58"/>
  <c r="N280" i="58"/>
  <c r="H279" i="58"/>
  <c r="L280" i="58"/>
  <c r="K281" i="58"/>
  <c r="O279" i="58"/>
  <c r="G281" i="58"/>
  <c r="Q279" i="58"/>
  <c r="R282" i="58"/>
  <c r="H282" i="58"/>
  <c r="Q282" i="58"/>
  <c r="P238" i="58"/>
  <c r="K238" i="58"/>
  <c r="G240" i="58"/>
  <c r="Q240" i="58"/>
  <c r="I237" i="58"/>
  <c r="H324" i="58"/>
  <c r="I322" i="58"/>
  <c r="K324" i="58"/>
  <c r="N323" i="58"/>
  <c r="L321" i="58"/>
  <c r="H323" i="58"/>
  <c r="Q324" i="58"/>
  <c r="L324" i="58"/>
  <c r="R324" i="58"/>
  <c r="P323" i="58"/>
  <c r="J322" i="58"/>
  <c r="O324" i="58"/>
  <c r="N324" i="58"/>
  <c r="H322" i="58"/>
  <c r="P321" i="58"/>
  <c r="I323" i="58"/>
  <c r="K323" i="58"/>
  <c r="Q322" i="58"/>
  <c r="P322" i="58"/>
  <c r="O321" i="58"/>
  <c r="R323" i="58"/>
  <c r="G323" i="58"/>
  <c r="L323" i="58"/>
  <c r="L322" i="58"/>
  <c r="Q323" i="58"/>
  <c r="K321" i="58"/>
  <c r="O323" i="58"/>
  <c r="I321" i="58"/>
  <c r="J321" i="58"/>
  <c r="M322" i="58"/>
  <c r="P324" i="58"/>
  <c r="K322" i="58"/>
  <c r="R322" i="58"/>
  <c r="J324" i="58"/>
  <c r="N322" i="58"/>
  <c r="Q321" i="58"/>
  <c r="J71" i="58"/>
  <c r="J133" i="58"/>
  <c r="K132" i="58"/>
  <c r="N134" i="58"/>
  <c r="L70" i="58"/>
  <c r="M132" i="58"/>
  <c r="P134" i="58"/>
  <c r="H132" i="58"/>
  <c r="N239" i="58"/>
  <c r="Q237" i="58"/>
  <c r="L237" i="58"/>
  <c r="R238" i="58"/>
  <c r="G239" i="58"/>
  <c r="Q239" i="58"/>
  <c r="H239" i="58"/>
  <c r="M238" i="58"/>
  <c r="G237" i="58"/>
  <c r="I238" i="58"/>
  <c r="O240" i="58"/>
  <c r="G176" i="58"/>
  <c r="M175" i="58"/>
  <c r="O237" i="58"/>
  <c r="O238" i="58"/>
  <c r="L239" i="58"/>
  <c r="J239" i="58"/>
  <c r="G238" i="58"/>
  <c r="P239" i="58"/>
  <c r="L238" i="58"/>
  <c r="O239" i="58"/>
  <c r="P240" i="58"/>
  <c r="L240" i="58"/>
  <c r="R237" i="58"/>
  <c r="N237" i="58"/>
  <c r="R240" i="58"/>
  <c r="J238" i="58"/>
  <c r="Q238" i="58"/>
  <c r="J240" i="58"/>
  <c r="H237" i="58"/>
  <c r="K237" i="58"/>
  <c r="H240" i="58"/>
  <c r="H238" i="58"/>
  <c r="K239" i="58"/>
  <c r="M240" i="58"/>
  <c r="N240" i="58"/>
  <c r="I240" i="58"/>
  <c r="P237" i="58"/>
  <c r="J237" i="58"/>
  <c r="M239" i="58"/>
  <c r="I239" i="58"/>
  <c r="N238" i="58"/>
  <c r="M237" i="58"/>
  <c r="L175" i="58"/>
  <c r="J174" i="58"/>
  <c r="G177" i="58"/>
  <c r="M177" i="58"/>
  <c r="L176" i="58"/>
  <c r="R175" i="58"/>
  <c r="O175" i="58"/>
  <c r="H174" i="58"/>
  <c r="N174" i="58"/>
  <c r="K176" i="58"/>
  <c r="O176" i="58"/>
  <c r="P176" i="58"/>
  <c r="M176" i="58"/>
  <c r="Q175" i="58"/>
  <c r="N177" i="58"/>
  <c r="P174" i="58"/>
  <c r="M174" i="58"/>
  <c r="G174" i="58"/>
  <c r="O174" i="58"/>
  <c r="Q177" i="58"/>
  <c r="I177" i="58"/>
  <c r="L177" i="58"/>
  <c r="R177" i="58"/>
  <c r="N175" i="58"/>
  <c r="K177" i="58"/>
  <c r="Q176" i="58"/>
  <c r="G175" i="58"/>
  <c r="I175" i="58"/>
  <c r="R176" i="58"/>
  <c r="O177" i="58"/>
  <c r="J175" i="58"/>
  <c r="H176" i="58"/>
  <c r="I174" i="58"/>
  <c r="Q174" i="58"/>
  <c r="P177" i="58"/>
  <c r="L174" i="58"/>
  <c r="H175" i="58"/>
  <c r="J177" i="58"/>
  <c r="I176" i="58"/>
  <c r="H177" i="58"/>
  <c r="K174" i="58"/>
  <c r="J176" i="58"/>
  <c r="P175" i="58"/>
  <c r="K175" i="58"/>
  <c r="R174" i="58"/>
  <c r="N176" i="58"/>
  <c r="I133" i="58"/>
  <c r="R71" i="58"/>
  <c r="Q70" i="58"/>
  <c r="M71" i="58"/>
  <c r="H69" i="58"/>
  <c r="J72" i="58"/>
  <c r="L69" i="58"/>
  <c r="Q72" i="58"/>
  <c r="R70" i="58"/>
  <c r="I69" i="58"/>
  <c r="K69" i="58"/>
  <c r="I70" i="58"/>
  <c r="J69" i="58"/>
  <c r="G69" i="58"/>
  <c r="O71" i="58"/>
  <c r="P70" i="58"/>
  <c r="R69" i="58"/>
  <c r="P72" i="58"/>
  <c r="M72" i="58"/>
  <c r="M69" i="58"/>
  <c r="O70" i="58"/>
  <c r="G70" i="58"/>
  <c r="O69" i="58"/>
  <c r="K71" i="58"/>
  <c r="L71" i="58"/>
  <c r="P69" i="58"/>
  <c r="I72" i="58"/>
  <c r="M70" i="58"/>
  <c r="J70" i="58"/>
  <c r="I71" i="58"/>
  <c r="G72" i="58"/>
  <c r="N72" i="58"/>
  <c r="P71" i="58"/>
  <c r="H72" i="58"/>
  <c r="Q69" i="58"/>
  <c r="Q71" i="58"/>
  <c r="K70" i="58"/>
  <c r="R72" i="58"/>
  <c r="L72" i="58"/>
  <c r="M134" i="58"/>
  <c r="P133" i="58"/>
  <c r="O135" i="58"/>
  <c r="L133" i="58"/>
  <c r="P135" i="58"/>
  <c r="R133" i="58"/>
  <c r="H133" i="58"/>
  <c r="N135" i="58"/>
  <c r="H135" i="58"/>
  <c r="G134" i="58"/>
  <c r="N132" i="58"/>
  <c r="N133" i="58"/>
  <c r="K135" i="58"/>
  <c r="Q135" i="58"/>
  <c r="O133" i="58"/>
  <c r="Q132" i="58"/>
  <c r="Q134" i="58"/>
  <c r="N69" i="58"/>
  <c r="G71" i="58"/>
  <c r="H70" i="58"/>
  <c r="I135" i="58"/>
  <c r="L135" i="58"/>
  <c r="I132" i="58"/>
  <c r="L132" i="58"/>
  <c r="J132" i="58"/>
  <c r="G132" i="58"/>
  <c r="J135" i="58"/>
  <c r="L134" i="58"/>
  <c r="G133" i="58"/>
  <c r="H134" i="58"/>
  <c r="R132" i="58"/>
  <c r="G135" i="58"/>
  <c r="R134" i="58"/>
  <c r="Q133" i="58"/>
  <c r="M133" i="58"/>
  <c r="K134" i="58"/>
  <c r="R135" i="58"/>
  <c r="H71" i="58"/>
  <c r="K72" i="58"/>
  <c r="N70" i="58"/>
  <c r="G303" i="58"/>
  <c r="L301" i="58"/>
  <c r="I303" i="58"/>
  <c r="G300" i="58"/>
  <c r="M302" i="58"/>
  <c r="R300" i="58"/>
  <c r="I300" i="58"/>
  <c r="G301" i="58"/>
  <c r="N300" i="58"/>
  <c r="P302" i="58"/>
  <c r="Q300" i="58"/>
  <c r="Q301" i="58"/>
  <c r="Q303" i="58"/>
  <c r="R302" i="58"/>
  <c r="R303" i="58"/>
  <c r="L302" i="58"/>
  <c r="R301" i="58"/>
  <c r="J303" i="58"/>
  <c r="O303" i="58"/>
  <c r="H301" i="58"/>
  <c r="P300" i="58"/>
  <c r="J300" i="58"/>
  <c r="L300" i="58"/>
  <c r="N303" i="58"/>
  <c r="P301" i="58"/>
  <c r="O300" i="58"/>
  <c r="P303" i="58"/>
  <c r="I302" i="58"/>
  <c r="K300" i="58"/>
  <c r="K303" i="58"/>
  <c r="M303" i="58"/>
  <c r="L303" i="58"/>
  <c r="K302" i="58"/>
  <c r="H303" i="58"/>
  <c r="M301" i="58"/>
  <c r="M300" i="58"/>
  <c r="K50" i="58"/>
  <c r="G50" i="58"/>
  <c r="R49" i="58"/>
  <c r="Q50" i="58"/>
  <c r="M50" i="58"/>
  <c r="J49" i="58"/>
  <c r="H51" i="58"/>
  <c r="L113" i="58"/>
  <c r="I111" i="58"/>
  <c r="P112" i="58"/>
  <c r="N113" i="58"/>
  <c r="N112" i="58"/>
  <c r="L112" i="58"/>
  <c r="G114" i="58"/>
  <c r="G111" i="58"/>
  <c r="J112" i="58"/>
  <c r="J111" i="58"/>
  <c r="O113" i="58"/>
  <c r="Q114" i="58"/>
  <c r="P49" i="58"/>
  <c r="M48" i="58"/>
  <c r="K49" i="58"/>
  <c r="R48" i="58"/>
  <c r="R51" i="58"/>
  <c r="I50" i="58"/>
  <c r="L51" i="58"/>
  <c r="N50" i="58"/>
  <c r="I51" i="58"/>
  <c r="L50" i="58"/>
  <c r="H302" i="58"/>
  <c r="N301" i="58"/>
  <c r="N302" i="58"/>
  <c r="G113" i="58"/>
  <c r="K113" i="58"/>
  <c r="L114" i="58"/>
  <c r="I114" i="58"/>
  <c r="M114" i="58"/>
  <c r="O111" i="58"/>
  <c r="G112" i="58"/>
  <c r="R111" i="58"/>
  <c r="Q112" i="58"/>
  <c r="I113" i="58"/>
  <c r="M111" i="58"/>
  <c r="L111" i="58"/>
  <c r="N48" i="58"/>
  <c r="Q48" i="58"/>
  <c r="K48" i="58"/>
  <c r="L48" i="58"/>
  <c r="Q49" i="58"/>
  <c r="I48" i="58"/>
  <c r="J51" i="58"/>
  <c r="I49" i="58"/>
  <c r="O51" i="58"/>
  <c r="O50" i="58"/>
  <c r="Q302" i="58"/>
  <c r="O302" i="58"/>
  <c r="H300" i="58"/>
  <c r="O112" i="58"/>
  <c r="J113" i="58"/>
  <c r="H112" i="58"/>
  <c r="Q113" i="58"/>
  <c r="K112" i="58"/>
  <c r="R113" i="58"/>
  <c r="I112" i="58"/>
  <c r="P113" i="58"/>
  <c r="P114" i="58"/>
  <c r="N114" i="58"/>
  <c r="R114" i="58"/>
  <c r="R50" i="58"/>
  <c r="M49" i="58"/>
  <c r="O49" i="58"/>
  <c r="P50" i="58"/>
  <c r="M51" i="58"/>
  <c r="G49" i="58"/>
  <c r="L49" i="58"/>
  <c r="G48" i="58"/>
  <c r="P48" i="58"/>
  <c r="O48" i="58"/>
  <c r="J301" i="58"/>
  <c r="I301" i="58"/>
  <c r="G302" i="58"/>
  <c r="L28" i="58"/>
  <c r="J28" i="58"/>
  <c r="K29" i="58"/>
  <c r="N29" i="58"/>
  <c r="N28" i="58"/>
  <c r="P28" i="58"/>
  <c r="H30" i="58"/>
  <c r="N27" i="58"/>
  <c r="K30" i="58"/>
  <c r="L30" i="58"/>
  <c r="N30" i="58"/>
  <c r="H27" i="58"/>
  <c r="M30" i="58"/>
  <c r="R30" i="58"/>
  <c r="J27" i="58"/>
  <c r="M27" i="58"/>
  <c r="P29" i="58"/>
  <c r="R27" i="58"/>
  <c r="J30" i="58"/>
  <c r="Q29" i="58"/>
  <c r="L27" i="58"/>
  <c r="I30" i="58"/>
  <c r="H28" i="58"/>
  <c r="O27" i="58"/>
  <c r="G30" i="58"/>
  <c r="Q28" i="58"/>
  <c r="G29" i="58"/>
  <c r="L29" i="58"/>
  <c r="I27" i="58"/>
  <c r="I28" i="58"/>
  <c r="I29" i="58"/>
  <c r="O28" i="58"/>
  <c r="K28" i="58"/>
  <c r="H29" i="58"/>
  <c r="M28" i="58"/>
  <c r="M29" i="58"/>
  <c r="O29" i="58"/>
  <c r="P27" i="58"/>
  <c r="Q30" i="58"/>
  <c r="O30" i="58"/>
  <c r="R29" i="58"/>
  <c r="J29" i="58"/>
  <c r="G28" i="58"/>
  <c r="R28" i="58"/>
  <c r="P30" i="58"/>
  <c r="Q27" i="58"/>
  <c r="K27" i="58"/>
  <c r="G27" i="58"/>
  <c r="M195" i="58"/>
  <c r="K198" i="58"/>
  <c r="P195" i="58"/>
  <c r="N198" i="58"/>
  <c r="P198" i="58"/>
  <c r="J195" i="58"/>
  <c r="I198" i="58"/>
  <c r="K195" i="58"/>
  <c r="N196" i="58"/>
  <c r="M198" i="58"/>
  <c r="R196" i="58"/>
  <c r="O195" i="58"/>
  <c r="G197" i="58"/>
  <c r="M197" i="58"/>
  <c r="I197" i="58"/>
  <c r="O198" i="58"/>
  <c r="M196" i="58"/>
  <c r="P196" i="58"/>
  <c r="G198" i="58"/>
  <c r="H197" i="58"/>
  <c r="L196" i="58"/>
  <c r="O196" i="58"/>
  <c r="L198" i="58"/>
  <c r="J196" i="58"/>
  <c r="G195" i="58"/>
  <c r="K197" i="58"/>
  <c r="J198" i="58"/>
  <c r="P197" i="58"/>
  <c r="O197" i="58"/>
  <c r="Q197" i="58"/>
  <c r="Q195" i="58"/>
  <c r="G196" i="58"/>
  <c r="N195" i="58"/>
  <c r="J197" i="58"/>
  <c r="R198" i="58"/>
  <c r="R195" i="58"/>
  <c r="Q198" i="58"/>
  <c r="Q196" i="58"/>
  <c r="H198" i="58"/>
  <c r="K196" i="58"/>
  <c r="H196" i="58"/>
  <c r="N197" i="58"/>
  <c r="I196" i="58"/>
  <c r="L197" i="58"/>
  <c r="L195" i="58"/>
  <c r="H195" i="58"/>
  <c r="I195" i="58"/>
  <c r="R197" i="58"/>
  <c r="H218" i="58"/>
  <c r="Q218" i="58"/>
  <c r="G217" i="58"/>
  <c r="P219" i="58"/>
  <c r="J217" i="58"/>
  <c r="K217" i="58"/>
  <c r="P218" i="58"/>
  <c r="K216" i="58"/>
  <c r="O216" i="58"/>
  <c r="M219" i="58"/>
  <c r="P217" i="58"/>
  <c r="G218" i="58"/>
  <c r="L219" i="58"/>
  <c r="R216" i="58"/>
  <c r="K218" i="58"/>
  <c r="M216" i="58"/>
  <c r="N218" i="58"/>
  <c r="O218" i="58"/>
  <c r="H219" i="58"/>
  <c r="G219" i="58"/>
  <c r="K219" i="58"/>
  <c r="J216" i="58"/>
  <c r="I217" i="58"/>
  <c r="J219" i="58"/>
  <c r="O219" i="58"/>
  <c r="I216" i="58"/>
  <c r="J218" i="58"/>
  <c r="H217" i="58"/>
  <c r="Q217" i="58"/>
  <c r="R219" i="58"/>
  <c r="H216" i="58"/>
  <c r="I218" i="58"/>
  <c r="M218" i="58"/>
  <c r="L216" i="58"/>
  <c r="R218" i="58"/>
  <c r="Q219" i="58"/>
  <c r="P216" i="58"/>
  <c r="M217" i="58"/>
  <c r="N219" i="58"/>
  <c r="L218" i="58"/>
  <c r="I219" i="58"/>
  <c r="G216" i="58"/>
  <c r="L217" i="58"/>
  <c r="N217" i="58"/>
  <c r="R217" i="58"/>
  <c r="Q216" i="58"/>
  <c r="O217" i="58"/>
  <c r="N216" i="58"/>
  <c r="O156" i="58"/>
  <c r="P156" i="58"/>
  <c r="Q156" i="58"/>
  <c r="K156" i="58"/>
  <c r="P155" i="58"/>
  <c r="J154" i="58"/>
  <c r="N154" i="58"/>
  <c r="R153" i="58"/>
  <c r="R155" i="58"/>
  <c r="J155" i="58"/>
  <c r="N155" i="58"/>
  <c r="O154" i="58"/>
  <c r="N156" i="58"/>
  <c r="R156" i="58"/>
  <c r="R154" i="58"/>
  <c r="J153" i="58"/>
  <c r="I153" i="58"/>
  <c r="J156" i="58"/>
  <c r="L153" i="58"/>
  <c r="M153" i="58"/>
  <c r="G153" i="58"/>
  <c r="G156" i="58"/>
  <c r="H155" i="58"/>
  <c r="M156" i="58"/>
  <c r="H154" i="58"/>
  <c r="I154" i="58"/>
  <c r="O153" i="58"/>
  <c r="H153" i="58"/>
  <c r="M154" i="58"/>
  <c r="G154" i="58"/>
  <c r="P154" i="58"/>
  <c r="Q154" i="58"/>
  <c r="K154" i="58"/>
  <c r="P153" i="58"/>
  <c r="I155" i="58"/>
  <c r="N153" i="58"/>
  <c r="L155" i="58"/>
  <c r="M155" i="58"/>
  <c r="G155" i="58"/>
  <c r="L154" i="58"/>
  <c r="Q155" i="58"/>
  <c r="K155" i="58"/>
  <c r="H156" i="58"/>
  <c r="I156" i="58"/>
  <c r="O155" i="58"/>
  <c r="Q153" i="58"/>
  <c r="K153" i="58"/>
  <c r="L156" i="58"/>
  <c r="P259" i="58"/>
  <c r="Q261" i="58"/>
  <c r="H261" i="58"/>
  <c r="P261" i="58"/>
  <c r="K258" i="58"/>
  <c r="N259" i="58"/>
  <c r="K261" i="58"/>
  <c r="N261" i="58"/>
  <c r="G258" i="58"/>
  <c r="Q260" i="58"/>
  <c r="M258" i="58"/>
  <c r="J260" i="58"/>
  <c r="H260" i="58"/>
  <c r="L258" i="58"/>
  <c r="P258" i="58"/>
  <c r="J259" i="58"/>
  <c r="O259" i="58"/>
  <c r="R260" i="58"/>
  <c r="N258" i="58"/>
  <c r="K260" i="58"/>
  <c r="O260" i="58"/>
  <c r="R258" i="58"/>
  <c r="Q259" i="58"/>
  <c r="M261" i="58"/>
  <c r="H258" i="58"/>
  <c r="L261" i="58"/>
  <c r="H259" i="58"/>
  <c r="N260" i="58"/>
  <c r="G261" i="58"/>
  <c r="O258" i="58"/>
  <c r="R259" i="58"/>
  <c r="I259" i="58"/>
  <c r="I258" i="58"/>
  <c r="G259" i="58"/>
  <c r="I261" i="58"/>
  <c r="K259" i="58"/>
  <c r="L259" i="58"/>
  <c r="P260" i="58"/>
  <c r="L260" i="58"/>
  <c r="R261" i="58"/>
  <c r="J258" i="58"/>
  <c r="G260" i="58"/>
  <c r="J261" i="58"/>
  <c r="M260" i="58"/>
  <c r="M259" i="58"/>
  <c r="O261" i="58"/>
  <c r="I260" i="58"/>
  <c r="Q258" i="58"/>
  <c r="O92" i="58"/>
  <c r="N91" i="58"/>
  <c r="Q90" i="58"/>
  <c r="H91" i="58"/>
  <c r="K92" i="58"/>
  <c r="H93" i="58"/>
  <c r="L93" i="58"/>
  <c r="G92" i="58"/>
  <c r="P92" i="58"/>
  <c r="L90" i="58"/>
  <c r="O90" i="58"/>
  <c r="N93" i="58"/>
  <c r="M92" i="58"/>
  <c r="K91" i="58"/>
  <c r="L92" i="58"/>
  <c r="G91" i="58"/>
  <c r="R91" i="58"/>
  <c r="O91" i="58"/>
  <c r="M90" i="58"/>
  <c r="P91" i="58"/>
  <c r="N92" i="58"/>
  <c r="Q91" i="58"/>
  <c r="H92" i="58"/>
  <c r="M91" i="58"/>
  <c r="P90" i="58"/>
  <c r="G90" i="58"/>
  <c r="I93" i="58"/>
  <c r="H90" i="58"/>
  <c r="O93" i="58"/>
  <c r="R92" i="58"/>
  <c r="I92" i="58"/>
  <c r="J92" i="58"/>
  <c r="Q92" i="58"/>
  <c r="L91" i="58"/>
  <c r="N90" i="58"/>
  <c r="G93" i="58"/>
  <c r="I91" i="58"/>
  <c r="J90" i="58"/>
  <c r="I90" i="58"/>
  <c r="R90" i="58"/>
  <c r="K93" i="58"/>
  <c r="P93" i="58"/>
  <c r="M93" i="58"/>
  <c r="J93" i="58"/>
  <c r="K90" i="58"/>
  <c r="J91" i="58"/>
  <c r="Q93" i="58"/>
  <c r="R93" i="58"/>
  <c r="H116" i="58" l="1"/>
  <c r="H117" i="58" s="1"/>
  <c r="H31" i="58"/>
  <c r="Q31" i="58"/>
  <c r="O31" i="58"/>
  <c r="J26" i="58"/>
  <c r="K262" i="58"/>
  <c r="M31" i="58"/>
  <c r="H262" i="58"/>
  <c r="O262" i="58"/>
  <c r="M262" i="58"/>
  <c r="L262" i="58"/>
  <c r="N262" i="58"/>
  <c r="P31" i="58"/>
  <c r="L31" i="58"/>
  <c r="H26" i="58"/>
  <c r="I262" i="58"/>
  <c r="Q262" i="58"/>
  <c r="I26" i="58"/>
  <c r="R26" i="58"/>
  <c r="N26" i="58"/>
  <c r="N31" i="58"/>
  <c r="P262" i="58"/>
  <c r="J262" i="58"/>
  <c r="R257" i="58"/>
  <c r="L257" i="58"/>
  <c r="G257" i="58"/>
  <c r="I200" i="58"/>
  <c r="I201" i="58" s="1"/>
  <c r="N53" i="58"/>
  <c r="H53" i="58"/>
  <c r="K284" i="58"/>
  <c r="K285" i="58" s="1"/>
  <c r="P326" i="58"/>
  <c r="P327" i="58" s="1"/>
  <c r="G284" i="58"/>
  <c r="G285" i="58" s="1"/>
  <c r="R284" i="58"/>
  <c r="R285" i="58" s="1"/>
  <c r="R326" i="58"/>
  <c r="R327" i="58" s="1"/>
  <c r="I326" i="58"/>
  <c r="I327" i="58" s="1"/>
  <c r="O242" i="58"/>
  <c r="O243" i="58" s="1"/>
  <c r="J242" i="58"/>
  <c r="J243" i="58" s="1"/>
  <c r="I284" i="58"/>
  <c r="I285" i="58" s="1"/>
  <c r="I242" i="58"/>
  <c r="I243" i="58" s="1"/>
  <c r="M284" i="58"/>
  <c r="M285" i="58" s="1"/>
  <c r="P284" i="58"/>
  <c r="P285" i="58" s="1"/>
  <c r="G326" i="58"/>
  <c r="G327" i="58" s="1"/>
  <c r="G242" i="58"/>
  <c r="G243" i="58" s="1"/>
  <c r="J326" i="58"/>
  <c r="J327" i="58" s="1"/>
  <c r="H326" i="58"/>
  <c r="H327" i="58" s="1"/>
  <c r="N137" i="58"/>
  <c r="N138" i="58" s="1"/>
  <c r="R74" i="58"/>
  <c r="R75" i="58" s="1"/>
  <c r="J74" i="58"/>
  <c r="J75" i="58" s="1"/>
  <c r="N242" i="58"/>
  <c r="N243" i="58" s="1"/>
  <c r="H242" i="58"/>
  <c r="H243" i="58" s="1"/>
  <c r="Q284" i="58"/>
  <c r="Q285" i="58" s="1"/>
  <c r="L284" i="58"/>
  <c r="L285" i="58" s="1"/>
  <c r="J284" i="58"/>
  <c r="J285" i="58" s="1"/>
  <c r="O284" i="58"/>
  <c r="O285" i="58" s="1"/>
  <c r="N284" i="58"/>
  <c r="N285" i="58" s="1"/>
  <c r="H284" i="58"/>
  <c r="H285" i="58" s="1"/>
  <c r="M326" i="58"/>
  <c r="M327" i="58" s="1"/>
  <c r="L242" i="58"/>
  <c r="L243" i="58" s="1"/>
  <c r="K326" i="58"/>
  <c r="K327" i="58" s="1"/>
  <c r="L326" i="58"/>
  <c r="L327" i="58" s="1"/>
  <c r="N326" i="58"/>
  <c r="N327" i="58" s="1"/>
  <c r="M242" i="58"/>
  <c r="M243" i="58" s="1"/>
  <c r="P242" i="58"/>
  <c r="P243" i="58" s="1"/>
  <c r="K116" i="58"/>
  <c r="K117" i="58" s="1"/>
  <c r="K242" i="58"/>
  <c r="K243" i="58" s="1"/>
  <c r="Q326" i="58"/>
  <c r="Q327" i="58" s="1"/>
  <c r="O326" i="58"/>
  <c r="O327" i="58" s="1"/>
  <c r="R242" i="58"/>
  <c r="R243" i="58" s="1"/>
  <c r="Q242" i="58"/>
  <c r="Q243" i="58" s="1"/>
  <c r="P179" i="58"/>
  <c r="P180" i="58" s="1"/>
  <c r="J137" i="58"/>
  <c r="J138" i="58" s="1"/>
  <c r="K137" i="58"/>
  <c r="K138" i="58" s="1"/>
  <c r="G305" i="58"/>
  <c r="G306" i="58" s="1"/>
  <c r="M53" i="58"/>
  <c r="O53" i="58"/>
  <c r="M116" i="58"/>
  <c r="M117" i="58" s="1"/>
  <c r="H74" i="58"/>
  <c r="H75" i="58" s="1"/>
  <c r="O137" i="58"/>
  <c r="O138" i="58" s="1"/>
  <c r="Q179" i="58"/>
  <c r="Q180" i="58" s="1"/>
  <c r="G179" i="58"/>
  <c r="G180" i="58" s="1"/>
  <c r="O179" i="58"/>
  <c r="O180" i="58" s="1"/>
  <c r="H179" i="58"/>
  <c r="H180" i="58" s="1"/>
  <c r="M179" i="58"/>
  <c r="M180" i="58" s="1"/>
  <c r="Q53" i="58"/>
  <c r="J179" i="58"/>
  <c r="J180" i="58" s="1"/>
  <c r="L179" i="58"/>
  <c r="L180" i="58" s="1"/>
  <c r="N74" i="58"/>
  <c r="N75" i="58" s="1"/>
  <c r="P74" i="58"/>
  <c r="P75" i="58" s="1"/>
  <c r="J116" i="58"/>
  <c r="J117" i="58" s="1"/>
  <c r="L116" i="58"/>
  <c r="L117" i="58" s="1"/>
  <c r="Q116" i="58"/>
  <c r="Q117" i="58" s="1"/>
  <c r="R53" i="58"/>
  <c r="M305" i="58"/>
  <c r="M306" i="58" s="1"/>
  <c r="Q305" i="58"/>
  <c r="Q306" i="58" s="1"/>
  <c r="I305" i="58"/>
  <c r="I306" i="58" s="1"/>
  <c r="I137" i="58"/>
  <c r="I138" i="58" s="1"/>
  <c r="H137" i="58"/>
  <c r="H138" i="58" s="1"/>
  <c r="I179" i="58"/>
  <c r="I180" i="58" s="1"/>
  <c r="N116" i="58"/>
  <c r="N117" i="58" s="1"/>
  <c r="L305" i="58"/>
  <c r="L306" i="58" s="1"/>
  <c r="K179" i="58"/>
  <c r="K180" i="58" s="1"/>
  <c r="N179" i="58"/>
  <c r="N180" i="58" s="1"/>
  <c r="R179" i="58"/>
  <c r="R180" i="58" s="1"/>
  <c r="K305" i="58"/>
  <c r="K306" i="58" s="1"/>
  <c r="G53" i="58"/>
  <c r="P53" i="58"/>
  <c r="N305" i="58"/>
  <c r="N306" i="58" s="1"/>
  <c r="P305" i="58"/>
  <c r="P306" i="58" s="1"/>
  <c r="L53" i="58"/>
  <c r="G116" i="58"/>
  <c r="G117" i="58" s="1"/>
  <c r="J53" i="58"/>
  <c r="H305" i="58"/>
  <c r="H306" i="58" s="1"/>
  <c r="O305" i="58"/>
  <c r="O306" i="58" s="1"/>
  <c r="O116" i="58"/>
  <c r="O117" i="58" s="1"/>
  <c r="P116" i="58"/>
  <c r="P117" i="58" s="1"/>
  <c r="J305" i="58"/>
  <c r="J306" i="58" s="1"/>
  <c r="L137" i="58"/>
  <c r="L138" i="58" s="1"/>
  <c r="O74" i="58"/>
  <c r="O75" i="58" s="1"/>
  <c r="P137" i="58"/>
  <c r="P138" i="58" s="1"/>
  <c r="Q74" i="58"/>
  <c r="Q75" i="58" s="1"/>
  <c r="I74" i="58"/>
  <c r="I75" i="58" s="1"/>
  <c r="Q137" i="58"/>
  <c r="Q138" i="58" s="1"/>
  <c r="M74" i="58"/>
  <c r="M75" i="58" s="1"/>
  <c r="M137" i="58"/>
  <c r="M138" i="58" s="1"/>
  <c r="R305" i="58"/>
  <c r="R306" i="58" s="1"/>
  <c r="G137" i="58"/>
  <c r="G138" i="58" s="1"/>
  <c r="K74" i="58"/>
  <c r="K75" i="58" s="1"/>
  <c r="L74" i="58"/>
  <c r="L75" i="58" s="1"/>
  <c r="I53" i="58"/>
  <c r="K53" i="58"/>
  <c r="I116" i="58"/>
  <c r="I117" i="58" s="1"/>
  <c r="G74" i="58"/>
  <c r="G75" i="58" s="1"/>
  <c r="R116" i="58"/>
  <c r="R117" i="58" s="1"/>
  <c r="R137" i="58"/>
  <c r="R138" i="58" s="1"/>
  <c r="I95" i="58"/>
  <c r="I96" i="58" s="1"/>
  <c r="N95" i="58"/>
  <c r="N96" i="58" s="1"/>
  <c r="G32" i="58"/>
  <c r="H32" i="58"/>
  <c r="N32" i="58"/>
  <c r="I32" i="58"/>
  <c r="Q32" i="58"/>
  <c r="P32" i="58"/>
  <c r="R32" i="58"/>
  <c r="L32" i="58"/>
  <c r="O32" i="58"/>
  <c r="M32" i="58"/>
  <c r="K32" i="58"/>
  <c r="J32" i="58"/>
  <c r="G95" i="58"/>
  <c r="G96" i="58" s="1"/>
  <c r="Q221" i="58"/>
  <c r="Q222" i="58" s="1"/>
  <c r="G221" i="58"/>
  <c r="G222" i="58" s="1"/>
  <c r="P221" i="58"/>
  <c r="P222" i="58" s="1"/>
  <c r="R263" i="58"/>
  <c r="K158" i="58"/>
  <c r="K159" i="58" s="1"/>
  <c r="O158" i="58"/>
  <c r="O159" i="58" s="1"/>
  <c r="L158" i="58"/>
  <c r="L159" i="58" s="1"/>
  <c r="J263" i="58"/>
  <c r="I263" i="58"/>
  <c r="H263" i="58"/>
  <c r="K263" i="58"/>
  <c r="Q158" i="58"/>
  <c r="Q159" i="58" s="1"/>
  <c r="L221" i="58"/>
  <c r="L222" i="58" s="1"/>
  <c r="J221" i="58"/>
  <c r="J222" i="58" s="1"/>
  <c r="Q200" i="58"/>
  <c r="Q201" i="58" s="1"/>
  <c r="J95" i="58"/>
  <c r="J96" i="58" s="1"/>
  <c r="L95" i="58"/>
  <c r="L96" i="58" s="1"/>
  <c r="G263" i="58"/>
  <c r="G264" i="58" s="1"/>
  <c r="P158" i="58"/>
  <c r="P159" i="58" s="1"/>
  <c r="O221" i="58"/>
  <c r="O222" i="58" s="1"/>
  <c r="P200" i="58"/>
  <c r="P201" i="58" s="1"/>
  <c r="K95" i="58"/>
  <c r="K96" i="58" s="1"/>
  <c r="P95" i="58"/>
  <c r="P96" i="58" s="1"/>
  <c r="Q263" i="58"/>
  <c r="G158" i="58"/>
  <c r="G159" i="58" s="1"/>
  <c r="I158" i="58"/>
  <c r="I159" i="58" s="1"/>
  <c r="N221" i="58"/>
  <c r="N222" i="58" s="1"/>
  <c r="M221" i="58"/>
  <c r="M222" i="58" s="1"/>
  <c r="K221" i="58"/>
  <c r="K222" i="58" s="1"/>
  <c r="H200" i="58"/>
  <c r="H201" i="58" s="1"/>
  <c r="J200" i="58"/>
  <c r="J201" i="58" s="1"/>
  <c r="R95" i="58"/>
  <c r="R96" i="58" s="1"/>
  <c r="H95" i="58"/>
  <c r="H96" i="58" s="1"/>
  <c r="N263" i="58"/>
  <c r="P263" i="58"/>
  <c r="M263" i="58"/>
  <c r="N158" i="58"/>
  <c r="N159" i="58" s="1"/>
  <c r="H158" i="58"/>
  <c r="H159" i="58" s="1"/>
  <c r="M158" i="58"/>
  <c r="M159" i="58" s="1"/>
  <c r="J158" i="58"/>
  <c r="J159" i="58" s="1"/>
  <c r="R158" i="58"/>
  <c r="R159" i="58" s="1"/>
  <c r="H221" i="58"/>
  <c r="H222" i="58" s="1"/>
  <c r="L200" i="58"/>
  <c r="L201" i="58" s="1"/>
  <c r="N200" i="58"/>
  <c r="N201" i="58" s="1"/>
  <c r="G200" i="58"/>
  <c r="G201" i="58" s="1"/>
  <c r="M200" i="58"/>
  <c r="M201" i="58" s="1"/>
  <c r="M95" i="58"/>
  <c r="M96" i="58" s="1"/>
  <c r="O95" i="58"/>
  <c r="O96" i="58" s="1"/>
  <c r="Q95" i="58"/>
  <c r="Q96" i="58" s="1"/>
  <c r="O263" i="58"/>
  <c r="L263" i="58"/>
  <c r="I221" i="58"/>
  <c r="I222" i="58" s="1"/>
  <c r="R221" i="58"/>
  <c r="R222" i="58" s="1"/>
  <c r="R200" i="58"/>
  <c r="R201" i="58" s="1"/>
  <c r="O200" i="58"/>
  <c r="O201" i="58" s="1"/>
  <c r="K200" i="58"/>
  <c r="K201" i="58" s="1"/>
  <c r="R33" i="58" l="1"/>
  <c r="J33" i="58"/>
  <c r="I33" i="58"/>
  <c r="H33" i="58"/>
  <c r="Q26" i="58"/>
  <c r="Q33" i="58" s="1"/>
  <c r="N33" i="58"/>
  <c r="L264" i="58"/>
  <c r="L26" i="58"/>
  <c r="L33" i="58" s="1"/>
  <c r="N257" i="58"/>
  <c r="N264" i="58" s="1"/>
  <c r="H257" i="58"/>
  <c r="H264" i="58" s="1"/>
  <c r="O26" i="58"/>
  <c r="O33" i="58" s="1"/>
  <c r="G31" i="58"/>
  <c r="G26" i="58"/>
  <c r="Q257" i="58"/>
  <c r="Q264" i="58" s="1"/>
  <c r="M257" i="58"/>
  <c r="M264" i="58" s="1"/>
  <c r="M26" i="58"/>
  <c r="M33" i="58" s="1"/>
  <c r="I257" i="58"/>
  <c r="I264" i="58" s="1"/>
  <c r="P257" i="58"/>
  <c r="P264" i="58" s="1"/>
  <c r="R264" i="58"/>
  <c r="O257" i="58"/>
  <c r="O264" i="58" s="1"/>
  <c r="K257" i="58"/>
  <c r="K264" i="58" s="1"/>
  <c r="K31" i="58"/>
  <c r="K26" i="58"/>
  <c r="P26" i="58"/>
  <c r="P33" i="58" s="1"/>
  <c r="L52" i="58"/>
  <c r="L47" i="58"/>
  <c r="N52" i="58"/>
  <c r="N47" i="58"/>
  <c r="P52" i="58"/>
  <c r="P47" i="58"/>
  <c r="R52" i="58"/>
  <c r="R47" i="58"/>
  <c r="K52" i="58"/>
  <c r="K47" i="58"/>
  <c r="O52" i="58"/>
  <c r="O47" i="58"/>
  <c r="Q52" i="58"/>
  <c r="Q47" i="58"/>
  <c r="M52" i="58"/>
  <c r="M47" i="58"/>
  <c r="J52" i="58"/>
  <c r="J47" i="58"/>
  <c r="G52" i="58"/>
  <c r="G47" i="58"/>
  <c r="H52" i="58"/>
  <c r="H47" i="58"/>
  <c r="I52" i="58"/>
  <c r="I47" i="58"/>
  <c r="J257" i="58"/>
  <c r="J264" i="58" s="1"/>
  <c r="R286" i="58"/>
  <c r="L286" i="58"/>
  <c r="R328" i="58"/>
  <c r="L244" i="58"/>
  <c r="L181" i="58"/>
  <c r="L328" i="58"/>
  <c r="L307" i="58"/>
  <c r="R139" i="58"/>
  <c r="R244" i="58"/>
  <c r="R76" i="58"/>
  <c r="R307" i="58"/>
  <c r="R181" i="58"/>
  <c r="L139" i="58"/>
  <c r="R140" i="58" s="1"/>
  <c r="L76" i="58"/>
  <c r="R118" i="58"/>
  <c r="L118" i="58"/>
  <c r="L97" i="58"/>
  <c r="L223" i="58"/>
  <c r="R160" i="58"/>
  <c r="R223" i="58"/>
  <c r="R202" i="58"/>
  <c r="R97" i="58"/>
  <c r="L202" i="58"/>
  <c r="L160" i="58"/>
  <c r="G33" i="58" l="1"/>
  <c r="R34" i="58"/>
  <c r="R265" i="58"/>
  <c r="L265" i="58"/>
  <c r="K33" i="58"/>
  <c r="L34" i="58" s="1"/>
  <c r="H54" i="58"/>
  <c r="J54" i="58"/>
  <c r="Q54" i="58"/>
  <c r="K54" i="58"/>
  <c r="P54" i="58"/>
  <c r="L54" i="58"/>
  <c r="I54" i="58"/>
  <c r="G54" i="58"/>
  <c r="M54" i="58"/>
  <c r="O54" i="58"/>
  <c r="R54" i="58"/>
  <c r="N54" i="58"/>
  <c r="R287" i="58"/>
  <c r="R245" i="58"/>
  <c r="R329" i="58"/>
  <c r="R77" i="58"/>
  <c r="R182" i="58"/>
  <c r="R308" i="58"/>
  <c r="R119" i="58"/>
  <c r="R98" i="58"/>
  <c r="R224" i="58"/>
  <c r="R161" i="58"/>
  <c r="R203" i="58"/>
  <c r="R35" i="58" l="1"/>
  <c r="R266" i="58"/>
  <c r="L55" i="58"/>
  <c r="R55" i="58"/>
  <c r="R56" i="58" l="1"/>
  <c r="C3" i="58" l="1"/>
</calcChain>
</file>

<file path=xl/sharedStrings.xml><?xml version="1.0" encoding="utf-8"?>
<sst xmlns="http://schemas.openxmlformats.org/spreadsheetml/2006/main" count="1546" uniqueCount="160">
  <si>
    <t>夏季</t>
    <rPh sb="0" eb="2">
      <t>カキ</t>
    </rPh>
    <phoneticPr fontId="4"/>
  </si>
  <si>
    <t>夜間</t>
    <rPh sb="0" eb="2">
      <t>ヤカン</t>
    </rPh>
    <phoneticPr fontId="4"/>
  </si>
  <si>
    <t>使用電力量</t>
    <rPh sb="0" eb="2">
      <t>シヨウ</t>
    </rPh>
    <rPh sb="2" eb="4">
      <t>デンリョク</t>
    </rPh>
    <rPh sb="4" eb="5">
      <t>リョウ</t>
    </rPh>
    <phoneticPr fontId="7"/>
  </si>
  <si>
    <t>6月</t>
  </si>
  <si>
    <t>7月</t>
  </si>
  <si>
    <t>8月</t>
  </si>
  <si>
    <t>9月</t>
  </si>
  <si>
    <t>10月</t>
  </si>
  <si>
    <t>11月</t>
  </si>
  <si>
    <t>12月</t>
  </si>
  <si>
    <t>3月</t>
  </si>
  <si>
    <t>4月</t>
    <rPh sb="1" eb="2">
      <t>ガツ</t>
    </rPh>
    <phoneticPr fontId="4"/>
  </si>
  <si>
    <t>5月</t>
  </si>
  <si>
    <t>1月</t>
  </si>
  <si>
    <t>2月</t>
  </si>
  <si>
    <t>その他季</t>
    <rPh sb="2" eb="3">
      <t>タ</t>
    </rPh>
    <rPh sb="3" eb="4">
      <t>キ</t>
    </rPh>
    <phoneticPr fontId="4"/>
  </si>
  <si>
    <t>A</t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</si>
  <si>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</si>
  <si>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</si>
  <si>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</si>
  <si>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</si>
  <si>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F</t>
    <phoneticPr fontId="4"/>
  </si>
  <si>
    <t>G</t>
    <phoneticPr fontId="4"/>
  </si>
  <si>
    <t>項目</t>
    <rPh sb="0" eb="2">
      <t>コウモク</t>
    </rPh>
    <phoneticPr fontId="4"/>
  </si>
  <si>
    <t>契約電力</t>
    <rPh sb="0" eb="2">
      <t>ケイヤク</t>
    </rPh>
    <rPh sb="2" eb="4">
      <t>デンリョク</t>
    </rPh>
    <phoneticPr fontId="7"/>
  </si>
  <si>
    <t>電気料金</t>
    <rPh sb="0" eb="2">
      <t>デンキ</t>
    </rPh>
    <rPh sb="2" eb="4">
      <t>リョウキン</t>
    </rPh>
    <phoneticPr fontId="4"/>
  </si>
  <si>
    <t>電力量料金</t>
    <rPh sb="0" eb="2">
      <t>デンリョク</t>
    </rPh>
    <rPh sb="2" eb="3">
      <t>リョウ</t>
    </rPh>
    <rPh sb="3" eb="5">
      <t>リョウキン</t>
    </rPh>
    <phoneticPr fontId="4"/>
  </si>
  <si>
    <t>H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</si>
  <si>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</si>
  <si>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</si>
  <si>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</si>
  <si>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</si>
  <si>
    <r>
      <t>F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</si>
  <si>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</si>
  <si>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t>kW</t>
    <phoneticPr fontId="4"/>
  </si>
  <si>
    <t>（予定）契約電力：</t>
    <rPh sb="1" eb="3">
      <t>ヨテイ</t>
    </rPh>
    <rPh sb="4" eb="8">
      <t>ケイヤクデンリョク</t>
    </rPh>
    <phoneticPr fontId="4"/>
  </si>
  <si>
    <t>設備容量：</t>
    <rPh sb="0" eb="2">
      <t>セツビ</t>
    </rPh>
    <rPh sb="2" eb="4">
      <t>ヨウリョウ</t>
    </rPh>
    <phoneticPr fontId="4"/>
  </si>
  <si>
    <t>契約期間：</t>
    <rPh sb="0" eb="2">
      <t>ケイヤク</t>
    </rPh>
    <rPh sb="2" eb="4">
      <t>キカン</t>
    </rPh>
    <phoneticPr fontId="4"/>
  </si>
  <si>
    <t>件名：</t>
    <rPh sb="0" eb="2">
      <t>ケンメイ</t>
    </rPh>
    <phoneticPr fontId="4"/>
  </si>
  <si>
    <t>ピーク時間</t>
    <phoneticPr fontId="4"/>
  </si>
  <si>
    <t>基本料金割引額</t>
    <rPh sb="0" eb="4">
      <t>キホンリョウキン</t>
    </rPh>
    <rPh sb="4" eb="6">
      <t>ワリビキ</t>
    </rPh>
    <rPh sb="6" eb="7">
      <t>ガク</t>
    </rPh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</si>
  <si>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</si>
  <si>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</si>
  <si>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ＭＳ Ｐゴシック"/>
        <family val="2"/>
        <charset val="128"/>
      </rPr>
      <t/>
    </r>
    <phoneticPr fontId="4"/>
  </si>
  <si>
    <r>
      <t>E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ＭＳ Ｐゴシック"/>
        <family val="2"/>
        <charset val="128"/>
      </rPr>
      <t/>
    </r>
    <phoneticPr fontId="4"/>
  </si>
  <si>
    <t>d</t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</si>
  <si>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4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4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</si>
  <si>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1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1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</si>
  <si>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2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2</t>
    </r>
    <phoneticPr fontId="4"/>
  </si>
  <si>
    <r>
      <t>B</t>
    </r>
    <r>
      <rPr>
        <vertAlign val="subscript"/>
        <sz val="11"/>
        <color theme="1"/>
        <rFont val="HGPｺﾞｼｯｸM"/>
        <family val="3"/>
        <charset val="128"/>
      </rPr>
      <t>3</t>
    </r>
    <r>
      <rPr>
        <sz val="11"/>
        <color theme="1"/>
        <rFont val="HGPｺﾞｼｯｸM"/>
        <family val="3"/>
        <charset val="128"/>
      </rPr>
      <t xml:space="preserve"> * e</t>
    </r>
    <r>
      <rPr>
        <vertAlign val="subscript"/>
        <sz val="11"/>
        <color theme="1"/>
        <rFont val="HGPｺﾞｼｯｸM"/>
        <family val="3"/>
        <charset val="128"/>
      </rPr>
      <t>3</t>
    </r>
    <phoneticPr fontId="4"/>
  </si>
  <si>
    <t>A * C * d</t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</si>
  <si>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</si>
  <si>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</si>
  <si>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3</t>
    </r>
    <phoneticPr fontId="4"/>
  </si>
  <si>
    <r>
      <t>e</t>
    </r>
    <r>
      <rPr>
        <vertAlign val="subscript"/>
        <sz val="10"/>
        <color theme="1"/>
        <rFont val="HGPｺﾞｼｯｸM"/>
        <family val="3"/>
        <charset val="128"/>
      </rPr>
      <t>4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</si>
  <si>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1</t>
    </r>
    <phoneticPr fontId="4"/>
  </si>
  <si>
    <r>
      <t>f</t>
    </r>
    <r>
      <rPr>
        <vertAlign val="subscript"/>
        <sz val="10"/>
        <color theme="1"/>
        <rFont val="HGPｺﾞｼｯｸM"/>
        <family val="3"/>
        <charset val="128"/>
      </rPr>
      <t>2</t>
    </r>
    <phoneticPr fontId="4"/>
  </si>
  <si>
    <t>電力量料金割引額</t>
    <rPh sb="0" eb="2">
      <t>デンリョク</t>
    </rPh>
    <rPh sb="2" eb="3">
      <t>リョウ</t>
    </rPh>
    <rPh sb="3" eb="5">
      <t>リョウキン</t>
    </rPh>
    <rPh sb="5" eb="8">
      <t>ワリビキガク</t>
    </rPh>
    <phoneticPr fontId="4"/>
  </si>
  <si>
    <t>（kW）</t>
  </si>
  <si>
    <t>（kWh）</t>
    <phoneticPr fontId="4"/>
  </si>
  <si>
    <t>基本料金</t>
    <rPh sb="0" eb="2">
      <t>キホン</t>
    </rPh>
    <rPh sb="2" eb="4">
      <t>リョウキン</t>
    </rPh>
    <phoneticPr fontId="7"/>
  </si>
  <si>
    <t>（円）</t>
  </si>
  <si>
    <t>割引額</t>
    <rPh sb="0" eb="3">
      <t>ワリビキガク</t>
    </rPh>
    <phoneticPr fontId="4"/>
  </si>
  <si>
    <t>契約期間電気料金</t>
    <rPh sb="0" eb="2">
      <t>ケイヤク</t>
    </rPh>
    <rPh sb="2" eb="4">
      <t>キカン</t>
    </rPh>
    <rPh sb="4" eb="8">
      <t>デンキリョウキン</t>
    </rPh>
    <phoneticPr fontId="4"/>
  </si>
  <si>
    <t>計算式</t>
    <rPh sb="0" eb="3">
      <t>ケイサンシキ</t>
    </rPh>
    <phoneticPr fontId="4"/>
  </si>
  <si>
    <t>（予定）</t>
    <rPh sb="1" eb="3">
      <t>ヨテイ</t>
    </rPh>
    <phoneticPr fontId="4"/>
  </si>
  <si>
    <t>（1円未満切捨て）</t>
    <rPh sb="2" eb="3">
      <t>エン</t>
    </rPh>
    <rPh sb="3" eb="5">
      <t>ミマン</t>
    </rPh>
    <rPh sb="5" eb="6">
      <t>キ</t>
    </rPh>
    <rPh sb="6" eb="7">
      <t>ス</t>
    </rPh>
    <phoneticPr fontId="4"/>
  </si>
  <si>
    <r>
      <t>E * f</t>
    </r>
    <r>
      <rPr>
        <b/>
        <i/>
        <vertAlign val="subscript"/>
        <sz val="11"/>
        <color rgb="FFFF0000"/>
        <rFont val="HGPｺﾞｼｯｸM"/>
        <family val="3"/>
        <charset val="128"/>
      </rPr>
      <t>2</t>
    </r>
    <phoneticPr fontId="4"/>
  </si>
  <si>
    <r>
      <t>A * f</t>
    </r>
    <r>
      <rPr>
        <b/>
        <i/>
        <vertAlign val="subscript"/>
        <sz val="11"/>
        <color rgb="FFFF0000"/>
        <rFont val="HGPｺﾞｼｯｸM"/>
        <family val="3"/>
        <charset val="128"/>
      </rPr>
      <t>1</t>
    </r>
    <phoneticPr fontId="4"/>
  </si>
  <si>
    <t>kVA</t>
  </si>
  <si>
    <r>
      <t xml:space="preserve">設定単価・率等
</t>
    </r>
    <r>
      <rPr>
        <sz val="9"/>
        <color theme="1"/>
        <rFont val="HGPｺﾞｼｯｸM"/>
        <family val="3"/>
        <charset val="128"/>
      </rPr>
      <t>（（）内は備考）</t>
    </r>
    <rPh sb="0" eb="2">
      <t>セッテイ</t>
    </rPh>
    <rPh sb="2" eb="4">
      <t>タンカ</t>
    </rPh>
    <rPh sb="5" eb="6">
      <t>リツ</t>
    </rPh>
    <rPh sb="6" eb="7">
      <t>ナド</t>
    </rPh>
    <rPh sb="11" eb="12">
      <t>ナイ</t>
    </rPh>
    <rPh sb="13" eb="15">
      <t>ビコウ</t>
    </rPh>
    <phoneticPr fontId="4"/>
  </si>
  <si>
    <t>月別合計</t>
    <phoneticPr fontId="4"/>
  </si>
  <si>
    <t>(1)</t>
    <phoneticPr fontId="4"/>
  </si>
  <si>
    <t>(2)</t>
  </si>
  <si>
    <t>(3)</t>
  </si>
  <si>
    <t>「夏季」は，毎年7月1日から9月30日をいう。</t>
    <rPh sb="1" eb="3">
      <t>カキ</t>
    </rPh>
    <rPh sb="6" eb="8">
      <t>マイトシ</t>
    </rPh>
    <rPh sb="9" eb="10">
      <t>ガツ</t>
    </rPh>
    <rPh sb="11" eb="12">
      <t>ニチ</t>
    </rPh>
    <rPh sb="15" eb="16">
      <t>ガツ</t>
    </rPh>
    <rPh sb="18" eb="19">
      <t>ニチ</t>
    </rPh>
    <phoneticPr fontId="4"/>
  </si>
  <si>
    <t>「その他季」は，夏季以外の期間をいう。</t>
    <rPh sb="3" eb="4">
      <t>タ</t>
    </rPh>
    <rPh sb="4" eb="5">
      <t>キ</t>
    </rPh>
    <rPh sb="8" eb="10">
      <t>カキ</t>
    </rPh>
    <rPh sb="10" eb="12">
      <t>イガイ</t>
    </rPh>
    <rPh sb="13" eb="15">
      <t>キカン</t>
    </rPh>
    <phoneticPr fontId="4"/>
  </si>
  <si>
    <t>「夜間時間」は，ピーク時間及び昼間時間以外の時間をいう。</t>
    <rPh sb="1" eb="3">
      <t>ヤカン</t>
    </rPh>
    <rPh sb="3" eb="5">
      <t>ジカン</t>
    </rPh>
    <rPh sb="11" eb="13">
      <t>ジカン</t>
    </rPh>
    <rPh sb="13" eb="14">
      <t>オヨ</t>
    </rPh>
    <rPh sb="15" eb="17">
      <t>ヒルマ</t>
    </rPh>
    <rPh sb="17" eb="19">
      <t>ジカン</t>
    </rPh>
    <rPh sb="19" eb="21">
      <t>イガイ</t>
    </rPh>
    <rPh sb="22" eb="24">
      <t>ジカン</t>
    </rPh>
    <phoneticPr fontId="4"/>
  </si>
  <si>
    <t>「ピーク時間」は，夏季の毎日午後1時から午後4時までの時間をいう。</t>
    <rPh sb="4" eb="6">
      <t>ジカン</t>
    </rPh>
    <rPh sb="9" eb="11">
      <t>カキ</t>
    </rPh>
    <rPh sb="12" eb="14">
      <t>マイニチ</t>
    </rPh>
    <rPh sb="14" eb="16">
      <t>ゴゴ</t>
    </rPh>
    <rPh sb="17" eb="18">
      <t>ジ</t>
    </rPh>
    <rPh sb="20" eb="22">
      <t>ゴゴ</t>
    </rPh>
    <rPh sb="23" eb="24">
      <t>ジ</t>
    </rPh>
    <rPh sb="27" eb="29">
      <t>ジカン</t>
    </rPh>
    <phoneticPr fontId="4"/>
  </si>
  <si>
    <t>ただし，休日等の該当する時間を除く。</t>
    <phoneticPr fontId="4"/>
  </si>
  <si>
    <t>「昼間時間」は，毎日午前8時から午後10時までの時間をいう。</t>
    <rPh sb="1" eb="3">
      <t>ヒルマ</t>
    </rPh>
    <rPh sb="3" eb="5">
      <t>ジカン</t>
    </rPh>
    <rPh sb="8" eb="10">
      <t>マイニチ</t>
    </rPh>
    <rPh sb="10" eb="12">
      <t>ゴゼン</t>
    </rPh>
    <rPh sb="13" eb="14">
      <t>ジ</t>
    </rPh>
    <rPh sb="16" eb="18">
      <t>ゴゴ</t>
    </rPh>
    <rPh sb="20" eb="21">
      <t>ジ</t>
    </rPh>
    <rPh sb="24" eb="26">
      <t>ジカン</t>
    </rPh>
    <phoneticPr fontId="4"/>
  </si>
  <si>
    <t>ただし，ピーク時間及び休日等の該当する時間を除く。</t>
    <phoneticPr fontId="4"/>
  </si>
  <si>
    <t>「休日等」は，日曜日，「国民の祝日に関する法律」に規定する休日，</t>
    <rPh sb="1" eb="3">
      <t>キュウジツ</t>
    </rPh>
    <rPh sb="3" eb="4">
      <t>ナド</t>
    </rPh>
    <rPh sb="7" eb="10">
      <t>ニチヨウビ</t>
    </rPh>
    <rPh sb="12" eb="14">
      <t>コクミン</t>
    </rPh>
    <rPh sb="15" eb="17">
      <t>シュクジツ</t>
    </rPh>
    <rPh sb="18" eb="19">
      <t>カン</t>
    </rPh>
    <rPh sb="21" eb="23">
      <t>ホウリツ</t>
    </rPh>
    <rPh sb="25" eb="27">
      <t>キテイ</t>
    </rPh>
    <rPh sb="29" eb="31">
      <t>キュウジツ</t>
    </rPh>
    <phoneticPr fontId="4"/>
  </si>
  <si>
    <t>1月2日，1月3日，1月4日，4月30日，5月1日，5月2日，12月29日，</t>
    <phoneticPr fontId="4"/>
  </si>
  <si>
    <t>12月30日及び12月31日をいう。</t>
    <phoneticPr fontId="4"/>
  </si>
  <si>
    <t>(11)</t>
    <phoneticPr fontId="4"/>
  </si>
  <si>
    <t>円/kW</t>
    <rPh sb="0" eb="1">
      <t>エン</t>
    </rPh>
    <phoneticPr fontId="4"/>
  </si>
  <si>
    <t>力率割引・割増係数</t>
    <rPh sb="0" eb="2">
      <t>リキリツ</t>
    </rPh>
    <rPh sb="2" eb="4">
      <t>ワリビキ</t>
    </rPh>
    <rPh sb="5" eb="7">
      <t>ワリマシ</t>
    </rPh>
    <rPh sb="7" eb="9">
      <t>ケイスウ</t>
    </rPh>
    <phoneticPr fontId="7"/>
  </si>
  <si>
    <t>1.85 - (力率)</t>
    <rPh sb="8" eb="10">
      <t>リキリツ</t>
    </rPh>
    <phoneticPr fontId="4"/>
  </si>
  <si>
    <t>D + E - F</t>
  </si>
  <si>
    <t>(6)</t>
    <phoneticPr fontId="4"/>
  </si>
  <si>
    <t>(7)</t>
    <phoneticPr fontId="4"/>
  </si>
  <si>
    <t>(8)</t>
    <phoneticPr fontId="4"/>
  </si>
  <si>
    <t>(9)</t>
    <phoneticPr fontId="4"/>
  </si>
  <si>
    <t>(10)</t>
    <phoneticPr fontId="4"/>
  </si>
  <si>
    <t>円/kWh</t>
  </si>
  <si>
    <t>％</t>
  </si>
  <si>
    <t>円/kW</t>
  </si>
  <si>
    <t>使用月</t>
    <rPh sb="0" eb="2">
      <t>シヨウ</t>
    </rPh>
    <rPh sb="2" eb="3">
      <t>ヅキ</t>
    </rPh>
    <phoneticPr fontId="4"/>
  </si>
  <si>
    <t>(年度別合計)</t>
    <rPh sb="1" eb="3">
      <t>ネンド</t>
    </rPh>
    <rPh sb="3" eb="4">
      <t>ベツ</t>
    </rPh>
    <rPh sb="4" eb="6">
      <t>ゴウケイ</t>
    </rPh>
    <phoneticPr fontId="4"/>
  </si>
  <si>
    <t>① + ②</t>
    <phoneticPr fontId="4"/>
  </si>
  <si>
    <t>(円)</t>
    <rPh sb="1" eb="2">
      <t>エン</t>
    </rPh>
    <phoneticPr fontId="4"/>
  </si>
  <si>
    <t>広瀬川浄化センター</t>
  </si>
  <si>
    <t>仙台市青葉区折立三丁目20-2</t>
  </si>
  <si>
    <t>六丁目ポンプ場</t>
  </si>
  <si>
    <t>仙台市若林区六丁の目西町8-50</t>
  </si>
  <si>
    <t>鶴巻ポンプ場</t>
  </si>
  <si>
    <t>仙台市宮城野区鶴巻一丁目5-1</t>
  </si>
  <si>
    <t>五ツ谷ポンプ場</t>
  </si>
  <si>
    <t>仙台市若林区若林四丁目8-8</t>
  </si>
  <si>
    <t>新田東雨水ポンプ場</t>
  </si>
  <si>
    <t>仙台市宮城野区新田東三丁目1-30</t>
  </si>
  <si>
    <t>荒井東雨水ポンプ場</t>
  </si>
  <si>
    <t>仙台市若林区荒井東二丁目13</t>
  </si>
  <si>
    <t>東郡山雨水ポンプ場</t>
  </si>
  <si>
    <t>仙台市太白区東郡山二丁目31-25</t>
  </si>
  <si>
    <t>苦竹雨水ポンプ場</t>
  </si>
  <si>
    <t>仙台市宮城野区苦竹二丁目8-2</t>
  </si>
  <si>
    <t>今泉雨水ポンプ場</t>
  </si>
  <si>
    <t>仙台市若林区今泉字上新田94</t>
  </si>
  <si>
    <t>落合雨水ポンプ場</t>
  </si>
  <si>
    <t>仙台市太白区袋原二丁目16-15</t>
  </si>
  <si>
    <t>扇町雨水ポンプ場</t>
  </si>
  <si>
    <t>仙台市宮城野区扇町六丁目6-1</t>
  </si>
  <si>
    <t>西原雨水ポンプ場</t>
  </si>
  <si>
    <t>仙台市宮城野区港一丁目1-7</t>
  </si>
  <si>
    <t>庄松雨水ポンプ場</t>
  </si>
  <si>
    <t>仙台市太白区東中田一丁目10-18</t>
  </si>
  <si>
    <t>仙石排水ポンプ場</t>
  </si>
  <si>
    <t>仙台市宮城野区仙石17</t>
  </si>
  <si>
    <t>①4月～9月</t>
  </si>
  <si>
    <t>①4月～9月</t>
    <phoneticPr fontId="4"/>
  </si>
  <si>
    <t>②10月～3月</t>
  </si>
  <si>
    <t>②10月～3月</t>
    <phoneticPr fontId="4"/>
  </si>
  <si>
    <t>契約希望金額
（各施設H欄合計）</t>
    <rPh sb="0" eb="2">
      <t>ケイヤク</t>
    </rPh>
    <rPh sb="2" eb="4">
      <t>キボウ</t>
    </rPh>
    <rPh sb="4" eb="6">
      <t>キンガク</t>
    </rPh>
    <rPh sb="8" eb="9">
      <t>カク</t>
    </rPh>
    <rPh sb="9" eb="11">
      <t>シセツ</t>
    </rPh>
    <rPh sb="12" eb="13">
      <t>ラン</t>
    </rPh>
    <rPh sb="13" eb="15">
      <t>ゴウケイ</t>
    </rPh>
    <phoneticPr fontId="4"/>
  </si>
  <si>
    <t>【留意事項】</t>
    <phoneticPr fontId="4"/>
  </si>
  <si>
    <t>各種単価及び入札金額は，消費税及び地方消費税相当額を含んだものを記入すること。</t>
    <rPh sb="0" eb="2">
      <t>カクシュ</t>
    </rPh>
    <rPh sb="2" eb="4">
      <t>タンカ</t>
    </rPh>
    <rPh sb="4" eb="5">
      <t>オヨ</t>
    </rPh>
    <rPh sb="6" eb="8">
      <t>ニュウサツ</t>
    </rPh>
    <rPh sb="32" eb="34">
      <t>キニュウ</t>
    </rPh>
    <phoneticPr fontId="4"/>
  </si>
  <si>
    <t>この入札金額積算内訳書は，入札書と併せて提出すること。</t>
    <phoneticPr fontId="4"/>
  </si>
  <si>
    <t>契約希望金額の計算に用いる契約電力，使用電力量（季節や時間帯ごとの内訳を含む），</t>
    <rPh sb="0" eb="2">
      <t>ケイヤク</t>
    </rPh>
    <rPh sb="2" eb="4">
      <t>キボウ</t>
    </rPh>
    <rPh sb="4" eb="6">
      <t>キンガク</t>
    </rPh>
    <rPh sb="7" eb="9">
      <t>ケイサン</t>
    </rPh>
    <rPh sb="10" eb="11">
      <t>モチ</t>
    </rPh>
    <rPh sb="13" eb="15">
      <t>ケイヤク</t>
    </rPh>
    <rPh sb="15" eb="17">
      <t>デンリョク</t>
    </rPh>
    <rPh sb="18" eb="23">
      <t>シヨウデンリョクリョウ</t>
    </rPh>
    <rPh sb="24" eb="26">
      <t>キセツ</t>
    </rPh>
    <rPh sb="27" eb="30">
      <t>ジカンタイ</t>
    </rPh>
    <rPh sb="33" eb="35">
      <t>ウチワケ</t>
    </rPh>
    <rPh sb="36" eb="37">
      <t>フク</t>
    </rPh>
    <phoneticPr fontId="4"/>
  </si>
  <si>
    <t>入札においては，燃料費等調整額及び再生可能エネルギー発電促進賦課金は考慮しない。</t>
    <rPh sb="0" eb="2">
      <t>ニュウサツ</t>
    </rPh>
    <rPh sb="8" eb="11">
      <t>ネンリョウヒ</t>
    </rPh>
    <rPh sb="11" eb="12">
      <t>トウ</t>
    </rPh>
    <rPh sb="12" eb="14">
      <t>チョウセイ</t>
    </rPh>
    <rPh sb="14" eb="15">
      <t>ガク</t>
    </rPh>
    <rPh sb="15" eb="16">
      <t>オヨ</t>
    </rPh>
    <rPh sb="17" eb="19">
      <t>サイセイ</t>
    </rPh>
    <rPh sb="19" eb="21">
      <t>カノウ</t>
    </rPh>
    <rPh sb="26" eb="28">
      <t>ハツデン</t>
    </rPh>
    <rPh sb="28" eb="30">
      <t>ソクシン</t>
    </rPh>
    <rPh sb="30" eb="33">
      <t>フカキン</t>
    </rPh>
    <rPh sb="34" eb="36">
      <t>コウリョ</t>
    </rPh>
    <phoneticPr fontId="4"/>
  </si>
  <si>
    <t>(12)</t>
    <phoneticPr fontId="4"/>
  </si>
  <si>
    <t>燃料費等調整額及び再生可能エネルギー発電促進賦課金については，電力需給契約書による。</t>
    <rPh sb="0" eb="3">
      <t>ネンリョウヒ</t>
    </rPh>
    <rPh sb="3" eb="4">
      <t>トウ</t>
    </rPh>
    <rPh sb="4" eb="6">
      <t>チョウセイ</t>
    </rPh>
    <rPh sb="6" eb="7">
      <t>ガク</t>
    </rPh>
    <rPh sb="7" eb="8">
      <t>オヨ</t>
    </rPh>
    <rPh sb="9" eb="11">
      <t>サイセイ</t>
    </rPh>
    <rPh sb="11" eb="13">
      <t>カノウ</t>
    </rPh>
    <rPh sb="18" eb="20">
      <t>ハツデン</t>
    </rPh>
    <rPh sb="20" eb="22">
      <t>ソクシン</t>
    </rPh>
    <rPh sb="22" eb="25">
      <t>フカキン</t>
    </rPh>
    <rPh sb="31" eb="33">
      <t>デンリョク</t>
    </rPh>
    <rPh sb="33" eb="35">
      <t>ジュキュウ</t>
    </rPh>
    <rPh sb="35" eb="37">
      <t>ケイヤク</t>
    </rPh>
    <rPh sb="37" eb="38">
      <t>ショ</t>
    </rPh>
    <phoneticPr fontId="4"/>
  </si>
  <si>
    <t>(4)</t>
    <phoneticPr fontId="4"/>
  </si>
  <si>
    <t>基本料金単価及び電力量料金単価は施設ごとに定め，小数点以下第2位まで記入すること。</t>
    <rPh sb="0" eb="4">
      <t>キホンリョウキン</t>
    </rPh>
    <rPh sb="4" eb="6">
      <t>タンカ</t>
    </rPh>
    <rPh sb="6" eb="7">
      <t>オヨ</t>
    </rPh>
    <rPh sb="8" eb="10">
      <t>デンリョク</t>
    </rPh>
    <rPh sb="10" eb="11">
      <t>リョウ</t>
    </rPh>
    <rPh sb="11" eb="13">
      <t>リョウキン</t>
    </rPh>
    <rPh sb="13" eb="15">
      <t>タンカ</t>
    </rPh>
    <rPh sb="16" eb="18">
      <t>シセツ</t>
    </rPh>
    <rPh sb="21" eb="22">
      <t>サダ</t>
    </rPh>
    <rPh sb="24" eb="27">
      <t>ショウスウテン</t>
    </rPh>
    <rPh sb="27" eb="29">
      <t>イカ</t>
    </rPh>
    <rPh sb="29" eb="30">
      <t>ダイ</t>
    </rPh>
    <rPh sb="31" eb="32">
      <t>クライ</t>
    </rPh>
    <rPh sb="34" eb="36">
      <t>キニュウ</t>
    </rPh>
    <phoneticPr fontId="4"/>
  </si>
  <si>
    <t>(13)</t>
    <phoneticPr fontId="4"/>
  </si>
  <si>
    <t>(5)</t>
    <phoneticPr fontId="4"/>
  </si>
  <si>
    <t>割引（単価，率及び計算式等を含む）は，任意に設定してよい。</t>
    <rPh sb="0" eb="2">
      <t>ワリビキ</t>
    </rPh>
    <rPh sb="3" eb="5">
      <t>タンカ</t>
    </rPh>
    <rPh sb="6" eb="7">
      <t>リツ</t>
    </rPh>
    <rPh sb="7" eb="8">
      <t>オヨ</t>
    </rPh>
    <rPh sb="9" eb="12">
      <t>ケイサンシキ</t>
    </rPh>
    <rPh sb="12" eb="13">
      <t>ナド</t>
    </rPh>
    <rPh sb="14" eb="15">
      <t>フク</t>
    </rPh>
    <rPh sb="19" eb="21">
      <t>ニンイ</t>
    </rPh>
    <rPh sb="22" eb="24">
      <t>セッテイ</t>
    </rPh>
    <phoneticPr fontId="4"/>
  </si>
  <si>
    <t>様式によらず独自の割引を設定する場合は，様式中の該当箇所を適宜変更すること。</t>
    <rPh sb="0" eb="2">
      <t>ヨウシキ</t>
    </rPh>
    <rPh sb="6" eb="8">
      <t>ドクジ</t>
    </rPh>
    <rPh sb="9" eb="11">
      <t>ワリビキ</t>
    </rPh>
    <rPh sb="12" eb="14">
      <t>セッテイ</t>
    </rPh>
    <rPh sb="16" eb="18">
      <t>バアイ</t>
    </rPh>
    <rPh sb="20" eb="22">
      <t>ヨウシキ</t>
    </rPh>
    <rPh sb="22" eb="23">
      <t>チュウ</t>
    </rPh>
    <rPh sb="24" eb="26">
      <t>ガイトウ</t>
    </rPh>
    <rPh sb="26" eb="28">
      <t>カショ</t>
    </rPh>
    <rPh sb="29" eb="31">
      <t>テキギ</t>
    </rPh>
    <rPh sb="31" eb="33">
      <t>ヘンコウ</t>
    </rPh>
    <phoneticPr fontId="4"/>
  </si>
  <si>
    <t>(14)</t>
    <phoneticPr fontId="4"/>
  </si>
  <si>
    <t>設定する単価や率等は，小数点以下第2位まで記入すること。</t>
    <rPh sb="0" eb="2">
      <t>セッテイ</t>
    </rPh>
    <rPh sb="4" eb="6">
      <t>タンカ</t>
    </rPh>
    <rPh sb="7" eb="8">
      <t>リツ</t>
    </rPh>
    <rPh sb="8" eb="9">
      <t>ナド</t>
    </rPh>
    <rPh sb="11" eb="16">
      <t>ショウスウテンイカ</t>
    </rPh>
    <rPh sb="16" eb="17">
      <t>ダイ</t>
    </rPh>
    <rPh sb="18" eb="19">
      <t>クライ</t>
    </rPh>
    <rPh sb="21" eb="23">
      <t>キニュウ</t>
    </rPh>
    <phoneticPr fontId="4"/>
  </si>
  <si>
    <t>(15)</t>
    <phoneticPr fontId="4"/>
  </si>
  <si>
    <t>また，割引額は小数点以下第3位を切り捨て，小数点以下第2位までとする。</t>
    <rPh sb="3" eb="6">
      <t>ワリビキガク</t>
    </rPh>
    <rPh sb="21" eb="26">
      <t>ショウスウテンイカ</t>
    </rPh>
    <rPh sb="26" eb="27">
      <t>ダイ</t>
    </rPh>
    <rPh sb="28" eb="29">
      <t>クライ</t>
    </rPh>
    <phoneticPr fontId="4"/>
  </si>
  <si>
    <t>各月の電気料金合計（G欄）は，1円未満を切り捨てた金額を記入すること。</t>
    <rPh sb="16" eb="17">
      <t>エン</t>
    </rPh>
    <rPh sb="17" eb="19">
      <t>ミマン</t>
    </rPh>
    <phoneticPr fontId="4"/>
  </si>
  <si>
    <t>契約希望金額（各施設H欄合計）欄は，入札書の入札金額と一致すること。</t>
    <phoneticPr fontId="4"/>
  </si>
  <si>
    <t>入札金額積算内訳書</t>
    <rPh sb="0" eb="2">
      <t>ニュウサツ</t>
    </rPh>
    <rPh sb="2" eb="4">
      <t>キンガク</t>
    </rPh>
    <rPh sb="4" eb="5">
      <t>セキ</t>
    </rPh>
    <rPh sb="5" eb="6">
      <t>サン</t>
    </rPh>
    <rPh sb="6" eb="7">
      <t>ナイ</t>
    </rPh>
    <rPh sb="7" eb="8">
      <t>ヤク</t>
    </rPh>
    <rPh sb="8" eb="9">
      <t>ショ</t>
    </rPh>
    <phoneticPr fontId="4"/>
  </si>
  <si>
    <t>力率は，仕様書別紙2「月別電力使用計画」による。</t>
    <rPh sb="4" eb="7">
      <t>シヨウショ</t>
    </rPh>
    <phoneticPr fontId="4"/>
  </si>
  <si>
    <t>仙台市広瀬川浄化センターほか14施設電力需給</t>
  </si>
  <si>
    <t>諏訪町ポンプ場</t>
  </si>
  <si>
    <t>仙台市太白区諏訪町401-7</t>
  </si>
  <si>
    <t>令和7年10月1日　～　令和8年9月30日（12ヶ月）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</si>
</sst>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入札金額積算内訳書 （&quot;General&quot;/19&quot;\)"/>
    <numFmt numFmtId="177" formatCode="#,##0_ "/>
  </numFmts>
  <fonts count="22" x14ac:knownFonts="1">
    <font>
      <sz val="11"/>
      <color theme="1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HGPｺﾞｼｯｸM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vertAlign val="subscript"/>
      <sz val="11"/>
      <color theme="1"/>
      <name val="HGPｺﾞｼｯｸM"/>
      <family val="3"/>
      <charset val="128"/>
    </font>
    <font>
      <b/>
      <sz val="11"/>
      <color theme="1"/>
      <name val="HGPｺﾞｼｯｸM"/>
      <family val="3"/>
      <charset val="128"/>
    </font>
    <font>
      <b/>
      <sz val="18"/>
      <color theme="1"/>
      <name val="HGPｺﾞｼｯｸM"/>
      <family val="3"/>
      <charset val="128"/>
    </font>
    <font>
      <vertAlign val="subscript"/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b/>
      <i/>
      <sz val="10"/>
      <color rgb="FFFF0000"/>
      <name val="HGPｺﾞｼｯｸM"/>
      <family val="3"/>
      <charset val="128"/>
    </font>
    <font>
      <b/>
      <i/>
      <sz val="11"/>
      <color rgb="FFFF0000"/>
      <name val="HGPｺﾞｼｯｸM"/>
      <family val="3"/>
      <charset val="128"/>
    </font>
    <font>
      <b/>
      <i/>
      <vertAlign val="subscript"/>
      <sz val="11"/>
      <color rgb="FFFF0000"/>
      <name val="HGPｺﾞｼｯｸM"/>
      <family val="3"/>
      <charset val="128"/>
    </font>
    <font>
      <b/>
      <sz val="24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4"/>
      <color theme="1"/>
      <name val="HGPｺﾞｼｯｸ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8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auto="1"/>
      </left>
      <right/>
      <top style="thin">
        <color auto="1"/>
      </top>
      <bottom style="hair">
        <color auto="1"/>
      </bottom>
      <diagonal/>
    </border>
    <border>
      <left style="dotted">
        <color auto="1"/>
      </left>
      <right/>
      <top style="hair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tted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/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dotted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hair">
        <color auto="1"/>
      </top>
      <bottom/>
      <diagonal/>
    </border>
    <border>
      <left style="medium">
        <color auto="1"/>
      </left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 style="dotted">
        <color auto="1"/>
      </right>
      <top style="medium">
        <color auto="1"/>
      </top>
      <bottom/>
      <diagonal/>
    </border>
    <border>
      <left style="dotted">
        <color auto="1"/>
      </left>
      <right/>
      <top style="medium">
        <color auto="1"/>
      </top>
      <bottom/>
      <diagonal/>
    </border>
    <border>
      <left style="thin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medium">
        <color auto="1"/>
      </top>
      <bottom/>
      <diagonal/>
    </border>
    <border>
      <left style="dotted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9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06">
    <xf numFmtId="0" fontId="0" fillId="0" borderId="0" xfId="0">
      <alignment vertical="center"/>
    </xf>
    <xf numFmtId="0" fontId="19" fillId="0" borderId="8" xfId="0" applyFont="1" applyBorder="1" applyProtection="1">
      <alignment vertical="center"/>
      <protection locked="0"/>
    </xf>
    <xf numFmtId="176" fontId="15" fillId="0" borderId="8" xfId="0" applyNumberFormat="1" applyFont="1" applyBorder="1" applyProtection="1">
      <alignment vertical="center"/>
      <protection locked="0"/>
    </xf>
    <xf numFmtId="0" fontId="21" fillId="0" borderId="8" xfId="0" applyFont="1" applyBorder="1" applyProtection="1">
      <alignment vertical="center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8" xfId="0" applyFont="1" applyBorder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5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center"/>
      <protection locked="0"/>
    </xf>
    <xf numFmtId="177" fontId="20" fillId="0" borderId="0" xfId="0" applyNumberFormat="1" applyFont="1" applyAlignment="1" applyProtection="1">
      <alignment horizontal="left" vertical="center"/>
      <protection locked="0"/>
    </xf>
    <xf numFmtId="49" fontId="5" fillId="0" borderId="0" xfId="0" applyNumberFormat="1" applyFont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38" fontId="5" fillId="0" borderId="0" xfId="1" applyFont="1" applyProtection="1">
      <alignment vertical="center"/>
      <protection locked="0"/>
    </xf>
    <xf numFmtId="176" fontId="15" fillId="0" borderId="0" xfId="0" applyNumberFormat="1" applyFont="1" applyAlignment="1" applyProtection="1">
      <alignment horizontal="left" vertical="center"/>
      <protection locked="0"/>
    </xf>
    <xf numFmtId="0" fontId="12" fillId="0" borderId="0" xfId="0" applyFont="1" applyAlignment="1" applyProtection="1">
      <protection locked="0"/>
    </xf>
    <xf numFmtId="0" fontId="5" fillId="2" borderId="20" xfId="0" applyFont="1" applyFill="1" applyBorder="1" applyProtection="1">
      <alignment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5" fillId="2" borderId="19" xfId="0" applyFont="1" applyFill="1" applyBorder="1" applyAlignment="1" applyProtection="1">
      <alignment horizontal="center" vertical="center"/>
      <protection locked="0"/>
    </xf>
    <xf numFmtId="0" fontId="8" fillId="0" borderId="20" xfId="0" applyFont="1" applyBorder="1" applyAlignment="1" applyProtection="1">
      <alignment horizontal="left" vertical="center" indent="1"/>
      <protection locked="0"/>
    </xf>
    <xf numFmtId="0" fontId="8" fillId="0" borderId="22" xfId="0" applyFont="1" applyBorder="1" applyAlignment="1" applyProtection="1">
      <alignment horizontal="left" vertical="center" indent="1"/>
      <protection locked="0"/>
    </xf>
    <xf numFmtId="0" fontId="5" fillId="2" borderId="28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24" xfId="0" applyFont="1" applyBorder="1" applyAlignment="1" applyProtection="1">
      <alignment horizontal="left" vertical="center" indent="1"/>
      <protection locked="0"/>
    </xf>
    <xf numFmtId="0" fontId="8" fillId="0" borderId="11" xfId="0" applyFont="1" applyBorder="1" applyAlignment="1" applyProtection="1">
      <alignment horizontal="left" vertical="center" inden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8" fillId="0" borderId="14" xfId="0" applyFont="1" applyBorder="1" applyAlignment="1" applyProtection="1">
      <alignment horizontal="left" vertical="center" indent="1"/>
      <protection locked="0"/>
    </xf>
    <xf numFmtId="0" fontId="8" fillId="0" borderId="15" xfId="0" applyFont="1" applyBorder="1" applyAlignment="1" applyProtection="1">
      <alignment horizontal="left" vertical="center" indent="1"/>
      <protection locked="0"/>
    </xf>
    <xf numFmtId="0" fontId="5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38" fontId="8" fillId="0" borderId="26" xfId="1" applyFont="1" applyBorder="1" applyAlignment="1" applyProtection="1">
      <alignment horizontal="left" vertical="center" indent="1"/>
      <protection locked="0"/>
    </xf>
    <xf numFmtId="0" fontId="8" fillId="0" borderId="26" xfId="0" applyFont="1" applyBorder="1" applyAlignment="1" applyProtection="1">
      <alignment horizontal="left" vertical="center" indent="1"/>
      <protection locked="0"/>
    </xf>
    <xf numFmtId="0" fontId="8" fillId="0" borderId="18" xfId="0" applyFont="1" applyBorder="1" applyAlignment="1" applyProtection="1">
      <alignment horizontal="left" vertical="center" indent="1"/>
      <protection locked="0"/>
    </xf>
    <xf numFmtId="0" fontId="8" fillId="0" borderId="3" xfId="0" applyFont="1" applyBorder="1" applyAlignment="1" applyProtection="1">
      <alignment horizontal="left" vertical="center" indent="1"/>
      <protection locked="0"/>
    </xf>
    <xf numFmtId="0" fontId="8" fillId="0" borderId="4" xfId="0" applyFont="1" applyBorder="1" applyAlignment="1" applyProtection="1">
      <alignment horizontal="left" vertical="center" indent="1"/>
      <protection locked="0"/>
    </xf>
    <xf numFmtId="0" fontId="5" fillId="2" borderId="20" xfId="0" applyFont="1" applyFill="1" applyBorder="1" applyAlignment="1" applyProtection="1">
      <alignment horizontal="center" vertical="center" wrapText="1"/>
      <protection locked="0"/>
    </xf>
    <xf numFmtId="40" fontId="16" fillId="3" borderId="59" xfId="1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Protection="1">
      <alignment vertical="center"/>
      <protection locked="0"/>
    </xf>
    <xf numFmtId="40" fontId="16" fillId="3" borderId="24" xfId="1" applyNumberFormat="1" applyFont="1" applyFill="1" applyBorder="1" applyAlignment="1" applyProtection="1">
      <alignment vertical="center" wrapText="1"/>
      <protection locked="0"/>
    </xf>
    <xf numFmtId="40" fontId="16" fillId="3" borderId="14" xfId="1" applyNumberFormat="1" applyFont="1" applyFill="1" applyBorder="1" applyAlignment="1" applyProtection="1">
      <alignment vertical="center" wrapText="1"/>
      <protection locked="0"/>
    </xf>
    <xf numFmtId="40" fontId="16" fillId="3" borderId="68" xfId="1" applyNumberFormat="1" applyFont="1" applyFill="1" applyBorder="1" applyAlignment="1" applyProtection="1">
      <alignment vertical="center" wrapText="1"/>
      <protection locked="0"/>
    </xf>
    <xf numFmtId="40" fontId="16" fillId="4" borderId="32" xfId="1" applyNumberFormat="1" applyFont="1" applyFill="1" applyBorder="1" applyAlignment="1" applyProtection="1">
      <alignment vertical="center" wrapText="1"/>
      <protection locked="0"/>
    </xf>
    <xf numFmtId="40" fontId="16" fillId="4" borderId="66" xfId="1" applyNumberFormat="1" applyFont="1" applyFill="1" applyBorder="1" applyAlignment="1" applyProtection="1">
      <alignment vertical="center" wrapText="1"/>
      <protection locked="0"/>
    </xf>
    <xf numFmtId="0" fontId="8" fillId="0" borderId="82" xfId="0" applyFont="1" applyBorder="1" applyAlignment="1" applyProtection="1">
      <alignment horizontal="left" vertical="center" indent="1"/>
      <protection locked="0"/>
    </xf>
    <xf numFmtId="0" fontId="8" fillId="0" borderId="83" xfId="0" applyFont="1" applyBorder="1" applyAlignment="1" applyProtection="1">
      <alignment horizontal="left" vertical="center" indent="1"/>
      <protection locked="0"/>
    </xf>
    <xf numFmtId="38" fontId="8" fillId="0" borderId="17" xfId="0" applyNumberFormat="1" applyFont="1" applyBorder="1" applyAlignment="1" applyProtection="1">
      <alignment horizontal="right" vertical="center"/>
      <protection locked="0"/>
    </xf>
    <xf numFmtId="38" fontId="8" fillId="0" borderId="26" xfId="0" applyNumberFormat="1" applyFont="1" applyBorder="1" applyAlignment="1" applyProtection="1">
      <alignment horizontal="right" vertical="center"/>
      <protection locked="0"/>
    </xf>
    <xf numFmtId="0" fontId="8" fillId="0" borderId="21" xfId="0" applyFont="1" applyBorder="1" applyAlignment="1" applyProtection="1">
      <alignment horizontal="right" vertical="center"/>
      <protection locked="0"/>
    </xf>
    <xf numFmtId="0" fontId="8" fillId="0" borderId="20" xfId="0" applyFont="1" applyBorder="1" applyAlignment="1" applyProtection="1">
      <alignment horizontal="right" vertical="center"/>
      <protection locked="0"/>
    </xf>
    <xf numFmtId="38" fontId="8" fillId="0" borderId="2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right" vertical="center"/>
      <protection locked="0"/>
    </xf>
    <xf numFmtId="38" fontId="8" fillId="0" borderId="0" xfId="0" applyNumberFormat="1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 indent="1"/>
      <protection locked="0"/>
    </xf>
    <xf numFmtId="38" fontId="13" fillId="0" borderId="31" xfId="0" applyNumberFormat="1" applyFont="1" applyBorder="1" applyAlignment="1" applyProtection="1">
      <alignment horizontal="center" vertical="center"/>
    </xf>
    <xf numFmtId="38" fontId="13" fillId="0" borderId="32" xfId="0" applyNumberFormat="1" applyFont="1" applyBorder="1" applyAlignment="1" applyProtection="1">
      <alignment horizontal="center" vertical="center"/>
    </xf>
    <xf numFmtId="38" fontId="13" fillId="0" borderId="34" xfId="0" applyNumberFormat="1" applyFont="1" applyBorder="1" applyAlignment="1" applyProtection="1">
      <alignment horizontal="center" vertical="center"/>
    </xf>
    <xf numFmtId="38" fontId="13" fillId="0" borderId="35" xfId="0" applyNumberFormat="1" applyFont="1" applyBorder="1" applyAlignment="1" applyProtection="1">
      <alignment horizontal="center" vertical="center"/>
    </xf>
    <xf numFmtId="40" fontId="8" fillId="0" borderId="48" xfId="1" applyNumberFormat="1" applyFont="1" applyBorder="1" applyAlignment="1" applyProtection="1">
      <alignment horizontal="right" vertical="center"/>
    </xf>
    <xf numFmtId="40" fontId="8" fillId="0" borderId="42" xfId="1" applyNumberFormat="1" applyFont="1" applyBorder="1" applyAlignment="1" applyProtection="1">
      <alignment horizontal="right" vertical="center"/>
    </xf>
    <xf numFmtId="40" fontId="8" fillId="0" borderId="57" xfId="1" applyNumberFormat="1" applyFont="1" applyBorder="1" applyAlignment="1" applyProtection="1">
      <alignment horizontal="right" vertical="center"/>
    </xf>
    <xf numFmtId="40" fontId="8" fillId="0" borderId="49" xfId="0" applyNumberFormat="1" applyFont="1" applyBorder="1" applyProtection="1">
      <alignment vertical="center"/>
    </xf>
    <xf numFmtId="40" fontId="8" fillId="0" borderId="39" xfId="0" applyNumberFormat="1" applyFont="1" applyBorder="1" applyAlignment="1" applyProtection="1">
      <alignment horizontal="right" vertical="center"/>
    </xf>
    <xf numFmtId="40" fontId="8" fillId="0" borderId="28" xfId="0" applyNumberFormat="1" applyFont="1" applyBorder="1" applyAlignment="1" applyProtection="1">
      <alignment horizontal="right" vertical="center"/>
    </xf>
    <xf numFmtId="40" fontId="8" fillId="0" borderId="50" xfId="0" applyNumberFormat="1" applyFont="1" applyBorder="1" applyProtection="1">
      <alignment vertical="center"/>
    </xf>
    <xf numFmtId="40" fontId="8" fillId="0" borderId="40" xfId="0" applyNumberFormat="1" applyFont="1" applyBorder="1" applyAlignment="1" applyProtection="1">
      <alignment horizontal="right" vertical="center"/>
    </xf>
    <xf numFmtId="40" fontId="8" fillId="0" borderId="27" xfId="0" applyNumberFormat="1" applyFont="1" applyBorder="1" applyAlignment="1" applyProtection="1">
      <alignment horizontal="right" vertical="center"/>
    </xf>
    <xf numFmtId="40" fontId="8" fillId="0" borderId="72" xfId="0" applyNumberFormat="1" applyFont="1" applyBorder="1" applyProtection="1">
      <alignment vertical="center"/>
    </xf>
    <xf numFmtId="40" fontId="8" fillId="0" borderId="71" xfId="0" applyNumberFormat="1" applyFont="1" applyBorder="1" applyAlignment="1" applyProtection="1">
      <alignment horizontal="right" vertical="center"/>
    </xf>
    <xf numFmtId="40" fontId="8" fillId="0" borderId="69" xfId="0" applyNumberFormat="1" applyFont="1" applyBorder="1" applyAlignment="1" applyProtection="1">
      <alignment horizontal="right" vertical="center"/>
    </xf>
    <xf numFmtId="40" fontId="16" fillId="4" borderId="75" xfId="0" applyNumberFormat="1" applyFont="1" applyFill="1" applyBorder="1" applyProtection="1">
      <alignment vertical="center"/>
    </xf>
    <xf numFmtId="40" fontId="16" fillId="4" borderId="76" xfId="0" applyNumberFormat="1" applyFont="1" applyFill="1" applyBorder="1" applyAlignment="1" applyProtection="1">
      <alignment horizontal="right" vertical="center"/>
    </xf>
    <xf numFmtId="40" fontId="16" fillId="4" borderId="77" xfId="0" applyNumberFormat="1" applyFont="1" applyFill="1" applyBorder="1" applyAlignment="1" applyProtection="1">
      <alignment horizontal="right" vertical="center"/>
    </xf>
    <xf numFmtId="40" fontId="16" fillId="4" borderId="78" xfId="0" applyNumberFormat="1" applyFont="1" applyFill="1" applyBorder="1" applyProtection="1">
      <alignment vertical="center"/>
    </xf>
    <xf numFmtId="40" fontId="16" fillId="4" borderId="79" xfId="1" applyNumberFormat="1" applyFont="1" applyFill="1" applyBorder="1" applyAlignment="1" applyProtection="1">
      <alignment horizontal="right" vertical="center"/>
    </xf>
    <xf numFmtId="40" fontId="16" fillId="4" borderId="80" xfId="1" applyNumberFormat="1" applyFont="1" applyFill="1" applyBorder="1" applyAlignment="1" applyProtection="1">
      <alignment horizontal="right" vertical="center"/>
    </xf>
    <xf numFmtId="38" fontId="8" fillId="0" borderId="49" xfId="0" applyNumberFormat="1" applyFont="1" applyBorder="1" applyAlignment="1" applyProtection="1">
      <alignment horizontal="right" vertical="center"/>
    </xf>
    <xf numFmtId="38" fontId="8" fillId="0" borderId="39" xfId="0" applyNumberFormat="1" applyFont="1" applyBorder="1" applyAlignment="1" applyProtection="1">
      <alignment horizontal="right" vertical="center"/>
    </xf>
    <xf numFmtId="38" fontId="8" fillId="0" borderId="28" xfId="0" applyNumberFormat="1" applyFont="1" applyBorder="1" applyAlignment="1" applyProtection="1">
      <alignment horizontal="right" vertical="center"/>
    </xf>
    <xf numFmtId="40" fontId="8" fillId="0" borderId="49" xfId="0" applyNumberFormat="1" applyFont="1" applyBorder="1" applyAlignment="1" applyProtection="1">
      <alignment horizontal="right" vertical="center"/>
    </xf>
    <xf numFmtId="40" fontId="8" fillId="0" borderId="50" xfId="0" applyNumberFormat="1" applyFont="1" applyBorder="1" applyAlignment="1" applyProtection="1">
      <alignment horizontal="right" vertical="center"/>
    </xf>
    <xf numFmtId="40" fontId="8" fillId="0" borderId="72" xfId="0" applyNumberFormat="1" applyFont="1" applyBorder="1" applyAlignment="1" applyProtection="1">
      <alignment horizontal="right" vertical="center"/>
    </xf>
    <xf numFmtId="40" fontId="16" fillId="4" borderId="75" xfId="0" applyNumberFormat="1" applyFont="1" applyFill="1" applyBorder="1" applyAlignment="1" applyProtection="1">
      <alignment horizontal="right" vertical="center"/>
    </xf>
    <xf numFmtId="40" fontId="16" fillId="4" borderId="78" xfId="1" applyNumberFormat="1" applyFont="1" applyFill="1" applyBorder="1" applyAlignment="1" applyProtection="1">
      <alignment horizontal="right" vertical="center"/>
    </xf>
    <xf numFmtId="40" fontId="8" fillId="0" borderId="46" xfId="1" applyNumberFormat="1" applyFont="1" applyBorder="1" applyAlignment="1" applyProtection="1">
      <alignment horizontal="right" vertical="center"/>
    </xf>
    <xf numFmtId="40" fontId="8" fillId="0" borderId="43" xfId="0" applyNumberFormat="1" applyFont="1" applyBorder="1" applyAlignment="1" applyProtection="1">
      <alignment horizontal="right" vertical="center"/>
    </xf>
    <xf numFmtId="40" fontId="8" fillId="0" borderId="44" xfId="0" applyNumberFormat="1" applyFont="1" applyBorder="1" applyAlignment="1" applyProtection="1">
      <alignment horizontal="right" vertical="center"/>
    </xf>
    <xf numFmtId="40" fontId="8" fillId="0" borderId="70" xfId="0" applyNumberFormat="1" applyFont="1" applyBorder="1" applyAlignment="1" applyProtection="1">
      <alignment horizontal="right" vertical="center"/>
    </xf>
    <xf numFmtId="40" fontId="16" fillId="4" borderId="84" xfId="0" applyNumberFormat="1" applyFont="1" applyFill="1" applyBorder="1" applyAlignment="1" applyProtection="1">
      <alignment horizontal="right" vertical="center"/>
    </xf>
    <xf numFmtId="40" fontId="16" fillId="4" borderId="85" xfId="1" applyNumberFormat="1" applyFont="1" applyFill="1" applyBorder="1" applyAlignment="1" applyProtection="1">
      <alignment horizontal="right" vertical="center"/>
    </xf>
    <xf numFmtId="38" fontId="8" fillId="0" borderId="43" xfId="0" applyNumberFormat="1" applyFont="1" applyBorder="1" applyAlignment="1" applyProtection="1">
      <alignment horizontal="right" vertical="center"/>
    </xf>
    <xf numFmtId="38" fontId="8" fillId="0" borderId="18" xfId="0" applyNumberFormat="1" applyFont="1" applyBorder="1" applyAlignment="1" applyProtection="1">
      <alignment horizontal="right" vertical="center"/>
    </xf>
    <xf numFmtId="38" fontId="8" fillId="0" borderId="22" xfId="0" applyNumberFormat="1" applyFont="1" applyBorder="1" applyAlignment="1" applyProtection="1">
      <alignment horizontal="right" vertical="center"/>
    </xf>
    <xf numFmtId="0" fontId="19" fillId="0" borderId="8" xfId="0" applyFont="1" applyBorder="1" applyProtection="1">
      <alignment vertical="center"/>
    </xf>
    <xf numFmtId="0" fontId="21" fillId="0" borderId="8" xfId="0" applyFont="1" applyBorder="1" applyAlignment="1" applyProtection="1">
      <alignment horizontal="right" vertical="center"/>
    </xf>
    <xf numFmtId="0" fontId="21" fillId="0" borderId="8" xfId="0" applyFont="1" applyBorder="1" applyProtection="1">
      <alignment vertical="center"/>
    </xf>
    <xf numFmtId="0" fontId="10" fillId="0" borderId="86" xfId="0" applyFont="1" applyBorder="1" applyAlignment="1" applyProtection="1">
      <alignment horizontal="center" vertical="center" wrapText="1"/>
    </xf>
    <xf numFmtId="0" fontId="10" fillId="0" borderId="87" xfId="0" applyFont="1" applyBorder="1" applyAlignment="1" applyProtection="1">
      <alignment horizontal="center" vertical="center" wrapText="1"/>
    </xf>
    <xf numFmtId="0" fontId="10" fillId="0" borderId="33" xfId="0" applyFont="1" applyBorder="1" applyAlignment="1" applyProtection="1">
      <alignment horizontal="left" vertical="center"/>
    </xf>
    <xf numFmtId="0" fontId="10" fillId="0" borderId="36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right" vertical="center"/>
    </xf>
    <xf numFmtId="49" fontId="5" fillId="0" borderId="0" xfId="0" applyNumberFormat="1" applyFont="1" applyAlignment="1" applyProtection="1">
      <alignment horizontal="right" vertical="center"/>
    </xf>
    <xf numFmtId="0" fontId="5" fillId="0" borderId="0" xfId="0" applyFont="1" applyProtection="1">
      <alignment vertical="center"/>
    </xf>
    <xf numFmtId="0" fontId="12" fillId="0" borderId="0" xfId="0" applyFont="1" applyAlignment="1" applyProtection="1">
      <alignment horizontal="left"/>
    </xf>
    <xf numFmtId="0" fontId="12" fillId="0" borderId="0" xfId="0" applyFont="1" applyAlignment="1" applyProtection="1"/>
    <xf numFmtId="38" fontId="5" fillId="0" borderId="0" xfId="0" applyNumberFormat="1" applyFont="1" applyProtection="1">
      <alignment vertical="center"/>
    </xf>
    <xf numFmtId="38" fontId="5" fillId="0" borderId="0" xfId="1" applyFont="1" applyProtection="1">
      <alignment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25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 vertical="center" wrapText="1"/>
    </xf>
    <xf numFmtId="0" fontId="5" fillId="2" borderId="9" xfId="0" applyFont="1" applyFill="1" applyBorder="1" applyAlignment="1" applyProtection="1">
      <alignment horizontal="center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20" xfId="0" applyFont="1" applyFill="1" applyBorder="1" applyAlignment="1" applyProtection="1">
      <alignment horizontal="center" vertical="center"/>
    </xf>
    <xf numFmtId="0" fontId="5" fillId="2" borderId="22" xfId="0" applyFont="1" applyFill="1" applyBorder="1" applyAlignment="1" applyProtection="1">
      <alignment horizontal="center" vertical="center"/>
    </xf>
    <xf numFmtId="0" fontId="5" fillId="2" borderId="47" xfId="0" applyFont="1" applyFill="1" applyBorder="1" applyAlignment="1" applyProtection="1">
      <alignment horizontal="center" vertical="center"/>
    </xf>
    <xf numFmtId="0" fontId="5" fillId="2" borderId="52" xfId="0" applyFont="1" applyFill="1" applyBorder="1" applyAlignment="1" applyProtection="1">
      <alignment horizontal="center" vertical="center"/>
    </xf>
    <xf numFmtId="0" fontId="5" fillId="2" borderId="30" xfId="0" applyFont="1" applyFill="1" applyBorder="1" applyAlignment="1" applyProtection="1">
      <alignment horizontal="center" vertical="center"/>
    </xf>
    <xf numFmtId="0" fontId="5" fillId="2" borderId="53" xfId="0" applyFont="1" applyFill="1" applyBorder="1" applyAlignment="1" applyProtection="1">
      <alignment horizontal="center" vertical="center"/>
    </xf>
    <xf numFmtId="38" fontId="8" fillId="0" borderId="48" xfId="1" applyFont="1" applyBorder="1" applyAlignment="1" applyProtection="1">
      <alignment horizontal="right" vertical="center" wrapText="1"/>
    </xf>
    <xf numFmtId="38" fontId="8" fillId="0" borderId="42" xfId="1" applyFont="1" applyBorder="1" applyAlignment="1" applyProtection="1">
      <alignment horizontal="right" vertical="center"/>
    </xf>
    <xf numFmtId="38" fontId="8" fillId="0" borderId="57" xfId="1" applyFont="1" applyBorder="1" applyAlignment="1" applyProtection="1">
      <alignment horizontal="right" vertical="center"/>
    </xf>
    <xf numFmtId="38" fontId="8" fillId="0" borderId="46" xfId="1" applyFont="1" applyBorder="1" applyAlignment="1" applyProtection="1">
      <alignment horizontal="right" vertical="center"/>
    </xf>
    <xf numFmtId="38" fontId="8" fillId="0" borderId="48" xfId="1" applyFont="1" applyBorder="1" applyAlignment="1" applyProtection="1">
      <alignment horizontal="right" vertical="center"/>
    </xf>
    <xf numFmtId="38" fontId="8" fillId="0" borderId="49" xfId="1" applyFont="1" applyBorder="1" applyAlignment="1" applyProtection="1">
      <alignment horizontal="right" vertical="center"/>
    </xf>
    <xf numFmtId="38" fontId="8" fillId="0" borderId="39" xfId="1" applyFont="1" applyBorder="1" applyAlignment="1" applyProtection="1">
      <alignment horizontal="right" vertical="center"/>
    </xf>
    <xf numFmtId="38" fontId="8" fillId="0" borderId="28" xfId="1" applyFont="1" applyBorder="1" applyAlignment="1" applyProtection="1">
      <alignment horizontal="right" vertical="center"/>
    </xf>
    <xf numFmtId="38" fontId="8" fillId="0" borderId="43" xfId="1" applyFont="1" applyBorder="1" applyAlignment="1" applyProtection="1">
      <alignment horizontal="right" vertical="center"/>
    </xf>
    <xf numFmtId="38" fontId="8" fillId="0" borderId="50" xfId="1" applyFont="1" applyBorder="1" applyAlignment="1" applyProtection="1">
      <alignment horizontal="right" vertical="center"/>
    </xf>
    <xf numFmtId="38" fontId="8" fillId="0" borderId="40" xfId="1" applyFont="1" applyBorder="1" applyAlignment="1" applyProtection="1">
      <alignment horizontal="right" vertical="center"/>
    </xf>
    <xf numFmtId="38" fontId="8" fillId="0" borderId="27" xfId="1" applyFont="1" applyBorder="1" applyAlignment="1" applyProtection="1">
      <alignment horizontal="right" vertical="center"/>
    </xf>
    <xf numFmtId="38" fontId="8" fillId="0" borderId="44" xfId="1" applyFont="1" applyBorder="1" applyAlignment="1" applyProtection="1">
      <alignment horizontal="right" vertical="center"/>
    </xf>
    <xf numFmtId="38" fontId="8" fillId="0" borderId="51" xfId="1" applyFont="1" applyBorder="1" applyAlignment="1" applyProtection="1">
      <alignment horizontal="right" vertical="center"/>
    </xf>
    <xf numFmtId="38" fontId="8" fillId="0" borderId="41" xfId="1" applyFont="1" applyBorder="1" applyAlignment="1" applyProtection="1">
      <alignment horizontal="right" vertical="center"/>
    </xf>
    <xf numFmtId="38" fontId="8" fillId="0" borderId="29" xfId="1" applyFont="1" applyBorder="1" applyAlignment="1" applyProtection="1">
      <alignment horizontal="right" vertical="center"/>
    </xf>
    <xf numFmtId="38" fontId="8" fillId="0" borderId="45" xfId="1" applyFont="1" applyBorder="1" applyAlignment="1" applyProtection="1">
      <alignment horizontal="right" vertical="center"/>
    </xf>
    <xf numFmtId="40" fontId="8" fillId="0" borderId="48" xfId="0" applyNumberFormat="1" applyFont="1" applyBorder="1" applyAlignment="1" applyProtection="1">
      <alignment horizontal="right" vertical="center"/>
    </xf>
    <xf numFmtId="40" fontId="8" fillId="0" borderId="42" xfId="0" applyNumberFormat="1" applyFont="1" applyBorder="1" applyAlignment="1" applyProtection="1">
      <alignment horizontal="right" vertical="center"/>
    </xf>
    <xf numFmtId="40" fontId="8" fillId="0" borderId="57" xfId="0" applyNumberFormat="1" applyFont="1" applyBorder="1" applyAlignment="1" applyProtection="1">
      <alignment horizontal="right" vertical="center"/>
    </xf>
    <xf numFmtId="40" fontId="8" fillId="0" borderId="46" xfId="0" applyNumberFormat="1" applyFont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20" xfId="0" applyFont="1" applyFill="1" applyBorder="1" applyProtection="1">
      <alignment vertical="center"/>
    </xf>
    <xf numFmtId="0" fontId="5" fillId="2" borderId="3" xfId="0" applyFont="1" applyFill="1" applyBorder="1" applyAlignment="1" applyProtection="1">
      <alignment vertical="center" wrapText="1"/>
    </xf>
    <xf numFmtId="0" fontId="5" fillId="2" borderId="38" xfId="0" applyFont="1" applyFill="1" applyBorder="1" applyAlignment="1" applyProtection="1">
      <alignment vertical="center" wrapText="1"/>
    </xf>
    <xf numFmtId="0" fontId="5" fillId="2" borderId="28" xfId="0" applyFont="1" applyFill="1" applyBorder="1" applyAlignment="1" applyProtection="1">
      <alignment horizontal="center" vertical="center" wrapText="1"/>
    </xf>
    <xf numFmtId="0" fontId="5" fillId="2" borderId="24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horizontal="center" vertical="center"/>
    </xf>
    <xf numFmtId="0" fontId="5" fillId="2" borderId="0" xfId="0" applyFont="1" applyFill="1" applyAlignment="1" applyProtection="1">
      <alignment vertical="center" wrapText="1"/>
    </xf>
    <xf numFmtId="0" fontId="5" fillId="2" borderId="37" xfId="0" applyFont="1" applyFill="1" applyBorder="1" applyAlignment="1" applyProtection="1">
      <alignment vertical="center" wrapText="1"/>
    </xf>
    <xf numFmtId="0" fontId="5" fillId="2" borderId="27" xfId="0" applyFont="1" applyFill="1" applyBorder="1" applyAlignment="1" applyProtection="1">
      <alignment horizontal="center" vertical="center" wrapText="1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8" xfId="0" applyFont="1" applyFill="1" applyBorder="1" applyAlignment="1" applyProtection="1">
      <alignment vertical="center" wrapText="1"/>
    </xf>
    <xf numFmtId="0" fontId="5" fillId="2" borderId="54" xfId="0" applyFont="1" applyFill="1" applyBorder="1" applyAlignment="1" applyProtection="1">
      <alignment vertical="center" wrapText="1"/>
    </xf>
    <xf numFmtId="0" fontId="5" fillId="2" borderId="29" xfId="0" applyFont="1" applyFill="1" applyBorder="1" applyAlignment="1" applyProtection="1">
      <alignment horizontal="center" vertical="center" wrapText="1"/>
    </xf>
    <xf numFmtId="0" fontId="5" fillId="2" borderId="26" xfId="0" applyFont="1" applyFill="1" applyBorder="1" applyAlignment="1" applyProtection="1">
      <alignment horizontal="left"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16" fillId="4" borderId="67" xfId="0" applyFont="1" applyFill="1" applyBorder="1" applyAlignment="1" applyProtection="1">
      <alignment horizontal="left" vertical="center"/>
    </xf>
    <xf numFmtId="0" fontId="16" fillId="4" borderId="33" xfId="0" applyFont="1" applyFill="1" applyBorder="1" applyAlignment="1" applyProtection="1">
      <alignment horizontal="left" vertical="center"/>
    </xf>
    <xf numFmtId="0" fontId="8" fillId="3" borderId="74" xfId="0" applyFont="1" applyFill="1" applyBorder="1" applyAlignment="1" applyProtection="1">
      <alignment horizontal="left" vertical="center"/>
    </xf>
    <xf numFmtId="0" fontId="8" fillId="3" borderId="64" xfId="0" applyFont="1" applyFill="1" applyBorder="1" applyAlignment="1" applyProtection="1">
      <alignment horizontal="left" vertical="center"/>
    </xf>
    <xf numFmtId="0" fontId="8" fillId="3" borderId="62" xfId="0" applyFont="1" applyFill="1" applyBorder="1" applyAlignment="1" applyProtection="1">
      <alignment horizontal="left" vertical="center"/>
    </xf>
    <xf numFmtId="0" fontId="8" fillId="3" borderId="60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center" vertical="center" wrapText="1"/>
    </xf>
    <xf numFmtId="0" fontId="5" fillId="2" borderId="55" xfId="0" applyFont="1" applyFill="1" applyBorder="1" applyAlignment="1" applyProtection="1">
      <alignment horizontal="center" vertical="center" wrapText="1"/>
    </xf>
    <xf numFmtId="0" fontId="5" fillId="2" borderId="19" xfId="0" applyFont="1" applyFill="1" applyBorder="1" applyAlignment="1" applyProtection="1">
      <alignment horizontal="center" vertical="center"/>
    </xf>
    <xf numFmtId="0" fontId="5" fillId="2" borderId="19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16" xfId="0" applyFont="1" applyFill="1" applyBorder="1" applyAlignment="1" applyProtection="1">
      <alignment horizontal="center" vertical="center" wrapText="1"/>
    </xf>
    <xf numFmtId="0" fontId="17" fillId="4" borderId="31" xfId="0" applyFont="1" applyFill="1" applyBorder="1" applyAlignment="1" applyProtection="1">
      <alignment horizontal="center" vertical="center" wrapText="1"/>
    </xf>
    <xf numFmtId="0" fontId="17" fillId="4" borderId="65" xfId="0" applyFont="1" applyFill="1" applyBorder="1" applyAlignment="1" applyProtection="1">
      <alignment horizontal="center" vertical="center" wrapText="1"/>
    </xf>
    <xf numFmtId="0" fontId="5" fillId="2" borderId="81" xfId="0" applyFont="1" applyFill="1" applyBorder="1" applyAlignment="1" applyProtection="1">
      <alignment horizontal="center" vertical="center" wrapText="1"/>
    </xf>
    <xf numFmtId="38" fontId="8" fillId="0" borderId="20" xfId="1" applyFont="1" applyBorder="1" applyAlignment="1" applyProtection="1">
      <alignment horizontal="left" vertical="center" indent="1"/>
    </xf>
    <xf numFmtId="38" fontId="8" fillId="0" borderId="24" xfId="1" applyFont="1" applyBorder="1" applyAlignment="1" applyProtection="1">
      <alignment horizontal="left" vertical="center" indent="1"/>
    </xf>
    <xf numFmtId="38" fontId="8" fillId="0" borderId="14" xfId="1" applyFont="1" applyBorder="1" applyAlignment="1" applyProtection="1">
      <alignment horizontal="left" vertical="center" indent="1"/>
    </xf>
    <xf numFmtId="38" fontId="8" fillId="0" borderId="26" xfId="1" applyFont="1" applyBorder="1" applyAlignment="1" applyProtection="1">
      <alignment horizontal="left" vertical="center" indent="1"/>
    </xf>
    <xf numFmtId="38" fontId="8" fillId="0" borderId="3" xfId="1" applyFont="1" applyBorder="1" applyAlignment="1" applyProtection="1">
      <alignment horizontal="left" vertical="center" indent="1"/>
    </xf>
    <xf numFmtId="40" fontId="8" fillId="3" borderId="58" xfId="1" applyNumberFormat="1" applyFont="1" applyFill="1" applyBorder="1" applyAlignment="1" applyProtection="1">
      <alignment horizontal="center" vertical="center"/>
    </xf>
    <xf numFmtId="40" fontId="8" fillId="3" borderId="61" xfId="0" applyNumberFormat="1" applyFont="1" applyFill="1" applyBorder="1" applyAlignment="1" applyProtection="1">
      <alignment horizontal="center" vertical="center"/>
    </xf>
    <xf numFmtId="40" fontId="8" fillId="3" borderId="63" xfId="0" applyNumberFormat="1" applyFont="1" applyFill="1" applyBorder="1" applyAlignment="1" applyProtection="1">
      <alignment horizontal="center" vertical="center"/>
    </xf>
    <xf numFmtId="40" fontId="8" fillId="3" borderId="73" xfId="0" applyNumberFormat="1" applyFont="1" applyFill="1" applyBorder="1" applyAlignment="1" applyProtection="1">
      <alignment horizontal="center" vertical="center"/>
    </xf>
    <xf numFmtId="40" fontId="8" fillId="4" borderId="31" xfId="0" applyNumberFormat="1" applyFont="1" applyFill="1" applyBorder="1" applyAlignment="1" applyProtection="1">
      <alignment horizontal="center" vertical="center"/>
    </xf>
    <xf numFmtId="40" fontId="8" fillId="4" borderId="65" xfId="0" applyNumberFormat="1" applyFont="1" applyFill="1" applyBorder="1" applyAlignment="1" applyProtection="1">
      <alignment horizontal="center" vertical="center"/>
    </xf>
    <xf numFmtId="38" fontId="8" fillId="0" borderId="82" xfId="1" applyFont="1" applyBorder="1" applyAlignment="1" applyProtection="1">
      <alignment horizontal="left" vertical="center" indent="1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56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Protection="1">
      <alignment vertical="center"/>
    </xf>
    <xf numFmtId="0" fontId="5" fillId="2" borderId="26" xfId="0" applyFont="1" applyFill="1" applyBorder="1" applyProtection="1">
      <alignment vertical="center"/>
    </xf>
    <xf numFmtId="38" fontId="8" fillId="0" borderId="26" xfId="0" applyNumberFormat="1" applyFont="1" applyBorder="1" applyAlignment="1" applyProtection="1">
      <alignment horizontal="right" vertical="center"/>
    </xf>
    <xf numFmtId="0" fontId="5" fillId="2" borderId="19" xfId="0" applyFont="1" applyFill="1" applyBorder="1" applyAlignment="1" applyProtection="1">
      <alignment horizontal="center" vertical="center" shrinkToFit="1"/>
    </xf>
    <xf numFmtId="0" fontId="5" fillId="2" borderId="10" xfId="0" applyFont="1" applyFill="1" applyBorder="1" applyAlignment="1" applyProtection="1">
      <alignment horizontal="center" vertical="center"/>
    </xf>
    <xf numFmtId="0" fontId="5" fillId="2" borderId="24" xfId="0" applyFont="1" applyFill="1" applyBorder="1" applyAlignment="1" applyProtection="1">
      <alignment vertical="center" wrapText="1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14" xfId="0" applyFont="1" applyFill="1" applyBorder="1" applyAlignment="1" applyProtection="1">
      <alignment vertical="center" wrapText="1"/>
    </xf>
    <xf numFmtId="0" fontId="5" fillId="2" borderId="17" xfId="0" applyFont="1" applyFill="1" applyBorder="1" applyAlignment="1" applyProtection="1">
      <alignment horizontal="center" vertical="center"/>
    </xf>
    <xf numFmtId="0" fontId="5" fillId="2" borderId="26" xfId="0" applyFont="1" applyFill="1" applyBorder="1" applyAlignment="1" applyProtection="1">
      <alignment vertical="center" wrapText="1"/>
    </xf>
  </cellXfs>
  <cellStyles count="9">
    <cellStyle name="パーセント 2" xfId="4" xr:uid="{00000000-0005-0000-0000-000000000000}"/>
    <cellStyle name="桁区切り" xfId="1" builtinId="6"/>
    <cellStyle name="桁区切り 2" xfId="3" xr:uid="{00000000-0005-0000-0000-000002000000}"/>
    <cellStyle name="桁区切り 2 2" xfId="6" xr:uid="{00000000-0005-0000-0000-000003000000}"/>
    <cellStyle name="標準" xfId="0" builtinId="0"/>
    <cellStyle name="標準 2" xfId="2" xr:uid="{00000000-0005-0000-0000-000005000000}"/>
    <cellStyle name="標準 2 2" xfId="5" xr:uid="{00000000-0005-0000-0000-000006000000}"/>
    <cellStyle name="標準 3" xfId="7" xr:uid="{00000000-0005-0000-0000-000007000000}"/>
    <cellStyle name="標準 4" xfId="8" xr:uid="{00000000-0005-0000-0000-000008000000}"/>
  </cellStyles>
  <dxfs count="0"/>
  <tableStyles count="0" defaultTableStyle="TableStyleMedium2" defaultPivotStyle="PivotStyleLight16"/>
  <colors>
    <mruColors>
      <color rgb="FF0000FF"/>
      <color rgb="FFFFCCFF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11907</xdr:colOff>
      <xdr:row>19</xdr:row>
      <xdr:rowOff>107156</xdr:rowOff>
    </xdr:from>
    <xdr:to>
      <xdr:col>29</xdr:col>
      <xdr:colOff>99181</xdr:colOff>
      <xdr:row>33</xdr:row>
      <xdr:rowOff>41403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8756173" y="4810452"/>
          <a:ext cx="5371595" cy="3548891"/>
          <a:chOff x="20594768" y="1976077"/>
          <a:chExt cx="5860004" cy="3201041"/>
        </a:xfrm>
      </xdr:grpSpPr>
      <xdr:sp macro="" textlink="">
        <xdr:nvSpPr>
          <xdr:cNvPr id="3" name="右中かっこ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20594768" y="3204882"/>
            <a:ext cx="203350" cy="1232647"/>
          </a:xfrm>
          <a:prstGeom prst="rightBrace">
            <a:avLst/>
          </a:prstGeom>
          <a:ln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4" name="右中かっこ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20594768" y="4437529"/>
            <a:ext cx="204427" cy="493059"/>
          </a:xfrm>
          <a:prstGeom prst="rightBrace">
            <a:avLst/>
          </a:prstGeom>
          <a:ln>
            <a:solidFill>
              <a:srgbClr val="0070C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/>
        </xdr:nvSpPr>
        <xdr:spPr>
          <a:xfrm>
            <a:off x="20999824" y="3455252"/>
            <a:ext cx="5452709" cy="735748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FF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単価設定セル</a:t>
            </a:r>
            <a:endParaRPr kumimoji="1" lang="en-US" altLang="ja-JP" sz="1100" b="1">
              <a:solidFill>
                <a:srgbClr val="FF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・基本料金単価は契約電力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1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ヶ月あたりの単価です。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 txBox="1"/>
        </xdr:nvSpPr>
        <xdr:spPr>
          <a:xfrm>
            <a:off x="20999822" y="4437529"/>
            <a:ext cx="5454950" cy="739589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rgbClr val="0070C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割引設定セル（設定する場合のみ）</a:t>
            </a:r>
            <a:endParaRPr kumimoji="1" lang="en-US" altLang="ja-JP" sz="1100" b="1">
              <a:solidFill>
                <a:srgbClr val="0070C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・設定しない場合はそのまま（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0.00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，単位も変更しない）としてください。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・独自に設定する場合は，計算式（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F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列）と単位（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U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列）も忘れずに変更してください。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20999824" y="1976077"/>
            <a:ext cx="5443184" cy="982276"/>
          </a:xfrm>
          <a:prstGeom prst="rect">
            <a:avLst/>
          </a:prstGeom>
          <a:solidFill>
            <a:schemeClr val="lt1"/>
          </a:solidFill>
          <a:ln w="9525" cmpd="sng">
            <a:solidFill>
              <a:sysClr val="windowText" lastClr="000000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 b="1">
                <a:solidFill>
                  <a:sysClr val="windowText" lastClr="000000"/>
                </a:solidFill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共通</a:t>
            </a:r>
            <a:endParaRPr kumimoji="1" lang="en-US" altLang="ja-JP" sz="1100" b="1">
              <a:solidFill>
                <a:sysClr val="windowText" lastClr="000000"/>
              </a:solidFill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・式や計算結果に誤りがないか等，提出前の検算をお願いいたします。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・設定する単価や率等は，小数点以下第</a:t>
            </a:r>
            <a:r>
              <a:rPr kumimoji="1" lang="en-US" altLang="ja-JP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2</a:t>
            </a:r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位まで入力してください。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  <a:p>
            <a:r>
              <a:rPr kumimoji="1" lang="ja-JP" altLang="en-US" sz="1000">
                <a:latin typeface="HGPｺﾞｼｯｸM" panose="020B0600000000000000" pitchFamily="50" charset="-128"/>
                <a:ea typeface="HGPｺﾞｼｯｸM" panose="020B0600000000000000" pitchFamily="50" charset="-128"/>
              </a:rPr>
              <a:t>・全施設で同一単価を使用する必要はありません。</a:t>
            </a:r>
            <a:endParaRPr kumimoji="1" lang="en-US" altLang="ja-JP" sz="1000">
              <a:latin typeface="HGPｺﾞｼｯｸM" panose="020B0600000000000000" pitchFamily="50" charset="-128"/>
              <a:ea typeface="HGPｺﾞｼｯｸM" panose="020B0600000000000000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V332"/>
  <sheetViews>
    <sheetView tabSelected="1" view="pageBreakPreview" zoomScale="85" zoomScaleNormal="55" zoomScaleSheetLayoutView="85" workbookViewId="0">
      <selection activeCell="A5" sqref="A5"/>
    </sheetView>
  </sheetViews>
  <sheetFormatPr defaultColWidth="9" defaultRowHeight="20.149999999999999" customHeight="1" outlineLevelRow="1" x14ac:dyDescent="0.2"/>
  <cols>
    <col min="1" max="1" width="4.6328125" style="12" customWidth="1"/>
    <col min="2" max="2" width="16.6328125" style="7" customWidth="1"/>
    <col min="3" max="3" width="6.36328125" style="7" bestFit="1" customWidth="1"/>
    <col min="4" max="4" width="4.6328125" style="12" customWidth="1"/>
    <col min="5" max="5" width="18.6328125" style="9" customWidth="1"/>
    <col min="6" max="6" width="15.36328125" style="7" bestFit="1" customWidth="1"/>
    <col min="7" max="18" width="14.6328125" style="7" customWidth="1"/>
    <col min="19" max="19" width="4.6328125" style="7" customWidth="1"/>
    <col min="20" max="20" width="11.6328125" style="7" customWidth="1"/>
    <col min="21" max="21" width="10.6328125" style="7" customWidth="1"/>
    <col min="22" max="22" width="12.6328125" style="7" bestFit="1" customWidth="1"/>
    <col min="23" max="16384" width="9" style="7"/>
  </cols>
  <sheetData>
    <row r="1" spans="1:22" ht="28" x14ac:dyDescent="0.2">
      <c r="A1" s="94" t="s">
        <v>154</v>
      </c>
      <c r="B1" s="1"/>
      <c r="C1" s="1"/>
      <c r="D1" s="1"/>
      <c r="E1" s="1"/>
      <c r="F1" s="1"/>
      <c r="G1" s="2"/>
      <c r="H1" s="95" t="s">
        <v>38</v>
      </c>
      <c r="I1" s="96" t="s">
        <v>156</v>
      </c>
      <c r="J1" s="3"/>
      <c r="K1" s="3"/>
      <c r="L1" s="3"/>
      <c r="M1" s="95" t="s">
        <v>37</v>
      </c>
      <c r="N1" s="96" t="s">
        <v>159</v>
      </c>
      <c r="O1" s="4"/>
      <c r="P1" s="4"/>
      <c r="Q1" s="4"/>
      <c r="R1" s="4"/>
      <c r="S1" s="4"/>
      <c r="T1" s="4"/>
      <c r="U1" s="5"/>
      <c r="V1" s="6"/>
    </row>
    <row r="2" spans="1:22" ht="10" customHeight="1" thickBot="1" x14ac:dyDescent="0.25">
      <c r="A2" s="8"/>
      <c r="B2" s="8"/>
      <c r="C2" s="8"/>
      <c r="D2" s="8"/>
      <c r="E2" s="8"/>
      <c r="F2" s="8"/>
      <c r="G2" s="9"/>
      <c r="L2" s="9"/>
      <c r="V2" s="10"/>
    </row>
    <row r="3" spans="1:22" ht="20.149999999999999" customHeight="1" x14ac:dyDescent="0.2">
      <c r="A3" s="97" t="s">
        <v>134</v>
      </c>
      <c r="B3" s="97"/>
      <c r="C3" s="55">
        <f>SUMIF(F:F,"① + ②",R:R)</f>
        <v>0</v>
      </c>
      <c r="D3" s="56"/>
      <c r="E3" s="56"/>
      <c r="F3" s="99" t="s">
        <v>101</v>
      </c>
      <c r="H3" s="101" t="s">
        <v>135</v>
      </c>
      <c r="I3" s="102" t="s">
        <v>72</v>
      </c>
      <c r="J3" s="103" t="s">
        <v>136</v>
      </c>
      <c r="P3" s="102" t="s">
        <v>93</v>
      </c>
      <c r="Q3" s="103" t="s">
        <v>137</v>
      </c>
    </row>
    <row r="4" spans="1:22" ht="20.149999999999999" customHeight="1" thickBot="1" x14ac:dyDescent="0.25">
      <c r="A4" s="98"/>
      <c r="B4" s="98"/>
      <c r="C4" s="57"/>
      <c r="D4" s="58"/>
      <c r="E4" s="58"/>
      <c r="F4" s="100"/>
      <c r="I4" s="102" t="s">
        <v>73</v>
      </c>
      <c r="J4" s="103" t="s">
        <v>138</v>
      </c>
      <c r="P4" s="102" t="s">
        <v>94</v>
      </c>
      <c r="Q4" s="103" t="s">
        <v>75</v>
      </c>
    </row>
    <row r="5" spans="1:22" ht="20.149999999999999" customHeight="1" x14ac:dyDescent="0.2">
      <c r="I5" s="11"/>
      <c r="J5" s="103" t="s">
        <v>155</v>
      </c>
      <c r="L5" s="12"/>
      <c r="M5" s="9"/>
      <c r="P5" s="102" t="s">
        <v>85</v>
      </c>
      <c r="Q5" s="103" t="s">
        <v>76</v>
      </c>
    </row>
    <row r="6" spans="1:22" ht="20.149999999999999" customHeight="1" x14ac:dyDescent="0.2">
      <c r="D6" s="9"/>
      <c r="E6" s="13"/>
      <c r="I6" s="102" t="s">
        <v>74</v>
      </c>
      <c r="J6" s="103" t="s">
        <v>139</v>
      </c>
      <c r="L6" s="12"/>
      <c r="M6" s="9"/>
      <c r="P6" s="102" t="s">
        <v>140</v>
      </c>
      <c r="Q6" s="103" t="s">
        <v>78</v>
      </c>
    </row>
    <row r="7" spans="1:22" ht="20.149999999999999" customHeight="1" x14ac:dyDescent="0.2">
      <c r="D7" s="9"/>
      <c r="E7" s="7"/>
      <c r="I7" s="11"/>
      <c r="J7" s="103" t="s">
        <v>141</v>
      </c>
      <c r="L7" s="12"/>
      <c r="M7" s="9"/>
      <c r="P7" s="11"/>
      <c r="Q7" s="103" t="s">
        <v>79</v>
      </c>
    </row>
    <row r="8" spans="1:22" ht="20.149999999999999" customHeight="1" x14ac:dyDescent="0.2">
      <c r="D8" s="9"/>
      <c r="E8" s="13"/>
      <c r="I8" s="102" t="s">
        <v>142</v>
      </c>
      <c r="J8" s="103" t="s">
        <v>143</v>
      </c>
      <c r="P8" s="102" t="s">
        <v>144</v>
      </c>
      <c r="Q8" s="103" t="s">
        <v>80</v>
      </c>
    </row>
    <row r="9" spans="1:22" ht="20.149999999999999" customHeight="1" x14ac:dyDescent="0.2">
      <c r="D9" s="9"/>
      <c r="E9" s="7"/>
      <c r="I9" s="102" t="s">
        <v>145</v>
      </c>
      <c r="J9" s="103" t="s">
        <v>146</v>
      </c>
      <c r="Q9" s="103" t="s">
        <v>81</v>
      </c>
    </row>
    <row r="10" spans="1:22" ht="19.5" customHeight="1" x14ac:dyDescent="0.2">
      <c r="I10" s="11"/>
      <c r="J10" s="103" t="s">
        <v>147</v>
      </c>
      <c r="P10" s="102" t="s">
        <v>148</v>
      </c>
      <c r="Q10" s="103" t="s">
        <v>77</v>
      </c>
    </row>
    <row r="11" spans="1:22" ht="20.149999999999999" customHeight="1" x14ac:dyDescent="0.2">
      <c r="I11" s="102" t="s">
        <v>90</v>
      </c>
      <c r="J11" s="103" t="s">
        <v>149</v>
      </c>
      <c r="P11" s="102" t="s">
        <v>150</v>
      </c>
      <c r="Q11" s="103" t="s">
        <v>82</v>
      </c>
    </row>
    <row r="12" spans="1:22" ht="20.149999999999999" customHeight="1" x14ac:dyDescent="0.2">
      <c r="I12" s="11"/>
      <c r="J12" s="103" t="s">
        <v>151</v>
      </c>
      <c r="Q12" s="103" t="s">
        <v>83</v>
      </c>
    </row>
    <row r="13" spans="1:22" ht="20.149999999999999" customHeight="1" x14ac:dyDescent="0.2">
      <c r="I13" s="102" t="s">
        <v>91</v>
      </c>
      <c r="J13" s="103" t="s">
        <v>152</v>
      </c>
      <c r="Q13" s="103" t="s">
        <v>84</v>
      </c>
    </row>
    <row r="14" spans="1:22" ht="20.149999999999999" customHeight="1" x14ac:dyDescent="0.2">
      <c r="I14" s="102" t="s">
        <v>92</v>
      </c>
      <c r="J14" s="103" t="s">
        <v>153</v>
      </c>
    </row>
    <row r="15" spans="1:22" ht="10" customHeight="1" x14ac:dyDescent="0.2">
      <c r="A15" s="14"/>
      <c r="B15" s="14"/>
      <c r="C15" s="14"/>
      <c r="D15" s="14"/>
      <c r="E15" s="14"/>
      <c r="F15" s="14"/>
      <c r="G15" s="9"/>
      <c r="L15" s="9"/>
    </row>
    <row r="16" spans="1:22" ht="20.149999999999999" customHeight="1" x14ac:dyDescent="0.2">
      <c r="A16" s="104">
        <v>1</v>
      </c>
      <c r="B16" s="105" t="s">
        <v>102</v>
      </c>
      <c r="C16" s="15"/>
    </row>
    <row r="17" spans="1:22" ht="20.149999999999999" customHeight="1" x14ac:dyDescent="0.2">
      <c r="A17" s="7"/>
      <c r="B17" s="103" t="s">
        <v>103</v>
      </c>
      <c r="N17" s="101" t="s">
        <v>35</v>
      </c>
      <c r="O17" s="106">
        <v>750</v>
      </c>
      <c r="P17" s="103" t="s">
        <v>34</v>
      </c>
      <c r="Q17" s="101" t="s">
        <v>36</v>
      </c>
      <c r="R17" s="107">
        <v>4624</v>
      </c>
      <c r="S17" s="103" t="s">
        <v>69</v>
      </c>
    </row>
    <row r="18" spans="1:22" ht="20.149999999999999" customHeight="1" x14ac:dyDescent="0.2">
      <c r="A18" s="108" t="s">
        <v>23</v>
      </c>
      <c r="B18" s="109"/>
      <c r="C18" s="109"/>
      <c r="D18" s="109"/>
      <c r="E18" s="110"/>
      <c r="F18" s="111" t="s">
        <v>64</v>
      </c>
      <c r="G18" s="122" t="s">
        <v>98</v>
      </c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4"/>
      <c r="S18" s="116" t="s">
        <v>70</v>
      </c>
      <c r="T18" s="117"/>
      <c r="U18" s="118"/>
    </row>
    <row r="19" spans="1:22" ht="20.149999999999999" customHeight="1" x14ac:dyDescent="0.2">
      <c r="A19" s="112"/>
      <c r="B19" s="113"/>
      <c r="C19" s="113"/>
      <c r="D19" s="113"/>
      <c r="E19" s="114"/>
      <c r="F19" s="115"/>
      <c r="G19" s="125" t="s">
        <v>11</v>
      </c>
      <c r="H19" s="126" t="s">
        <v>12</v>
      </c>
      <c r="I19" s="126" t="s">
        <v>3</v>
      </c>
      <c r="J19" s="126" t="s">
        <v>4</v>
      </c>
      <c r="K19" s="127" t="s">
        <v>5</v>
      </c>
      <c r="L19" s="128" t="s">
        <v>6</v>
      </c>
      <c r="M19" s="125" t="s">
        <v>7</v>
      </c>
      <c r="N19" s="126" t="s">
        <v>8</v>
      </c>
      <c r="O19" s="126" t="s">
        <v>9</v>
      </c>
      <c r="P19" s="126" t="s">
        <v>13</v>
      </c>
      <c r="Q19" s="126" t="s">
        <v>14</v>
      </c>
      <c r="R19" s="128" t="s">
        <v>10</v>
      </c>
      <c r="S19" s="119"/>
      <c r="T19" s="120"/>
      <c r="U19" s="121"/>
    </row>
    <row r="20" spans="1:22" ht="20.149999999999999" customHeight="1" outlineLevel="1" x14ac:dyDescent="0.2">
      <c r="A20" s="150" t="s">
        <v>16</v>
      </c>
      <c r="B20" s="151" t="s">
        <v>24</v>
      </c>
      <c r="C20" s="151" t="s">
        <v>58</v>
      </c>
      <c r="D20" s="17"/>
      <c r="E20" s="17"/>
      <c r="F20" s="18"/>
      <c r="G20" s="129">
        <v>750</v>
      </c>
      <c r="H20" s="130">
        <v>750</v>
      </c>
      <c r="I20" s="130">
        <v>750</v>
      </c>
      <c r="J20" s="130">
        <v>750</v>
      </c>
      <c r="K20" s="131">
        <v>750</v>
      </c>
      <c r="L20" s="132">
        <v>750</v>
      </c>
      <c r="M20" s="133">
        <v>750</v>
      </c>
      <c r="N20" s="130">
        <v>750</v>
      </c>
      <c r="O20" s="130">
        <v>750</v>
      </c>
      <c r="P20" s="130">
        <v>750</v>
      </c>
      <c r="Q20" s="130">
        <v>750</v>
      </c>
      <c r="R20" s="132">
        <v>750</v>
      </c>
      <c r="S20" s="182" t="s">
        <v>65</v>
      </c>
      <c r="T20" s="19"/>
      <c r="U20" s="20"/>
    </row>
    <row r="21" spans="1:22" ht="20.149999999999999" customHeight="1" outlineLevel="1" x14ac:dyDescent="0.2">
      <c r="A21" s="108" t="s">
        <v>17</v>
      </c>
      <c r="B21" s="152" t="s">
        <v>2</v>
      </c>
      <c r="C21" s="153" t="s">
        <v>59</v>
      </c>
      <c r="D21" s="154" t="s">
        <v>28</v>
      </c>
      <c r="E21" s="155" t="s">
        <v>39</v>
      </c>
      <c r="F21" s="22"/>
      <c r="G21" s="134">
        <v>0</v>
      </c>
      <c r="H21" s="135">
        <v>0</v>
      </c>
      <c r="I21" s="135">
        <v>0</v>
      </c>
      <c r="J21" s="135">
        <v>45600</v>
      </c>
      <c r="K21" s="136">
        <v>46900</v>
      </c>
      <c r="L21" s="137">
        <v>40900</v>
      </c>
      <c r="M21" s="134">
        <v>0</v>
      </c>
      <c r="N21" s="135">
        <v>0</v>
      </c>
      <c r="O21" s="135">
        <v>0</v>
      </c>
      <c r="P21" s="135">
        <v>0</v>
      </c>
      <c r="Q21" s="135">
        <v>0</v>
      </c>
      <c r="R21" s="137">
        <v>0</v>
      </c>
      <c r="S21" s="183" t="s">
        <v>65</v>
      </c>
      <c r="T21" s="23"/>
      <c r="U21" s="24"/>
    </row>
    <row r="22" spans="1:22" ht="20.149999999999999" customHeight="1" outlineLevel="1" x14ac:dyDescent="0.2">
      <c r="A22" s="156"/>
      <c r="B22" s="157"/>
      <c r="C22" s="158"/>
      <c r="D22" s="159" t="s">
        <v>29</v>
      </c>
      <c r="E22" s="160" t="s">
        <v>0</v>
      </c>
      <c r="F22" s="25"/>
      <c r="G22" s="138">
        <v>0</v>
      </c>
      <c r="H22" s="139">
        <v>0</v>
      </c>
      <c r="I22" s="139">
        <v>0</v>
      </c>
      <c r="J22" s="139">
        <v>159200</v>
      </c>
      <c r="K22" s="140">
        <v>161900</v>
      </c>
      <c r="L22" s="141">
        <v>143300</v>
      </c>
      <c r="M22" s="138">
        <v>0</v>
      </c>
      <c r="N22" s="139">
        <v>0</v>
      </c>
      <c r="O22" s="139">
        <v>0</v>
      </c>
      <c r="P22" s="139">
        <v>0</v>
      </c>
      <c r="Q22" s="139">
        <v>0</v>
      </c>
      <c r="R22" s="141">
        <v>0</v>
      </c>
      <c r="S22" s="184" t="s">
        <v>65</v>
      </c>
      <c r="T22" s="26"/>
      <c r="U22" s="27"/>
    </row>
    <row r="23" spans="1:22" ht="20.149999999999999" customHeight="1" outlineLevel="1" x14ac:dyDescent="0.2">
      <c r="A23" s="156"/>
      <c r="B23" s="157"/>
      <c r="C23" s="158"/>
      <c r="D23" s="159" t="s">
        <v>30</v>
      </c>
      <c r="E23" s="160" t="s">
        <v>15</v>
      </c>
      <c r="F23" s="25"/>
      <c r="G23" s="138">
        <v>190700</v>
      </c>
      <c r="H23" s="139">
        <v>176200</v>
      </c>
      <c r="I23" s="139">
        <v>197200</v>
      </c>
      <c r="J23" s="139">
        <v>0</v>
      </c>
      <c r="K23" s="140">
        <v>0</v>
      </c>
      <c r="L23" s="141">
        <v>0</v>
      </c>
      <c r="M23" s="138">
        <v>209500</v>
      </c>
      <c r="N23" s="139">
        <v>191000</v>
      </c>
      <c r="O23" s="139">
        <v>188900</v>
      </c>
      <c r="P23" s="139">
        <v>178600</v>
      </c>
      <c r="Q23" s="139">
        <v>177000</v>
      </c>
      <c r="R23" s="141">
        <v>198400</v>
      </c>
      <c r="S23" s="184" t="s">
        <v>65</v>
      </c>
      <c r="T23" s="26"/>
      <c r="U23" s="27"/>
    </row>
    <row r="24" spans="1:22" ht="20.149999999999999" customHeight="1" outlineLevel="1" x14ac:dyDescent="0.2">
      <c r="A24" s="112"/>
      <c r="B24" s="161"/>
      <c r="C24" s="162"/>
      <c r="D24" s="163" t="s">
        <v>31</v>
      </c>
      <c r="E24" s="164" t="s">
        <v>1</v>
      </c>
      <c r="F24" s="29"/>
      <c r="G24" s="142">
        <v>205300</v>
      </c>
      <c r="H24" s="143">
        <v>234800</v>
      </c>
      <c r="I24" s="143">
        <v>192600</v>
      </c>
      <c r="J24" s="143">
        <v>198600</v>
      </c>
      <c r="K24" s="144">
        <v>201800</v>
      </c>
      <c r="L24" s="145">
        <v>210700</v>
      </c>
      <c r="M24" s="142">
        <v>202100</v>
      </c>
      <c r="N24" s="143">
        <v>200300</v>
      </c>
      <c r="O24" s="143">
        <v>213300</v>
      </c>
      <c r="P24" s="143">
        <v>235200</v>
      </c>
      <c r="Q24" s="143">
        <v>193100</v>
      </c>
      <c r="R24" s="145">
        <v>207400</v>
      </c>
      <c r="S24" s="185" t="s">
        <v>65</v>
      </c>
      <c r="T24" s="31"/>
      <c r="U24" s="32"/>
    </row>
    <row r="25" spans="1:22" ht="20.149999999999999" customHeight="1" outlineLevel="1" thickBot="1" x14ac:dyDescent="0.25">
      <c r="A25" s="165" t="s">
        <v>18</v>
      </c>
      <c r="B25" s="151" t="s">
        <v>87</v>
      </c>
      <c r="C25" s="16"/>
      <c r="D25" s="17"/>
      <c r="E25" s="16"/>
      <c r="F25" s="174" t="s">
        <v>88</v>
      </c>
      <c r="G25" s="146">
        <v>0.85000000000000009</v>
      </c>
      <c r="H25" s="147">
        <v>0.85000000000000009</v>
      </c>
      <c r="I25" s="147">
        <v>0.8600000000000001</v>
      </c>
      <c r="J25" s="147">
        <v>0.8600000000000001</v>
      </c>
      <c r="K25" s="148">
        <v>0.8600000000000001</v>
      </c>
      <c r="L25" s="149">
        <v>0.8600000000000001</v>
      </c>
      <c r="M25" s="146">
        <v>0.8600000000000001</v>
      </c>
      <c r="N25" s="147">
        <v>0.8600000000000001</v>
      </c>
      <c r="O25" s="147">
        <v>0.8600000000000001</v>
      </c>
      <c r="P25" s="147">
        <v>0.8600000000000001</v>
      </c>
      <c r="Q25" s="147">
        <v>0.8600000000000001</v>
      </c>
      <c r="R25" s="149">
        <v>0.8600000000000001</v>
      </c>
      <c r="S25" s="186" t="s">
        <v>65</v>
      </c>
      <c r="T25" s="33"/>
      <c r="U25" s="34"/>
    </row>
    <row r="26" spans="1:22" ht="20.149999999999999" customHeight="1" outlineLevel="1" x14ac:dyDescent="0.2">
      <c r="A26" s="165" t="s">
        <v>19</v>
      </c>
      <c r="B26" s="151" t="s">
        <v>60</v>
      </c>
      <c r="C26" s="151" t="s">
        <v>61</v>
      </c>
      <c r="D26" s="35"/>
      <c r="E26" s="17"/>
      <c r="F26" s="175" t="s">
        <v>50</v>
      </c>
      <c r="G26" s="59">
        <f>G20*$T26*G25</f>
        <v>0</v>
      </c>
      <c r="H26" s="60">
        <f t="shared" ref="H26:R26" si="0">H20*$T26*H25</f>
        <v>0</v>
      </c>
      <c r="I26" s="60">
        <f t="shared" si="0"/>
        <v>0</v>
      </c>
      <c r="J26" s="60">
        <f t="shared" si="0"/>
        <v>0</v>
      </c>
      <c r="K26" s="61">
        <f t="shared" si="0"/>
        <v>0</v>
      </c>
      <c r="L26" s="85">
        <f t="shared" si="0"/>
        <v>0</v>
      </c>
      <c r="M26" s="59">
        <f t="shared" si="0"/>
        <v>0</v>
      </c>
      <c r="N26" s="60">
        <f t="shared" si="0"/>
        <v>0</v>
      </c>
      <c r="O26" s="60">
        <f t="shared" si="0"/>
        <v>0</v>
      </c>
      <c r="P26" s="60">
        <f t="shared" si="0"/>
        <v>0</v>
      </c>
      <c r="Q26" s="60">
        <f t="shared" si="0"/>
        <v>0</v>
      </c>
      <c r="R26" s="61">
        <f t="shared" si="0"/>
        <v>0</v>
      </c>
      <c r="S26" s="187" t="s">
        <v>45</v>
      </c>
      <c r="T26" s="36">
        <v>0</v>
      </c>
      <c r="U26" s="171" t="s">
        <v>97</v>
      </c>
      <c r="V26" s="37"/>
    </row>
    <row r="27" spans="1:22" ht="20.149999999999999" customHeight="1" outlineLevel="1" x14ac:dyDescent="0.2">
      <c r="A27" s="108" t="s">
        <v>20</v>
      </c>
      <c r="B27" s="152" t="s">
        <v>26</v>
      </c>
      <c r="C27" s="153" t="s">
        <v>61</v>
      </c>
      <c r="D27" s="154" t="s">
        <v>41</v>
      </c>
      <c r="E27" s="155" t="s">
        <v>39</v>
      </c>
      <c r="F27" s="176" t="s">
        <v>47</v>
      </c>
      <c r="G27" s="62">
        <f>G21*$T27</f>
        <v>0</v>
      </c>
      <c r="H27" s="63">
        <f t="shared" ref="H27:R27" si="1">H21*$T27</f>
        <v>0</v>
      </c>
      <c r="I27" s="63">
        <f t="shared" si="1"/>
        <v>0</v>
      </c>
      <c r="J27" s="63">
        <f t="shared" si="1"/>
        <v>0</v>
      </c>
      <c r="K27" s="64">
        <f t="shared" si="1"/>
        <v>0</v>
      </c>
      <c r="L27" s="86">
        <f t="shared" si="1"/>
        <v>0</v>
      </c>
      <c r="M27" s="80">
        <f t="shared" si="1"/>
        <v>0</v>
      </c>
      <c r="N27" s="63">
        <f t="shared" si="1"/>
        <v>0</v>
      </c>
      <c r="O27" s="63">
        <f t="shared" si="1"/>
        <v>0</v>
      </c>
      <c r="P27" s="63">
        <f t="shared" si="1"/>
        <v>0</v>
      </c>
      <c r="Q27" s="63">
        <f t="shared" si="1"/>
        <v>0</v>
      </c>
      <c r="R27" s="64">
        <f t="shared" si="1"/>
        <v>0</v>
      </c>
      <c r="S27" s="188" t="s">
        <v>51</v>
      </c>
      <c r="T27" s="38">
        <v>0</v>
      </c>
      <c r="U27" s="170" t="s">
        <v>95</v>
      </c>
    </row>
    <row r="28" spans="1:22" ht="20.149999999999999" customHeight="1" outlineLevel="1" x14ac:dyDescent="0.2">
      <c r="A28" s="156"/>
      <c r="B28" s="157"/>
      <c r="C28" s="158"/>
      <c r="D28" s="159" t="s">
        <v>42</v>
      </c>
      <c r="E28" s="160" t="s">
        <v>0</v>
      </c>
      <c r="F28" s="177" t="s">
        <v>48</v>
      </c>
      <c r="G28" s="65">
        <f t="shared" ref="G28:R30" si="2">G22*$T28</f>
        <v>0</v>
      </c>
      <c r="H28" s="66">
        <f t="shared" si="2"/>
        <v>0</v>
      </c>
      <c r="I28" s="66">
        <f t="shared" si="2"/>
        <v>0</v>
      </c>
      <c r="J28" s="66">
        <f t="shared" si="2"/>
        <v>0</v>
      </c>
      <c r="K28" s="67">
        <f t="shared" si="2"/>
        <v>0</v>
      </c>
      <c r="L28" s="87">
        <f t="shared" si="2"/>
        <v>0</v>
      </c>
      <c r="M28" s="81">
        <f t="shared" si="2"/>
        <v>0</v>
      </c>
      <c r="N28" s="66">
        <f t="shared" si="2"/>
        <v>0</v>
      </c>
      <c r="O28" s="66">
        <f t="shared" si="2"/>
        <v>0</v>
      </c>
      <c r="P28" s="66">
        <f t="shared" si="2"/>
        <v>0</v>
      </c>
      <c r="Q28" s="66">
        <f t="shared" si="2"/>
        <v>0</v>
      </c>
      <c r="R28" s="67">
        <f t="shared" si="2"/>
        <v>0</v>
      </c>
      <c r="S28" s="189" t="s">
        <v>52</v>
      </c>
      <c r="T28" s="39">
        <v>0</v>
      </c>
      <c r="U28" s="169" t="s">
        <v>95</v>
      </c>
    </row>
    <row r="29" spans="1:22" ht="20.149999999999999" customHeight="1" outlineLevel="1" x14ac:dyDescent="0.2">
      <c r="A29" s="156"/>
      <c r="B29" s="157"/>
      <c r="C29" s="158"/>
      <c r="D29" s="159" t="s">
        <v>43</v>
      </c>
      <c r="E29" s="160" t="s">
        <v>15</v>
      </c>
      <c r="F29" s="177" t="s">
        <v>49</v>
      </c>
      <c r="G29" s="65">
        <f t="shared" si="2"/>
        <v>0</v>
      </c>
      <c r="H29" s="66">
        <f t="shared" si="2"/>
        <v>0</v>
      </c>
      <c r="I29" s="66">
        <f t="shared" si="2"/>
        <v>0</v>
      </c>
      <c r="J29" s="66">
        <f t="shared" si="2"/>
        <v>0</v>
      </c>
      <c r="K29" s="67">
        <f t="shared" si="2"/>
        <v>0</v>
      </c>
      <c r="L29" s="87">
        <f t="shared" si="2"/>
        <v>0</v>
      </c>
      <c r="M29" s="81">
        <f t="shared" si="2"/>
        <v>0</v>
      </c>
      <c r="N29" s="66">
        <f t="shared" si="2"/>
        <v>0</v>
      </c>
      <c r="O29" s="66">
        <f t="shared" si="2"/>
        <v>0</v>
      </c>
      <c r="P29" s="66">
        <f t="shared" si="2"/>
        <v>0</v>
      </c>
      <c r="Q29" s="66">
        <f t="shared" si="2"/>
        <v>0</v>
      </c>
      <c r="R29" s="67">
        <f t="shared" si="2"/>
        <v>0</v>
      </c>
      <c r="S29" s="189" t="s">
        <v>53</v>
      </c>
      <c r="T29" s="39">
        <v>0</v>
      </c>
      <c r="U29" s="169" t="s">
        <v>95</v>
      </c>
    </row>
    <row r="30" spans="1:22" ht="20.149999999999999" customHeight="1" outlineLevel="1" thickBot="1" x14ac:dyDescent="0.25">
      <c r="A30" s="112"/>
      <c r="B30" s="161"/>
      <c r="C30" s="162"/>
      <c r="D30" s="163" t="s">
        <v>44</v>
      </c>
      <c r="E30" s="164" t="s">
        <v>1</v>
      </c>
      <c r="F30" s="178" t="s">
        <v>46</v>
      </c>
      <c r="G30" s="68">
        <f t="shared" si="2"/>
        <v>0</v>
      </c>
      <c r="H30" s="69">
        <f t="shared" si="2"/>
        <v>0</v>
      </c>
      <c r="I30" s="69">
        <f t="shared" si="2"/>
        <v>0</v>
      </c>
      <c r="J30" s="69">
        <f t="shared" si="2"/>
        <v>0</v>
      </c>
      <c r="K30" s="70">
        <f t="shared" si="2"/>
        <v>0</v>
      </c>
      <c r="L30" s="88">
        <f t="shared" si="2"/>
        <v>0</v>
      </c>
      <c r="M30" s="82">
        <f t="shared" si="2"/>
        <v>0</v>
      </c>
      <c r="N30" s="69">
        <f t="shared" si="2"/>
        <v>0</v>
      </c>
      <c r="O30" s="69">
        <f t="shared" si="2"/>
        <v>0</v>
      </c>
      <c r="P30" s="69">
        <f t="shared" si="2"/>
        <v>0</v>
      </c>
      <c r="Q30" s="69">
        <f t="shared" si="2"/>
        <v>0</v>
      </c>
      <c r="R30" s="70">
        <f t="shared" si="2"/>
        <v>0</v>
      </c>
      <c r="S30" s="190" t="s">
        <v>54</v>
      </c>
      <c r="T30" s="40">
        <v>0</v>
      </c>
      <c r="U30" s="168" t="s">
        <v>95</v>
      </c>
    </row>
    <row r="31" spans="1:22" ht="20.149999999999999" customHeight="1" outlineLevel="1" x14ac:dyDescent="0.2">
      <c r="A31" s="108" t="s">
        <v>21</v>
      </c>
      <c r="B31" s="152" t="s">
        <v>62</v>
      </c>
      <c r="C31" s="153" t="s">
        <v>61</v>
      </c>
      <c r="D31" s="172" t="s">
        <v>32</v>
      </c>
      <c r="E31" s="194" t="s">
        <v>40</v>
      </c>
      <c r="F31" s="179" t="s">
        <v>68</v>
      </c>
      <c r="G31" s="71">
        <f>ROUNDDOWN(G20*T31,2)</f>
        <v>0</v>
      </c>
      <c r="H31" s="72">
        <f>ROUNDDOWN(H20*T31,2)</f>
        <v>0</v>
      </c>
      <c r="I31" s="72">
        <f>ROUNDDOWN(I20*T31,2)</f>
        <v>0</v>
      </c>
      <c r="J31" s="72">
        <f>ROUNDDOWN(J20*T31,2)</f>
        <v>0</v>
      </c>
      <c r="K31" s="73">
        <f>ROUNDDOWN(K20*T31,2)</f>
        <v>0</v>
      </c>
      <c r="L31" s="89">
        <f>ROUNDDOWN(L20*T31,2)</f>
        <v>0</v>
      </c>
      <c r="M31" s="83">
        <f>ROUNDDOWN(M20*T31,2)</f>
        <v>0</v>
      </c>
      <c r="N31" s="72">
        <f>ROUNDDOWN(N20*T31,2)</f>
        <v>0</v>
      </c>
      <c r="O31" s="72">
        <f>ROUNDDOWN(O20*T31,2)</f>
        <v>0</v>
      </c>
      <c r="P31" s="72">
        <f>ROUNDDOWN(P20*T31,2)</f>
        <v>0</v>
      </c>
      <c r="Q31" s="72">
        <f>ROUNDDOWN(Q20*T31,2)</f>
        <v>0</v>
      </c>
      <c r="R31" s="73">
        <f>ROUNDDOWN(R20*T31,2)</f>
        <v>0</v>
      </c>
      <c r="S31" s="191" t="s">
        <v>55</v>
      </c>
      <c r="T31" s="41">
        <v>0</v>
      </c>
      <c r="U31" s="167" t="s">
        <v>86</v>
      </c>
    </row>
    <row r="32" spans="1:22" ht="20.149999999999999" customHeight="1" outlineLevel="1" thickBot="1" x14ac:dyDescent="0.25">
      <c r="A32" s="112"/>
      <c r="B32" s="161"/>
      <c r="C32" s="162"/>
      <c r="D32" s="173" t="s">
        <v>33</v>
      </c>
      <c r="E32" s="195" t="s">
        <v>57</v>
      </c>
      <c r="F32" s="180" t="s">
        <v>67</v>
      </c>
      <c r="G32" s="74">
        <f>ROUNDDOWN(SUM(G27:G30)*T32%,2)</f>
        <v>0</v>
      </c>
      <c r="H32" s="75">
        <f>ROUNDDOWN(SUM(H27:H30)*T32%,2)</f>
        <v>0</v>
      </c>
      <c r="I32" s="75">
        <f>ROUNDDOWN(SUM(I27:I30)*T32%,2)</f>
        <v>0</v>
      </c>
      <c r="J32" s="75">
        <f>ROUNDDOWN(SUM(J27:J30)*T32%,2)</f>
        <v>0</v>
      </c>
      <c r="K32" s="76">
        <f>ROUNDDOWN(SUM(K27:K30)*T32%,2)</f>
        <v>0</v>
      </c>
      <c r="L32" s="90">
        <f>ROUNDDOWN(SUM(L27:L30)*T32%,2)</f>
        <v>0</v>
      </c>
      <c r="M32" s="84">
        <f>ROUNDDOWN(SUM(M27:M30)*T32%,2)</f>
        <v>0</v>
      </c>
      <c r="N32" s="75">
        <f>ROUNDDOWN(SUM(N27:N30)*T32%,2)</f>
        <v>0</v>
      </c>
      <c r="O32" s="75">
        <f>ROUNDDOWN(SUM(O27:O30)*T32%,2)</f>
        <v>0</v>
      </c>
      <c r="P32" s="75">
        <f>ROUNDDOWN(SUM(P27:P30)*T32%,2)</f>
        <v>0</v>
      </c>
      <c r="Q32" s="75">
        <f>ROUNDDOWN(SUM(Q27:Q30)*T32%,2)</f>
        <v>0</v>
      </c>
      <c r="R32" s="76">
        <f>ROUNDDOWN(SUM(R27:R30)*T32%,2)</f>
        <v>0</v>
      </c>
      <c r="S32" s="192" t="s">
        <v>56</v>
      </c>
      <c r="T32" s="42">
        <v>0</v>
      </c>
      <c r="U32" s="166" t="s">
        <v>96</v>
      </c>
    </row>
    <row r="33" spans="1:22" ht="20.149999999999999" customHeight="1" outlineLevel="1" x14ac:dyDescent="0.2">
      <c r="A33" s="108" t="s">
        <v>22</v>
      </c>
      <c r="B33" s="109" t="s">
        <v>25</v>
      </c>
      <c r="C33" s="109" t="s">
        <v>61</v>
      </c>
      <c r="D33" s="21"/>
      <c r="E33" s="196" t="s">
        <v>71</v>
      </c>
      <c r="F33" s="181" t="s">
        <v>89</v>
      </c>
      <c r="G33" s="77">
        <f>ROUNDDOWN(G26+SUM(G27:G30)-SUM(G31:G32),0)</f>
        <v>0</v>
      </c>
      <c r="H33" s="78">
        <f t="shared" ref="H33:R33" si="3">ROUNDDOWN(H26+SUM(H27:H30)-SUM(H31:H32),0)</f>
        <v>0</v>
      </c>
      <c r="I33" s="78">
        <f t="shared" si="3"/>
        <v>0</v>
      </c>
      <c r="J33" s="78">
        <f t="shared" si="3"/>
        <v>0</v>
      </c>
      <c r="K33" s="79">
        <f t="shared" si="3"/>
        <v>0</v>
      </c>
      <c r="L33" s="91">
        <f t="shared" si="3"/>
        <v>0</v>
      </c>
      <c r="M33" s="77">
        <f t="shared" si="3"/>
        <v>0</v>
      </c>
      <c r="N33" s="78">
        <f t="shared" si="3"/>
        <v>0</v>
      </c>
      <c r="O33" s="78">
        <f t="shared" si="3"/>
        <v>0</v>
      </c>
      <c r="P33" s="78">
        <f t="shared" si="3"/>
        <v>0</v>
      </c>
      <c r="Q33" s="78">
        <f t="shared" si="3"/>
        <v>0</v>
      </c>
      <c r="R33" s="91">
        <f t="shared" si="3"/>
        <v>0</v>
      </c>
      <c r="S33" s="193" t="s">
        <v>66</v>
      </c>
      <c r="T33" s="43"/>
      <c r="U33" s="44"/>
    </row>
    <row r="34" spans="1:22" ht="20.149999999999999" customHeight="1" x14ac:dyDescent="0.2">
      <c r="A34" s="112"/>
      <c r="B34" s="113"/>
      <c r="C34" s="113"/>
      <c r="D34" s="28"/>
      <c r="E34" s="197" t="s">
        <v>99</v>
      </c>
      <c r="F34" s="29"/>
      <c r="G34" s="45"/>
      <c r="H34" s="46"/>
      <c r="I34" s="46"/>
      <c r="J34" s="46"/>
      <c r="K34" s="198" t="s">
        <v>131</v>
      </c>
      <c r="L34" s="92">
        <f>SUM(G33:L33)</f>
        <v>0</v>
      </c>
      <c r="M34" s="45"/>
      <c r="N34" s="46"/>
      <c r="O34" s="46"/>
      <c r="P34" s="46"/>
      <c r="Q34" s="198" t="s">
        <v>133</v>
      </c>
      <c r="R34" s="92">
        <f>SUM(M33:R33)</f>
        <v>0</v>
      </c>
      <c r="S34" s="30"/>
      <c r="T34" s="31"/>
      <c r="U34" s="32"/>
    </row>
    <row r="35" spans="1:22" ht="20.149999999999999" customHeight="1" x14ac:dyDescent="0.2">
      <c r="A35" s="165" t="s">
        <v>27</v>
      </c>
      <c r="B35" s="151" t="s">
        <v>63</v>
      </c>
      <c r="C35" s="151" t="s">
        <v>61</v>
      </c>
      <c r="D35" s="16"/>
      <c r="E35" s="16"/>
      <c r="F35" s="199" t="s">
        <v>100</v>
      </c>
      <c r="G35" s="47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93">
        <f>SUM(L34,R34)</f>
        <v>0</v>
      </c>
      <c r="S35" s="49"/>
      <c r="T35" s="19"/>
      <c r="U35" s="20"/>
    </row>
    <row r="36" spans="1:22" ht="10" customHeight="1" x14ac:dyDescent="0.2">
      <c r="A36" s="14"/>
      <c r="B36" s="14"/>
      <c r="C36" s="14"/>
      <c r="D36" s="14"/>
      <c r="E36" s="14"/>
      <c r="F36" s="14"/>
      <c r="G36" s="9"/>
      <c r="L36" s="9"/>
    </row>
    <row r="37" spans="1:22" ht="20.149999999999999" customHeight="1" x14ac:dyDescent="0.2">
      <c r="A37" s="104">
        <v>2</v>
      </c>
      <c r="B37" s="105" t="s">
        <v>104</v>
      </c>
      <c r="C37" s="15"/>
    </row>
    <row r="38" spans="1:22" ht="20.149999999999999" customHeight="1" x14ac:dyDescent="0.2">
      <c r="A38" s="7"/>
      <c r="B38" s="103" t="s">
        <v>105</v>
      </c>
      <c r="N38" s="101" t="s">
        <v>35</v>
      </c>
      <c r="O38" s="106">
        <v>1300</v>
      </c>
      <c r="P38" s="103" t="s">
        <v>34</v>
      </c>
      <c r="Q38" s="101" t="s">
        <v>36</v>
      </c>
      <c r="R38" s="107">
        <v>2787</v>
      </c>
      <c r="S38" s="103" t="s">
        <v>69</v>
      </c>
    </row>
    <row r="39" spans="1:22" ht="20.149999999999999" customHeight="1" x14ac:dyDescent="0.2">
      <c r="A39" s="108" t="s">
        <v>23</v>
      </c>
      <c r="B39" s="109"/>
      <c r="C39" s="109"/>
      <c r="D39" s="109"/>
      <c r="E39" s="110"/>
      <c r="F39" s="111" t="s">
        <v>64</v>
      </c>
      <c r="G39" s="122" t="s">
        <v>98</v>
      </c>
      <c r="H39" s="123"/>
      <c r="I39" s="123"/>
      <c r="J39" s="123"/>
      <c r="K39" s="123"/>
      <c r="L39" s="123"/>
      <c r="M39" s="123"/>
      <c r="N39" s="123"/>
      <c r="O39" s="123"/>
      <c r="P39" s="123"/>
      <c r="Q39" s="123"/>
      <c r="R39" s="124"/>
      <c r="S39" s="116" t="s">
        <v>70</v>
      </c>
      <c r="T39" s="117"/>
      <c r="U39" s="118"/>
    </row>
    <row r="40" spans="1:22" ht="20.149999999999999" customHeight="1" x14ac:dyDescent="0.2">
      <c r="A40" s="112"/>
      <c r="B40" s="113"/>
      <c r="C40" s="113"/>
      <c r="D40" s="113"/>
      <c r="E40" s="114"/>
      <c r="F40" s="115"/>
      <c r="G40" s="125" t="s">
        <v>11</v>
      </c>
      <c r="H40" s="126" t="s">
        <v>12</v>
      </c>
      <c r="I40" s="126" t="s">
        <v>3</v>
      </c>
      <c r="J40" s="126" t="s">
        <v>4</v>
      </c>
      <c r="K40" s="127" t="s">
        <v>5</v>
      </c>
      <c r="L40" s="128" t="s">
        <v>6</v>
      </c>
      <c r="M40" s="125" t="s">
        <v>7</v>
      </c>
      <c r="N40" s="126" t="s">
        <v>8</v>
      </c>
      <c r="O40" s="126" t="s">
        <v>9</v>
      </c>
      <c r="P40" s="126" t="s">
        <v>13</v>
      </c>
      <c r="Q40" s="126" t="s">
        <v>14</v>
      </c>
      <c r="R40" s="128" t="s">
        <v>10</v>
      </c>
      <c r="S40" s="119"/>
      <c r="T40" s="120"/>
      <c r="U40" s="121"/>
    </row>
    <row r="41" spans="1:22" ht="20.149999999999999" customHeight="1" outlineLevel="1" x14ac:dyDescent="0.2">
      <c r="A41" s="150" t="s">
        <v>16</v>
      </c>
      <c r="B41" s="151" t="s">
        <v>24</v>
      </c>
      <c r="C41" s="151" t="s">
        <v>58</v>
      </c>
      <c r="D41" s="17"/>
      <c r="E41" s="17"/>
      <c r="F41" s="18"/>
      <c r="G41" s="129">
        <v>1300</v>
      </c>
      <c r="H41" s="130">
        <v>1300</v>
      </c>
      <c r="I41" s="130">
        <v>1300</v>
      </c>
      <c r="J41" s="130">
        <v>1300</v>
      </c>
      <c r="K41" s="131">
        <v>1300</v>
      </c>
      <c r="L41" s="132">
        <v>1300</v>
      </c>
      <c r="M41" s="133">
        <v>1300</v>
      </c>
      <c r="N41" s="130">
        <v>1300</v>
      </c>
      <c r="O41" s="130">
        <v>1300</v>
      </c>
      <c r="P41" s="130">
        <v>1300</v>
      </c>
      <c r="Q41" s="130">
        <v>1300</v>
      </c>
      <c r="R41" s="132">
        <v>1300</v>
      </c>
      <c r="S41" s="182" t="s">
        <v>65</v>
      </c>
      <c r="T41" s="19"/>
      <c r="U41" s="20"/>
    </row>
    <row r="42" spans="1:22" ht="20.149999999999999" customHeight="1" outlineLevel="1" x14ac:dyDescent="0.2">
      <c r="A42" s="200" t="s">
        <v>17</v>
      </c>
      <c r="B42" s="201" t="s">
        <v>2</v>
      </c>
      <c r="C42" s="153" t="s">
        <v>59</v>
      </c>
      <c r="D42" s="154" t="s">
        <v>28</v>
      </c>
      <c r="E42" s="155" t="s">
        <v>39</v>
      </c>
      <c r="F42" s="22"/>
      <c r="G42" s="134">
        <v>0</v>
      </c>
      <c r="H42" s="135">
        <v>0</v>
      </c>
      <c r="I42" s="135">
        <v>0</v>
      </c>
      <c r="J42" s="135">
        <v>30100</v>
      </c>
      <c r="K42" s="136">
        <v>28700</v>
      </c>
      <c r="L42" s="137">
        <v>24200</v>
      </c>
      <c r="M42" s="134">
        <v>0</v>
      </c>
      <c r="N42" s="135">
        <v>0</v>
      </c>
      <c r="O42" s="135">
        <v>0</v>
      </c>
      <c r="P42" s="135">
        <v>0</v>
      </c>
      <c r="Q42" s="135">
        <v>0</v>
      </c>
      <c r="R42" s="137">
        <v>0</v>
      </c>
      <c r="S42" s="183" t="s">
        <v>65</v>
      </c>
      <c r="T42" s="23"/>
      <c r="U42" s="24"/>
    </row>
    <row r="43" spans="1:22" ht="20.149999999999999" customHeight="1" outlineLevel="1" x14ac:dyDescent="0.2">
      <c r="A43" s="202"/>
      <c r="B43" s="203"/>
      <c r="C43" s="158"/>
      <c r="D43" s="159" t="s">
        <v>29</v>
      </c>
      <c r="E43" s="160" t="s">
        <v>0</v>
      </c>
      <c r="F43" s="25"/>
      <c r="G43" s="138">
        <v>0</v>
      </c>
      <c r="H43" s="139">
        <v>0</v>
      </c>
      <c r="I43" s="139">
        <v>0</v>
      </c>
      <c r="J43" s="139">
        <v>122200</v>
      </c>
      <c r="K43" s="140">
        <v>112800</v>
      </c>
      <c r="L43" s="141">
        <v>103200</v>
      </c>
      <c r="M43" s="138">
        <v>0</v>
      </c>
      <c r="N43" s="139">
        <v>0</v>
      </c>
      <c r="O43" s="139">
        <v>0</v>
      </c>
      <c r="P43" s="139">
        <v>0</v>
      </c>
      <c r="Q43" s="139">
        <v>0</v>
      </c>
      <c r="R43" s="141">
        <v>0</v>
      </c>
      <c r="S43" s="184" t="s">
        <v>65</v>
      </c>
      <c r="T43" s="26"/>
      <c r="U43" s="27"/>
    </row>
    <row r="44" spans="1:22" ht="20.149999999999999" customHeight="1" outlineLevel="1" x14ac:dyDescent="0.2">
      <c r="A44" s="202"/>
      <c r="B44" s="203"/>
      <c r="C44" s="158"/>
      <c r="D44" s="159" t="s">
        <v>30</v>
      </c>
      <c r="E44" s="160" t="s">
        <v>15</v>
      </c>
      <c r="F44" s="25"/>
      <c r="G44" s="138">
        <v>118400</v>
      </c>
      <c r="H44" s="139">
        <v>100400</v>
      </c>
      <c r="I44" s="139">
        <v>109500</v>
      </c>
      <c r="J44" s="139">
        <v>0</v>
      </c>
      <c r="K44" s="140">
        <v>0</v>
      </c>
      <c r="L44" s="141">
        <v>0</v>
      </c>
      <c r="M44" s="138">
        <v>119400</v>
      </c>
      <c r="N44" s="139">
        <v>103500</v>
      </c>
      <c r="O44" s="139">
        <v>103300</v>
      </c>
      <c r="P44" s="139">
        <v>99200</v>
      </c>
      <c r="Q44" s="139">
        <v>91900</v>
      </c>
      <c r="R44" s="141">
        <v>135000</v>
      </c>
      <c r="S44" s="184" t="s">
        <v>65</v>
      </c>
      <c r="T44" s="26"/>
      <c r="U44" s="27"/>
    </row>
    <row r="45" spans="1:22" ht="20.149999999999999" customHeight="1" outlineLevel="1" x14ac:dyDescent="0.2">
      <c r="A45" s="204"/>
      <c r="B45" s="205"/>
      <c r="C45" s="162"/>
      <c r="D45" s="163" t="s">
        <v>31</v>
      </c>
      <c r="E45" s="164" t="s">
        <v>1</v>
      </c>
      <c r="F45" s="29"/>
      <c r="G45" s="142">
        <v>112400</v>
      </c>
      <c r="H45" s="143">
        <v>115800</v>
      </c>
      <c r="I45" s="143">
        <v>110500</v>
      </c>
      <c r="J45" s="143">
        <v>131500</v>
      </c>
      <c r="K45" s="144">
        <v>120600</v>
      </c>
      <c r="L45" s="145">
        <v>151400</v>
      </c>
      <c r="M45" s="142">
        <v>107800</v>
      </c>
      <c r="N45" s="143">
        <v>100500</v>
      </c>
      <c r="O45" s="143">
        <v>107300</v>
      </c>
      <c r="P45" s="143">
        <v>118400</v>
      </c>
      <c r="Q45" s="143">
        <v>92200</v>
      </c>
      <c r="R45" s="145">
        <v>122500</v>
      </c>
      <c r="S45" s="185" t="s">
        <v>65</v>
      </c>
      <c r="T45" s="31"/>
      <c r="U45" s="32"/>
    </row>
    <row r="46" spans="1:22" ht="20.149999999999999" customHeight="1" outlineLevel="1" thickBot="1" x14ac:dyDescent="0.25">
      <c r="A46" s="165" t="s">
        <v>18</v>
      </c>
      <c r="B46" s="151" t="s">
        <v>87</v>
      </c>
      <c r="C46" s="16"/>
      <c r="D46" s="17"/>
      <c r="E46" s="16"/>
      <c r="F46" s="174" t="s">
        <v>88</v>
      </c>
      <c r="G46" s="146">
        <v>0.87000000000000011</v>
      </c>
      <c r="H46" s="147">
        <v>0.87000000000000011</v>
      </c>
      <c r="I46" s="147">
        <v>0.87000000000000011</v>
      </c>
      <c r="J46" s="147">
        <v>0.87000000000000011</v>
      </c>
      <c r="K46" s="148">
        <v>0.87000000000000011</v>
      </c>
      <c r="L46" s="149">
        <v>0.87000000000000011</v>
      </c>
      <c r="M46" s="146">
        <v>0.87000000000000011</v>
      </c>
      <c r="N46" s="147">
        <v>0.87000000000000011</v>
      </c>
      <c r="O46" s="147">
        <v>0.87000000000000011</v>
      </c>
      <c r="P46" s="147">
        <v>0.87000000000000011</v>
      </c>
      <c r="Q46" s="147">
        <v>0.87000000000000011</v>
      </c>
      <c r="R46" s="149">
        <v>0.87000000000000011</v>
      </c>
      <c r="S46" s="186" t="s">
        <v>65</v>
      </c>
      <c r="T46" s="33"/>
      <c r="U46" s="34"/>
    </row>
    <row r="47" spans="1:22" ht="20.149999999999999" customHeight="1" outlineLevel="1" x14ac:dyDescent="0.2">
      <c r="A47" s="165" t="s">
        <v>19</v>
      </c>
      <c r="B47" s="151" t="s">
        <v>60</v>
      </c>
      <c r="C47" s="151" t="s">
        <v>61</v>
      </c>
      <c r="D47" s="35"/>
      <c r="E47" s="17"/>
      <c r="F47" s="175" t="s">
        <v>50</v>
      </c>
      <c r="G47" s="59">
        <f>G41*$T47*G46</f>
        <v>0</v>
      </c>
      <c r="H47" s="60">
        <f t="shared" ref="H47:R47" si="4">H41*$T47*H46</f>
        <v>0</v>
      </c>
      <c r="I47" s="60">
        <f t="shared" si="4"/>
        <v>0</v>
      </c>
      <c r="J47" s="60">
        <f t="shared" si="4"/>
        <v>0</v>
      </c>
      <c r="K47" s="61">
        <f t="shared" si="4"/>
        <v>0</v>
      </c>
      <c r="L47" s="85">
        <f t="shared" si="4"/>
        <v>0</v>
      </c>
      <c r="M47" s="59">
        <f t="shared" si="4"/>
        <v>0</v>
      </c>
      <c r="N47" s="60">
        <f t="shared" si="4"/>
        <v>0</v>
      </c>
      <c r="O47" s="60">
        <f t="shared" si="4"/>
        <v>0</v>
      </c>
      <c r="P47" s="60">
        <f t="shared" si="4"/>
        <v>0</v>
      </c>
      <c r="Q47" s="60">
        <f t="shared" si="4"/>
        <v>0</v>
      </c>
      <c r="R47" s="61">
        <f t="shared" si="4"/>
        <v>0</v>
      </c>
      <c r="S47" s="187" t="s">
        <v>45</v>
      </c>
      <c r="T47" s="36">
        <v>0</v>
      </c>
      <c r="U47" s="171" t="s">
        <v>97</v>
      </c>
      <c r="V47" s="37"/>
    </row>
    <row r="48" spans="1:22" ht="20.149999999999999" customHeight="1" outlineLevel="1" x14ac:dyDescent="0.2">
      <c r="A48" s="108" t="s">
        <v>20</v>
      </c>
      <c r="B48" s="152" t="s">
        <v>26</v>
      </c>
      <c r="C48" s="153" t="s">
        <v>61</v>
      </c>
      <c r="D48" s="154" t="s">
        <v>41</v>
      </c>
      <c r="E48" s="155" t="s">
        <v>39</v>
      </c>
      <c r="F48" s="176" t="s">
        <v>47</v>
      </c>
      <c r="G48" s="62">
        <f>G42*$T48</f>
        <v>0</v>
      </c>
      <c r="H48" s="63">
        <f t="shared" ref="H48:R48" si="5">H42*$T48</f>
        <v>0</v>
      </c>
      <c r="I48" s="63">
        <f t="shared" si="5"/>
        <v>0</v>
      </c>
      <c r="J48" s="63">
        <f t="shared" si="5"/>
        <v>0</v>
      </c>
      <c r="K48" s="64">
        <f t="shared" si="5"/>
        <v>0</v>
      </c>
      <c r="L48" s="86">
        <f t="shared" si="5"/>
        <v>0</v>
      </c>
      <c r="M48" s="80">
        <f t="shared" si="5"/>
        <v>0</v>
      </c>
      <c r="N48" s="63">
        <f t="shared" si="5"/>
        <v>0</v>
      </c>
      <c r="O48" s="63">
        <f t="shared" si="5"/>
        <v>0</v>
      </c>
      <c r="P48" s="63">
        <f t="shared" si="5"/>
        <v>0</v>
      </c>
      <c r="Q48" s="63">
        <f t="shared" si="5"/>
        <v>0</v>
      </c>
      <c r="R48" s="64">
        <f t="shared" si="5"/>
        <v>0</v>
      </c>
      <c r="S48" s="188" t="s">
        <v>51</v>
      </c>
      <c r="T48" s="38">
        <v>0</v>
      </c>
      <c r="U48" s="170" t="s">
        <v>95</v>
      </c>
    </row>
    <row r="49" spans="1:21" ht="20.149999999999999" customHeight="1" outlineLevel="1" x14ac:dyDescent="0.2">
      <c r="A49" s="156"/>
      <c r="B49" s="157"/>
      <c r="C49" s="158"/>
      <c r="D49" s="159" t="s">
        <v>42</v>
      </c>
      <c r="E49" s="160" t="s">
        <v>0</v>
      </c>
      <c r="F49" s="177" t="s">
        <v>48</v>
      </c>
      <c r="G49" s="65">
        <f t="shared" ref="G49:R51" si="6">G43*$T49</f>
        <v>0</v>
      </c>
      <c r="H49" s="66">
        <f t="shared" si="6"/>
        <v>0</v>
      </c>
      <c r="I49" s="66">
        <f t="shared" si="6"/>
        <v>0</v>
      </c>
      <c r="J49" s="66">
        <f t="shared" si="6"/>
        <v>0</v>
      </c>
      <c r="K49" s="67">
        <f t="shared" si="6"/>
        <v>0</v>
      </c>
      <c r="L49" s="87">
        <f t="shared" si="6"/>
        <v>0</v>
      </c>
      <c r="M49" s="81">
        <f t="shared" si="6"/>
        <v>0</v>
      </c>
      <c r="N49" s="66">
        <f t="shared" si="6"/>
        <v>0</v>
      </c>
      <c r="O49" s="66">
        <f t="shared" si="6"/>
        <v>0</v>
      </c>
      <c r="P49" s="66">
        <f t="shared" si="6"/>
        <v>0</v>
      </c>
      <c r="Q49" s="66">
        <f t="shared" si="6"/>
        <v>0</v>
      </c>
      <c r="R49" s="67">
        <f t="shared" si="6"/>
        <v>0</v>
      </c>
      <c r="S49" s="189" t="s">
        <v>52</v>
      </c>
      <c r="T49" s="39">
        <v>0</v>
      </c>
      <c r="U49" s="169" t="s">
        <v>95</v>
      </c>
    </row>
    <row r="50" spans="1:21" ht="20.149999999999999" customHeight="1" outlineLevel="1" x14ac:dyDescent="0.2">
      <c r="A50" s="156"/>
      <c r="B50" s="157"/>
      <c r="C50" s="158"/>
      <c r="D50" s="159" t="s">
        <v>43</v>
      </c>
      <c r="E50" s="160" t="s">
        <v>15</v>
      </c>
      <c r="F50" s="177" t="s">
        <v>49</v>
      </c>
      <c r="G50" s="65">
        <f t="shared" si="6"/>
        <v>0</v>
      </c>
      <c r="H50" s="66">
        <f t="shared" si="6"/>
        <v>0</v>
      </c>
      <c r="I50" s="66">
        <f t="shared" si="6"/>
        <v>0</v>
      </c>
      <c r="J50" s="66">
        <f t="shared" si="6"/>
        <v>0</v>
      </c>
      <c r="K50" s="67">
        <f t="shared" si="6"/>
        <v>0</v>
      </c>
      <c r="L50" s="87">
        <f t="shared" si="6"/>
        <v>0</v>
      </c>
      <c r="M50" s="81">
        <f t="shared" si="6"/>
        <v>0</v>
      </c>
      <c r="N50" s="66">
        <f t="shared" si="6"/>
        <v>0</v>
      </c>
      <c r="O50" s="66">
        <f t="shared" si="6"/>
        <v>0</v>
      </c>
      <c r="P50" s="66">
        <f t="shared" si="6"/>
        <v>0</v>
      </c>
      <c r="Q50" s="66">
        <f t="shared" si="6"/>
        <v>0</v>
      </c>
      <c r="R50" s="67">
        <f t="shared" si="6"/>
        <v>0</v>
      </c>
      <c r="S50" s="189" t="s">
        <v>53</v>
      </c>
      <c r="T50" s="39">
        <v>0</v>
      </c>
      <c r="U50" s="169" t="s">
        <v>95</v>
      </c>
    </row>
    <row r="51" spans="1:21" ht="20.149999999999999" customHeight="1" outlineLevel="1" thickBot="1" x14ac:dyDescent="0.25">
      <c r="A51" s="112"/>
      <c r="B51" s="161"/>
      <c r="C51" s="162"/>
      <c r="D51" s="163" t="s">
        <v>44</v>
      </c>
      <c r="E51" s="164" t="s">
        <v>1</v>
      </c>
      <c r="F51" s="178" t="s">
        <v>46</v>
      </c>
      <c r="G51" s="68">
        <f t="shared" si="6"/>
        <v>0</v>
      </c>
      <c r="H51" s="69">
        <f t="shared" si="6"/>
        <v>0</v>
      </c>
      <c r="I51" s="69">
        <f t="shared" si="6"/>
        <v>0</v>
      </c>
      <c r="J51" s="69">
        <f t="shared" si="6"/>
        <v>0</v>
      </c>
      <c r="K51" s="70">
        <f t="shared" si="6"/>
        <v>0</v>
      </c>
      <c r="L51" s="88">
        <f t="shared" si="6"/>
        <v>0</v>
      </c>
      <c r="M51" s="82">
        <f t="shared" si="6"/>
        <v>0</v>
      </c>
      <c r="N51" s="69">
        <f t="shared" si="6"/>
        <v>0</v>
      </c>
      <c r="O51" s="69">
        <f t="shared" si="6"/>
        <v>0</v>
      </c>
      <c r="P51" s="69">
        <f t="shared" si="6"/>
        <v>0</v>
      </c>
      <c r="Q51" s="69">
        <f t="shared" si="6"/>
        <v>0</v>
      </c>
      <c r="R51" s="70">
        <f t="shared" si="6"/>
        <v>0</v>
      </c>
      <c r="S51" s="190" t="s">
        <v>54</v>
      </c>
      <c r="T51" s="40">
        <v>0</v>
      </c>
      <c r="U51" s="168" t="s">
        <v>95</v>
      </c>
    </row>
    <row r="52" spans="1:21" ht="20.149999999999999" customHeight="1" outlineLevel="1" x14ac:dyDescent="0.2">
      <c r="A52" s="108" t="s">
        <v>21</v>
      </c>
      <c r="B52" s="152" t="s">
        <v>62</v>
      </c>
      <c r="C52" s="153" t="s">
        <v>61</v>
      </c>
      <c r="D52" s="172" t="s">
        <v>32</v>
      </c>
      <c r="E52" s="194" t="s">
        <v>40</v>
      </c>
      <c r="F52" s="179" t="s">
        <v>68</v>
      </c>
      <c r="G52" s="71">
        <f>ROUNDDOWN(G41*T52,2)</f>
        <v>0</v>
      </c>
      <c r="H52" s="72">
        <f>ROUNDDOWN(H41*T52,2)</f>
        <v>0</v>
      </c>
      <c r="I52" s="72">
        <f>ROUNDDOWN(I41*T52,2)</f>
        <v>0</v>
      </c>
      <c r="J52" s="72">
        <f>ROUNDDOWN(J41*T52,2)</f>
        <v>0</v>
      </c>
      <c r="K52" s="73">
        <f>ROUNDDOWN(K41*T52,2)</f>
        <v>0</v>
      </c>
      <c r="L52" s="89">
        <f>ROUNDDOWN(L41*T52,2)</f>
        <v>0</v>
      </c>
      <c r="M52" s="83">
        <f>ROUNDDOWN(M41*T52,2)</f>
        <v>0</v>
      </c>
      <c r="N52" s="72">
        <f>ROUNDDOWN(N41*T52,2)</f>
        <v>0</v>
      </c>
      <c r="O52" s="72">
        <f>ROUNDDOWN(O41*T52,2)</f>
        <v>0</v>
      </c>
      <c r="P52" s="72">
        <f>ROUNDDOWN(P41*T52,2)</f>
        <v>0</v>
      </c>
      <c r="Q52" s="72">
        <f>ROUNDDOWN(Q41*T52,2)</f>
        <v>0</v>
      </c>
      <c r="R52" s="73">
        <f>ROUNDDOWN(R41*T52,2)</f>
        <v>0</v>
      </c>
      <c r="S52" s="191" t="s">
        <v>55</v>
      </c>
      <c r="T52" s="41">
        <v>0</v>
      </c>
      <c r="U52" s="167" t="s">
        <v>86</v>
      </c>
    </row>
    <row r="53" spans="1:21" ht="20.149999999999999" customHeight="1" outlineLevel="1" thickBot="1" x14ac:dyDescent="0.25">
      <c r="A53" s="112"/>
      <c r="B53" s="161"/>
      <c r="C53" s="162"/>
      <c r="D53" s="173" t="s">
        <v>33</v>
      </c>
      <c r="E53" s="195" t="s">
        <v>57</v>
      </c>
      <c r="F53" s="180" t="s">
        <v>67</v>
      </c>
      <c r="G53" s="74">
        <f>ROUNDDOWN(SUM(G48:G51)*T53%,2)</f>
        <v>0</v>
      </c>
      <c r="H53" s="75">
        <f>ROUNDDOWN(SUM(H48:H51)*T53%,2)</f>
        <v>0</v>
      </c>
      <c r="I53" s="75">
        <f>ROUNDDOWN(SUM(I48:I51)*T53%,2)</f>
        <v>0</v>
      </c>
      <c r="J53" s="75">
        <f>ROUNDDOWN(SUM(J48:J51)*T53%,2)</f>
        <v>0</v>
      </c>
      <c r="K53" s="76">
        <f>ROUNDDOWN(SUM(K48:K51)*T53%,2)</f>
        <v>0</v>
      </c>
      <c r="L53" s="90">
        <f>ROUNDDOWN(SUM(L48:L51)*T53%,2)</f>
        <v>0</v>
      </c>
      <c r="M53" s="84">
        <f>ROUNDDOWN(SUM(M48:M51)*T53%,2)</f>
        <v>0</v>
      </c>
      <c r="N53" s="75">
        <f>ROUNDDOWN(SUM(N48:N51)*T53%,2)</f>
        <v>0</v>
      </c>
      <c r="O53" s="75">
        <f>ROUNDDOWN(SUM(O48:O51)*T53%,2)</f>
        <v>0</v>
      </c>
      <c r="P53" s="75">
        <f>ROUNDDOWN(SUM(P48:P51)*T53%,2)</f>
        <v>0</v>
      </c>
      <c r="Q53" s="75">
        <f>ROUNDDOWN(SUM(Q48:Q51)*T53%,2)</f>
        <v>0</v>
      </c>
      <c r="R53" s="76">
        <f>ROUNDDOWN(SUM(R48:R51)*T53%,2)</f>
        <v>0</v>
      </c>
      <c r="S53" s="192" t="s">
        <v>56</v>
      </c>
      <c r="T53" s="42">
        <v>0</v>
      </c>
      <c r="U53" s="166" t="s">
        <v>96</v>
      </c>
    </row>
    <row r="54" spans="1:21" ht="20.149999999999999" customHeight="1" x14ac:dyDescent="0.2">
      <c r="A54" s="108" t="s">
        <v>22</v>
      </c>
      <c r="B54" s="109" t="s">
        <v>25</v>
      </c>
      <c r="C54" s="109" t="s">
        <v>61</v>
      </c>
      <c r="D54" s="21"/>
      <c r="E54" s="196" t="s">
        <v>71</v>
      </c>
      <c r="F54" s="181" t="s">
        <v>89</v>
      </c>
      <c r="G54" s="77">
        <f>ROUNDDOWN(G47+SUM(G48:G51)-SUM(G52:G53),0)</f>
        <v>0</v>
      </c>
      <c r="H54" s="78">
        <f t="shared" ref="H54:R54" si="7">ROUNDDOWN(H47+SUM(H48:H51)-SUM(H52:H53),0)</f>
        <v>0</v>
      </c>
      <c r="I54" s="78">
        <f t="shared" si="7"/>
        <v>0</v>
      </c>
      <c r="J54" s="78">
        <f t="shared" si="7"/>
        <v>0</v>
      </c>
      <c r="K54" s="79">
        <f t="shared" si="7"/>
        <v>0</v>
      </c>
      <c r="L54" s="91">
        <f t="shared" si="7"/>
        <v>0</v>
      </c>
      <c r="M54" s="77">
        <f t="shared" si="7"/>
        <v>0</v>
      </c>
      <c r="N54" s="78">
        <f t="shared" si="7"/>
        <v>0</v>
      </c>
      <c r="O54" s="78">
        <f t="shared" si="7"/>
        <v>0</v>
      </c>
      <c r="P54" s="78">
        <f t="shared" si="7"/>
        <v>0</v>
      </c>
      <c r="Q54" s="78">
        <f t="shared" si="7"/>
        <v>0</v>
      </c>
      <c r="R54" s="91">
        <f t="shared" si="7"/>
        <v>0</v>
      </c>
      <c r="S54" s="193" t="s">
        <v>66</v>
      </c>
      <c r="T54" s="43"/>
      <c r="U54" s="44"/>
    </row>
    <row r="55" spans="1:21" ht="20.149999999999999" customHeight="1" x14ac:dyDescent="0.2">
      <c r="A55" s="112"/>
      <c r="B55" s="113"/>
      <c r="C55" s="113"/>
      <c r="D55" s="28"/>
      <c r="E55" s="197" t="s">
        <v>99</v>
      </c>
      <c r="F55" s="29"/>
      <c r="G55" s="45"/>
      <c r="H55" s="46"/>
      <c r="I55" s="46"/>
      <c r="J55" s="46"/>
      <c r="K55" s="198" t="s">
        <v>130</v>
      </c>
      <c r="L55" s="92">
        <f>SUM(G54:L54)</f>
        <v>0</v>
      </c>
      <c r="M55" s="45"/>
      <c r="N55" s="46"/>
      <c r="O55" s="46"/>
      <c r="P55" s="46"/>
      <c r="Q55" s="198" t="s">
        <v>132</v>
      </c>
      <c r="R55" s="92">
        <f>SUM(M54:R54)</f>
        <v>0</v>
      </c>
      <c r="S55" s="30"/>
      <c r="T55" s="31"/>
      <c r="U55" s="32"/>
    </row>
    <row r="56" spans="1:21" ht="20.149999999999999" customHeight="1" x14ac:dyDescent="0.2">
      <c r="A56" s="165" t="s">
        <v>27</v>
      </c>
      <c r="B56" s="151" t="s">
        <v>63</v>
      </c>
      <c r="C56" s="151" t="s">
        <v>61</v>
      </c>
      <c r="D56" s="16"/>
      <c r="E56" s="16"/>
      <c r="F56" s="199" t="s">
        <v>100</v>
      </c>
      <c r="G56" s="47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93">
        <f>SUM(L55,R55)</f>
        <v>0</v>
      </c>
      <c r="S56" s="49"/>
      <c r="T56" s="19"/>
      <c r="U56" s="20"/>
    </row>
    <row r="57" spans="1:21" ht="10" customHeight="1" x14ac:dyDescent="0.2">
      <c r="D57" s="7"/>
      <c r="E57" s="7"/>
      <c r="F57" s="50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/>
      <c r="S57" s="53"/>
      <c r="T57" s="54"/>
      <c r="U57" s="54"/>
    </row>
    <row r="58" spans="1:21" ht="20.149999999999999" customHeight="1" x14ac:dyDescent="0.2">
      <c r="A58" s="104">
        <v>3</v>
      </c>
      <c r="B58" s="105" t="s">
        <v>106</v>
      </c>
      <c r="C58" s="15"/>
    </row>
    <row r="59" spans="1:21" ht="20.149999999999999" customHeight="1" x14ac:dyDescent="0.2">
      <c r="A59" s="7"/>
      <c r="B59" s="103" t="s">
        <v>107</v>
      </c>
      <c r="N59" s="101" t="s">
        <v>35</v>
      </c>
      <c r="O59" s="106">
        <v>1620</v>
      </c>
      <c r="P59" s="103" t="s">
        <v>34</v>
      </c>
      <c r="Q59" s="101" t="s">
        <v>36</v>
      </c>
      <c r="R59" s="107">
        <v>2828</v>
      </c>
      <c r="S59" s="103" t="s">
        <v>69</v>
      </c>
    </row>
    <row r="60" spans="1:21" ht="20.149999999999999" customHeight="1" x14ac:dyDescent="0.2">
      <c r="A60" s="108" t="s">
        <v>23</v>
      </c>
      <c r="B60" s="109"/>
      <c r="C60" s="109"/>
      <c r="D60" s="109"/>
      <c r="E60" s="110"/>
      <c r="F60" s="111" t="s">
        <v>64</v>
      </c>
      <c r="G60" s="122" t="s">
        <v>98</v>
      </c>
      <c r="H60" s="123"/>
      <c r="I60" s="123"/>
      <c r="J60" s="123"/>
      <c r="K60" s="123"/>
      <c r="L60" s="123"/>
      <c r="M60" s="123"/>
      <c r="N60" s="123"/>
      <c r="O60" s="123"/>
      <c r="P60" s="123"/>
      <c r="Q60" s="123"/>
      <c r="R60" s="124"/>
      <c r="S60" s="116" t="s">
        <v>70</v>
      </c>
      <c r="T60" s="117"/>
      <c r="U60" s="118"/>
    </row>
    <row r="61" spans="1:21" ht="20.149999999999999" customHeight="1" x14ac:dyDescent="0.2">
      <c r="A61" s="112"/>
      <c r="B61" s="113"/>
      <c r="C61" s="113"/>
      <c r="D61" s="113"/>
      <c r="E61" s="114"/>
      <c r="F61" s="115"/>
      <c r="G61" s="125" t="s">
        <v>11</v>
      </c>
      <c r="H61" s="126" t="s">
        <v>12</v>
      </c>
      <c r="I61" s="126" t="s">
        <v>3</v>
      </c>
      <c r="J61" s="126" t="s">
        <v>4</v>
      </c>
      <c r="K61" s="127" t="s">
        <v>5</v>
      </c>
      <c r="L61" s="128" t="s">
        <v>6</v>
      </c>
      <c r="M61" s="125" t="s">
        <v>7</v>
      </c>
      <c r="N61" s="126" t="s">
        <v>8</v>
      </c>
      <c r="O61" s="126" t="s">
        <v>9</v>
      </c>
      <c r="P61" s="126" t="s">
        <v>13</v>
      </c>
      <c r="Q61" s="126" t="s">
        <v>14</v>
      </c>
      <c r="R61" s="128" t="s">
        <v>10</v>
      </c>
      <c r="S61" s="119"/>
      <c r="T61" s="120"/>
      <c r="U61" s="121"/>
    </row>
    <row r="62" spans="1:21" ht="20.149999999999999" customHeight="1" outlineLevel="1" x14ac:dyDescent="0.2">
      <c r="A62" s="150" t="s">
        <v>16</v>
      </c>
      <c r="B62" s="151" t="s">
        <v>24</v>
      </c>
      <c r="C62" s="151" t="s">
        <v>58</v>
      </c>
      <c r="D62" s="17"/>
      <c r="E62" s="17"/>
      <c r="F62" s="18"/>
      <c r="G62" s="129">
        <v>1620</v>
      </c>
      <c r="H62" s="130">
        <v>1620</v>
      </c>
      <c r="I62" s="130">
        <v>1620</v>
      </c>
      <c r="J62" s="130">
        <v>1620</v>
      </c>
      <c r="K62" s="131">
        <v>1620</v>
      </c>
      <c r="L62" s="132">
        <v>1620</v>
      </c>
      <c r="M62" s="133">
        <v>1620</v>
      </c>
      <c r="N62" s="130">
        <v>1620</v>
      </c>
      <c r="O62" s="130">
        <v>1620</v>
      </c>
      <c r="P62" s="130">
        <v>1620</v>
      </c>
      <c r="Q62" s="130">
        <v>1620</v>
      </c>
      <c r="R62" s="132">
        <v>1620</v>
      </c>
      <c r="S62" s="182" t="s">
        <v>65</v>
      </c>
      <c r="T62" s="19"/>
      <c r="U62" s="20"/>
    </row>
    <row r="63" spans="1:21" ht="20.149999999999999" customHeight="1" outlineLevel="1" x14ac:dyDescent="0.2">
      <c r="A63" s="108" t="s">
        <v>17</v>
      </c>
      <c r="B63" s="152" t="s">
        <v>2</v>
      </c>
      <c r="C63" s="153" t="s">
        <v>59</v>
      </c>
      <c r="D63" s="154" t="s">
        <v>28</v>
      </c>
      <c r="E63" s="155" t="s">
        <v>39</v>
      </c>
      <c r="F63" s="22"/>
      <c r="G63" s="134">
        <v>0</v>
      </c>
      <c r="H63" s="135">
        <v>0</v>
      </c>
      <c r="I63" s="135">
        <v>0</v>
      </c>
      <c r="J63" s="135">
        <v>10500</v>
      </c>
      <c r="K63" s="136">
        <v>10700</v>
      </c>
      <c r="L63" s="137">
        <v>7800</v>
      </c>
      <c r="M63" s="134">
        <v>0</v>
      </c>
      <c r="N63" s="135">
        <v>0</v>
      </c>
      <c r="O63" s="135">
        <v>0</v>
      </c>
      <c r="P63" s="135">
        <v>0</v>
      </c>
      <c r="Q63" s="135">
        <v>0</v>
      </c>
      <c r="R63" s="137">
        <v>0</v>
      </c>
      <c r="S63" s="183" t="s">
        <v>65</v>
      </c>
      <c r="T63" s="23"/>
      <c r="U63" s="24"/>
    </row>
    <row r="64" spans="1:21" ht="20.149999999999999" customHeight="1" outlineLevel="1" x14ac:dyDescent="0.2">
      <c r="A64" s="156"/>
      <c r="B64" s="157"/>
      <c r="C64" s="158"/>
      <c r="D64" s="159" t="s">
        <v>29</v>
      </c>
      <c r="E64" s="160" t="s">
        <v>0</v>
      </c>
      <c r="F64" s="25"/>
      <c r="G64" s="138">
        <v>0</v>
      </c>
      <c r="H64" s="139">
        <v>0</v>
      </c>
      <c r="I64" s="139">
        <v>0</v>
      </c>
      <c r="J64" s="139">
        <v>34800</v>
      </c>
      <c r="K64" s="140">
        <v>31900</v>
      </c>
      <c r="L64" s="141">
        <v>27500</v>
      </c>
      <c r="M64" s="138">
        <v>0</v>
      </c>
      <c r="N64" s="139">
        <v>0</v>
      </c>
      <c r="O64" s="139">
        <v>0</v>
      </c>
      <c r="P64" s="139">
        <v>0</v>
      </c>
      <c r="Q64" s="139">
        <v>0</v>
      </c>
      <c r="R64" s="141">
        <v>0</v>
      </c>
      <c r="S64" s="184" t="s">
        <v>65</v>
      </c>
      <c r="T64" s="26"/>
      <c r="U64" s="27"/>
    </row>
    <row r="65" spans="1:22" ht="20.149999999999999" customHeight="1" outlineLevel="1" x14ac:dyDescent="0.2">
      <c r="A65" s="156"/>
      <c r="B65" s="157"/>
      <c r="C65" s="158"/>
      <c r="D65" s="159" t="s">
        <v>30</v>
      </c>
      <c r="E65" s="160" t="s">
        <v>15</v>
      </c>
      <c r="F65" s="25"/>
      <c r="G65" s="138">
        <v>33400</v>
      </c>
      <c r="H65" s="139">
        <v>33900</v>
      </c>
      <c r="I65" s="139">
        <v>38200</v>
      </c>
      <c r="J65" s="139">
        <v>0</v>
      </c>
      <c r="K65" s="140">
        <v>0</v>
      </c>
      <c r="L65" s="141">
        <v>0</v>
      </c>
      <c r="M65" s="138">
        <v>38100</v>
      </c>
      <c r="N65" s="139">
        <v>35300</v>
      </c>
      <c r="O65" s="139">
        <v>33500</v>
      </c>
      <c r="P65" s="139">
        <v>30600</v>
      </c>
      <c r="Q65" s="139">
        <v>29700</v>
      </c>
      <c r="R65" s="141">
        <v>35500</v>
      </c>
      <c r="S65" s="184" t="s">
        <v>65</v>
      </c>
      <c r="T65" s="26"/>
      <c r="U65" s="27"/>
    </row>
    <row r="66" spans="1:22" ht="20.149999999999999" customHeight="1" outlineLevel="1" x14ac:dyDescent="0.2">
      <c r="A66" s="112"/>
      <c r="B66" s="161"/>
      <c r="C66" s="162"/>
      <c r="D66" s="163" t="s">
        <v>31</v>
      </c>
      <c r="E66" s="164" t="s">
        <v>1</v>
      </c>
      <c r="F66" s="29"/>
      <c r="G66" s="142">
        <v>30300</v>
      </c>
      <c r="H66" s="143">
        <v>36000</v>
      </c>
      <c r="I66" s="143">
        <v>39800</v>
      </c>
      <c r="J66" s="143">
        <v>37400</v>
      </c>
      <c r="K66" s="144">
        <v>35800</v>
      </c>
      <c r="L66" s="145">
        <v>44200</v>
      </c>
      <c r="M66" s="142">
        <v>34900</v>
      </c>
      <c r="N66" s="143">
        <v>34600</v>
      </c>
      <c r="O66" s="143">
        <v>35000</v>
      </c>
      <c r="P66" s="143">
        <v>38000</v>
      </c>
      <c r="Q66" s="143">
        <v>29700</v>
      </c>
      <c r="R66" s="145">
        <v>30700</v>
      </c>
      <c r="S66" s="185" t="s">
        <v>65</v>
      </c>
      <c r="T66" s="31"/>
      <c r="U66" s="32"/>
    </row>
    <row r="67" spans="1:22" ht="20.149999999999999" customHeight="1" outlineLevel="1" thickBot="1" x14ac:dyDescent="0.25">
      <c r="A67" s="165" t="s">
        <v>18</v>
      </c>
      <c r="B67" s="151" t="s">
        <v>87</v>
      </c>
      <c r="C67" s="16"/>
      <c r="D67" s="17"/>
      <c r="E67" s="16"/>
      <c r="F67" s="174" t="s">
        <v>88</v>
      </c>
      <c r="G67" s="146">
        <v>0.85000000000000009</v>
      </c>
      <c r="H67" s="147">
        <v>0.85000000000000009</v>
      </c>
      <c r="I67" s="147">
        <v>0.85000000000000009</v>
      </c>
      <c r="J67" s="147">
        <v>0.85000000000000009</v>
      </c>
      <c r="K67" s="148">
        <v>0.85000000000000009</v>
      </c>
      <c r="L67" s="149">
        <v>0.85000000000000009</v>
      </c>
      <c r="M67" s="146">
        <v>0.85000000000000009</v>
      </c>
      <c r="N67" s="147">
        <v>0.85000000000000009</v>
      </c>
      <c r="O67" s="147">
        <v>0.85000000000000009</v>
      </c>
      <c r="P67" s="147">
        <v>0.85000000000000009</v>
      </c>
      <c r="Q67" s="147">
        <v>0.85000000000000009</v>
      </c>
      <c r="R67" s="149">
        <v>0.85000000000000009</v>
      </c>
      <c r="S67" s="186" t="s">
        <v>65</v>
      </c>
      <c r="T67" s="33"/>
      <c r="U67" s="34"/>
    </row>
    <row r="68" spans="1:22" ht="20.149999999999999" customHeight="1" outlineLevel="1" x14ac:dyDescent="0.2">
      <c r="A68" s="165" t="s">
        <v>19</v>
      </c>
      <c r="B68" s="151" t="s">
        <v>60</v>
      </c>
      <c r="C68" s="151" t="s">
        <v>61</v>
      </c>
      <c r="D68" s="35"/>
      <c r="E68" s="17"/>
      <c r="F68" s="175" t="s">
        <v>50</v>
      </c>
      <c r="G68" s="59">
        <f>G62*$T68*G67</f>
        <v>0</v>
      </c>
      <c r="H68" s="60">
        <f t="shared" ref="H68:R68" si="8">H62*$T68*H67</f>
        <v>0</v>
      </c>
      <c r="I68" s="60">
        <f t="shared" si="8"/>
        <v>0</v>
      </c>
      <c r="J68" s="60">
        <f t="shared" si="8"/>
        <v>0</v>
      </c>
      <c r="K68" s="61">
        <f t="shared" si="8"/>
        <v>0</v>
      </c>
      <c r="L68" s="85">
        <f t="shared" si="8"/>
        <v>0</v>
      </c>
      <c r="M68" s="59">
        <f t="shared" si="8"/>
        <v>0</v>
      </c>
      <c r="N68" s="60">
        <f t="shared" si="8"/>
        <v>0</v>
      </c>
      <c r="O68" s="60">
        <f t="shared" si="8"/>
        <v>0</v>
      </c>
      <c r="P68" s="60">
        <f t="shared" si="8"/>
        <v>0</v>
      </c>
      <c r="Q68" s="60">
        <f t="shared" si="8"/>
        <v>0</v>
      </c>
      <c r="R68" s="61">
        <f t="shared" si="8"/>
        <v>0</v>
      </c>
      <c r="S68" s="187" t="s">
        <v>45</v>
      </c>
      <c r="T68" s="36">
        <v>0</v>
      </c>
      <c r="U68" s="171" t="s">
        <v>97</v>
      </c>
      <c r="V68" s="37"/>
    </row>
    <row r="69" spans="1:22" ht="20.149999999999999" customHeight="1" outlineLevel="1" x14ac:dyDescent="0.2">
      <c r="A69" s="108" t="s">
        <v>20</v>
      </c>
      <c r="B69" s="152" t="s">
        <v>26</v>
      </c>
      <c r="C69" s="153" t="s">
        <v>61</v>
      </c>
      <c r="D69" s="154" t="s">
        <v>41</v>
      </c>
      <c r="E69" s="155" t="s">
        <v>39</v>
      </c>
      <c r="F69" s="176" t="s">
        <v>47</v>
      </c>
      <c r="G69" s="62">
        <f>G63*$T69</f>
        <v>0</v>
      </c>
      <c r="H69" s="63">
        <f t="shared" ref="H69:R69" si="9">H63*$T69</f>
        <v>0</v>
      </c>
      <c r="I69" s="63">
        <f t="shared" si="9"/>
        <v>0</v>
      </c>
      <c r="J69" s="63">
        <f t="shared" si="9"/>
        <v>0</v>
      </c>
      <c r="K69" s="64">
        <f t="shared" si="9"/>
        <v>0</v>
      </c>
      <c r="L69" s="86">
        <f t="shared" si="9"/>
        <v>0</v>
      </c>
      <c r="M69" s="80">
        <f t="shared" si="9"/>
        <v>0</v>
      </c>
      <c r="N69" s="63">
        <f t="shared" si="9"/>
        <v>0</v>
      </c>
      <c r="O69" s="63">
        <f t="shared" si="9"/>
        <v>0</v>
      </c>
      <c r="P69" s="63">
        <f t="shared" si="9"/>
        <v>0</v>
      </c>
      <c r="Q69" s="63">
        <f t="shared" si="9"/>
        <v>0</v>
      </c>
      <c r="R69" s="64">
        <f t="shared" si="9"/>
        <v>0</v>
      </c>
      <c r="S69" s="188" t="s">
        <v>51</v>
      </c>
      <c r="T69" s="38">
        <v>0</v>
      </c>
      <c r="U69" s="170" t="s">
        <v>95</v>
      </c>
    </row>
    <row r="70" spans="1:22" ht="20.149999999999999" customHeight="1" outlineLevel="1" x14ac:dyDescent="0.2">
      <c r="A70" s="156"/>
      <c r="B70" s="157"/>
      <c r="C70" s="158"/>
      <c r="D70" s="159" t="s">
        <v>42</v>
      </c>
      <c r="E70" s="160" t="s">
        <v>0</v>
      </c>
      <c r="F70" s="177" t="s">
        <v>48</v>
      </c>
      <c r="G70" s="65">
        <f t="shared" ref="G70:R72" si="10">G64*$T70</f>
        <v>0</v>
      </c>
      <c r="H70" s="66">
        <f t="shared" si="10"/>
        <v>0</v>
      </c>
      <c r="I70" s="66">
        <f t="shared" si="10"/>
        <v>0</v>
      </c>
      <c r="J70" s="66">
        <f t="shared" si="10"/>
        <v>0</v>
      </c>
      <c r="K70" s="67">
        <f t="shared" si="10"/>
        <v>0</v>
      </c>
      <c r="L70" s="87">
        <f t="shared" si="10"/>
        <v>0</v>
      </c>
      <c r="M70" s="81">
        <f t="shared" si="10"/>
        <v>0</v>
      </c>
      <c r="N70" s="66">
        <f t="shared" si="10"/>
        <v>0</v>
      </c>
      <c r="O70" s="66">
        <f t="shared" si="10"/>
        <v>0</v>
      </c>
      <c r="P70" s="66">
        <f t="shared" si="10"/>
        <v>0</v>
      </c>
      <c r="Q70" s="66">
        <f t="shared" si="10"/>
        <v>0</v>
      </c>
      <c r="R70" s="67">
        <f t="shared" si="10"/>
        <v>0</v>
      </c>
      <c r="S70" s="189" t="s">
        <v>52</v>
      </c>
      <c r="T70" s="39">
        <v>0</v>
      </c>
      <c r="U70" s="169" t="s">
        <v>95</v>
      </c>
    </row>
    <row r="71" spans="1:22" ht="20.149999999999999" customHeight="1" outlineLevel="1" x14ac:dyDescent="0.2">
      <c r="A71" s="156"/>
      <c r="B71" s="157"/>
      <c r="C71" s="158"/>
      <c r="D71" s="159" t="s">
        <v>43</v>
      </c>
      <c r="E71" s="160" t="s">
        <v>15</v>
      </c>
      <c r="F71" s="177" t="s">
        <v>49</v>
      </c>
      <c r="G71" s="65">
        <f t="shared" si="10"/>
        <v>0</v>
      </c>
      <c r="H71" s="66">
        <f t="shared" si="10"/>
        <v>0</v>
      </c>
      <c r="I71" s="66">
        <f t="shared" si="10"/>
        <v>0</v>
      </c>
      <c r="J71" s="66">
        <f t="shared" si="10"/>
        <v>0</v>
      </c>
      <c r="K71" s="67">
        <f t="shared" si="10"/>
        <v>0</v>
      </c>
      <c r="L71" s="87">
        <f t="shared" si="10"/>
        <v>0</v>
      </c>
      <c r="M71" s="81">
        <f t="shared" si="10"/>
        <v>0</v>
      </c>
      <c r="N71" s="66">
        <f t="shared" si="10"/>
        <v>0</v>
      </c>
      <c r="O71" s="66">
        <f t="shared" si="10"/>
        <v>0</v>
      </c>
      <c r="P71" s="66">
        <f t="shared" si="10"/>
        <v>0</v>
      </c>
      <c r="Q71" s="66">
        <f t="shared" si="10"/>
        <v>0</v>
      </c>
      <c r="R71" s="67">
        <f t="shared" si="10"/>
        <v>0</v>
      </c>
      <c r="S71" s="189" t="s">
        <v>53</v>
      </c>
      <c r="T71" s="39">
        <v>0</v>
      </c>
      <c r="U71" s="169" t="s">
        <v>95</v>
      </c>
    </row>
    <row r="72" spans="1:22" ht="20.149999999999999" customHeight="1" outlineLevel="1" thickBot="1" x14ac:dyDescent="0.25">
      <c r="A72" s="112"/>
      <c r="B72" s="161"/>
      <c r="C72" s="162"/>
      <c r="D72" s="163" t="s">
        <v>44</v>
      </c>
      <c r="E72" s="164" t="s">
        <v>1</v>
      </c>
      <c r="F72" s="178" t="s">
        <v>46</v>
      </c>
      <c r="G72" s="68">
        <f t="shared" si="10"/>
        <v>0</v>
      </c>
      <c r="H72" s="69">
        <f t="shared" si="10"/>
        <v>0</v>
      </c>
      <c r="I72" s="69">
        <f t="shared" si="10"/>
        <v>0</v>
      </c>
      <c r="J72" s="69">
        <f t="shared" si="10"/>
        <v>0</v>
      </c>
      <c r="K72" s="70">
        <f t="shared" si="10"/>
        <v>0</v>
      </c>
      <c r="L72" s="88">
        <f t="shared" si="10"/>
        <v>0</v>
      </c>
      <c r="M72" s="82">
        <f t="shared" si="10"/>
        <v>0</v>
      </c>
      <c r="N72" s="69">
        <f t="shared" si="10"/>
        <v>0</v>
      </c>
      <c r="O72" s="69">
        <f t="shared" si="10"/>
        <v>0</v>
      </c>
      <c r="P72" s="69">
        <f t="shared" si="10"/>
        <v>0</v>
      </c>
      <c r="Q72" s="69">
        <f t="shared" si="10"/>
        <v>0</v>
      </c>
      <c r="R72" s="70">
        <f t="shared" si="10"/>
        <v>0</v>
      </c>
      <c r="S72" s="190" t="s">
        <v>54</v>
      </c>
      <c r="T72" s="40">
        <v>0</v>
      </c>
      <c r="U72" s="168" t="s">
        <v>95</v>
      </c>
    </row>
    <row r="73" spans="1:22" ht="20.149999999999999" customHeight="1" outlineLevel="1" x14ac:dyDescent="0.2">
      <c r="A73" s="108" t="s">
        <v>21</v>
      </c>
      <c r="B73" s="152" t="s">
        <v>62</v>
      </c>
      <c r="C73" s="153" t="s">
        <v>61</v>
      </c>
      <c r="D73" s="172" t="s">
        <v>32</v>
      </c>
      <c r="E73" s="194" t="s">
        <v>40</v>
      </c>
      <c r="F73" s="179" t="s">
        <v>68</v>
      </c>
      <c r="G73" s="71">
        <f>ROUNDDOWN(G62*T73,2)</f>
        <v>0</v>
      </c>
      <c r="H73" s="72">
        <f>ROUNDDOWN(H62*T73,2)</f>
        <v>0</v>
      </c>
      <c r="I73" s="72">
        <f>ROUNDDOWN(I62*T73,2)</f>
        <v>0</v>
      </c>
      <c r="J73" s="72">
        <f>ROUNDDOWN(J62*T73,2)</f>
        <v>0</v>
      </c>
      <c r="K73" s="73">
        <f>ROUNDDOWN(K62*T73,2)</f>
        <v>0</v>
      </c>
      <c r="L73" s="89">
        <f>ROUNDDOWN(L62*T73,2)</f>
        <v>0</v>
      </c>
      <c r="M73" s="83">
        <f>ROUNDDOWN(M62*T73,2)</f>
        <v>0</v>
      </c>
      <c r="N73" s="72">
        <f>ROUNDDOWN(N62*T73,2)</f>
        <v>0</v>
      </c>
      <c r="O73" s="72">
        <f>ROUNDDOWN(O62*T73,2)</f>
        <v>0</v>
      </c>
      <c r="P73" s="72">
        <f>ROUNDDOWN(P62*T73,2)</f>
        <v>0</v>
      </c>
      <c r="Q73" s="72">
        <f>ROUNDDOWN(Q62*T73,2)</f>
        <v>0</v>
      </c>
      <c r="R73" s="73">
        <f>ROUNDDOWN(R62*T73,2)</f>
        <v>0</v>
      </c>
      <c r="S73" s="191" t="s">
        <v>55</v>
      </c>
      <c r="T73" s="41">
        <v>0</v>
      </c>
      <c r="U73" s="167" t="s">
        <v>86</v>
      </c>
    </row>
    <row r="74" spans="1:22" ht="20.149999999999999" customHeight="1" outlineLevel="1" thickBot="1" x14ac:dyDescent="0.25">
      <c r="A74" s="112"/>
      <c r="B74" s="161"/>
      <c r="C74" s="162"/>
      <c r="D74" s="173" t="s">
        <v>33</v>
      </c>
      <c r="E74" s="195" t="s">
        <v>57</v>
      </c>
      <c r="F74" s="180" t="s">
        <v>67</v>
      </c>
      <c r="G74" s="74">
        <f>ROUNDDOWN(SUM(G69:G72)*T74%,2)</f>
        <v>0</v>
      </c>
      <c r="H74" s="75">
        <f>ROUNDDOWN(SUM(H69:H72)*T74%,2)</f>
        <v>0</v>
      </c>
      <c r="I74" s="75">
        <f>ROUNDDOWN(SUM(I69:I72)*T74%,2)</f>
        <v>0</v>
      </c>
      <c r="J74" s="75">
        <f>ROUNDDOWN(SUM(J69:J72)*T74%,2)</f>
        <v>0</v>
      </c>
      <c r="K74" s="76">
        <f>ROUNDDOWN(SUM(K69:K72)*T74%,2)</f>
        <v>0</v>
      </c>
      <c r="L74" s="90">
        <f>ROUNDDOWN(SUM(L69:L72)*T74%,2)</f>
        <v>0</v>
      </c>
      <c r="M74" s="84">
        <f>ROUNDDOWN(SUM(M69:M72)*T74%,2)</f>
        <v>0</v>
      </c>
      <c r="N74" s="75">
        <f>ROUNDDOWN(SUM(N69:N72)*T74%,2)</f>
        <v>0</v>
      </c>
      <c r="O74" s="75">
        <f>ROUNDDOWN(SUM(O69:O72)*T74%,2)</f>
        <v>0</v>
      </c>
      <c r="P74" s="75">
        <f>ROUNDDOWN(SUM(P69:P72)*T74%,2)</f>
        <v>0</v>
      </c>
      <c r="Q74" s="75">
        <f>ROUNDDOWN(SUM(Q69:Q72)*T74%,2)</f>
        <v>0</v>
      </c>
      <c r="R74" s="76">
        <f>ROUNDDOWN(SUM(R69:R72)*T74%,2)</f>
        <v>0</v>
      </c>
      <c r="S74" s="192" t="s">
        <v>56</v>
      </c>
      <c r="T74" s="42">
        <v>0</v>
      </c>
      <c r="U74" s="166" t="s">
        <v>96</v>
      </c>
    </row>
    <row r="75" spans="1:22" ht="20.149999999999999" customHeight="1" x14ac:dyDescent="0.2">
      <c r="A75" s="108" t="s">
        <v>22</v>
      </c>
      <c r="B75" s="109" t="s">
        <v>25</v>
      </c>
      <c r="C75" s="109" t="s">
        <v>61</v>
      </c>
      <c r="D75" s="21"/>
      <c r="E75" s="196" t="s">
        <v>71</v>
      </c>
      <c r="F75" s="181" t="s">
        <v>89</v>
      </c>
      <c r="G75" s="77">
        <f>ROUNDDOWN(G68+SUM(G69:G72)-SUM(G73:G74),0)</f>
        <v>0</v>
      </c>
      <c r="H75" s="78">
        <f t="shared" ref="H75:R75" si="11">ROUNDDOWN(H68+SUM(H69:H72)-SUM(H73:H74),0)</f>
        <v>0</v>
      </c>
      <c r="I75" s="78">
        <f t="shared" si="11"/>
        <v>0</v>
      </c>
      <c r="J75" s="78">
        <f t="shared" si="11"/>
        <v>0</v>
      </c>
      <c r="K75" s="79">
        <f t="shared" si="11"/>
        <v>0</v>
      </c>
      <c r="L75" s="91">
        <f t="shared" si="11"/>
        <v>0</v>
      </c>
      <c r="M75" s="77">
        <f t="shared" si="11"/>
        <v>0</v>
      </c>
      <c r="N75" s="78">
        <f t="shared" si="11"/>
        <v>0</v>
      </c>
      <c r="O75" s="78">
        <f t="shared" si="11"/>
        <v>0</v>
      </c>
      <c r="P75" s="78">
        <f t="shared" si="11"/>
        <v>0</v>
      </c>
      <c r="Q75" s="78">
        <f t="shared" si="11"/>
        <v>0</v>
      </c>
      <c r="R75" s="91">
        <f t="shared" si="11"/>
        <v>0</v>
      </c>
      <c r="S75" s="193" t="s">
        <v>66</v>
      </c>
      <c r="T75" s="43"/>
      <c r="U75" s="44"/>
    </row>
    <row r="76" spans="1:22" ht="20.149999999999999" customHeight="1" x14ac:dyDescent="0.2">
      <c r="A76" s="112"/>
      <c r="B76" s="113"/>
      <c r="C76" s="113"/>
      <c r="D76" s="28"/>
      <c r="E76" s="197" t="s">
        <v>99</v>
      </c>
      <c r="F76" s="29"/>
      <c r="G76" s="45"/>
      <c r="H76" s="46"/>
      <c r="I76" s="46"/>
      <c r="J76" s="46"/>
      <c r="K76" s="198" t="s">
        <v>130</v>
      </c>
      <c r="L76" s="92">
        <f>SUM(G75:L75)</f>
        <v>0</v>
      </c>
      <c r="M76" s="45"/>
      <c r="N76" s="46"/>
      <c r="O76" s="46"/>
      <c r="P76" s="46"/>
      <c r="Q76" s="198" t="s">
        <v>132</v>
      </c>
      <c r="R76" s="92">
        <f>SUM(M75:R75)</f>
        <v>0</v>
      </c>
      <c r="S76" s="30"/>
      <c r="T76" s="31"/>
      <c r="U76" s="32"/>
    </row>
    <row r="77" spans="1:22" ht="20.149999999999999" customHeight="1" x14ac:dyDescent="0.2">
      <c r="A77" s="165" t="s">
        <v>27</v>
      </c>
      <c r="B77" s="151" t="s">
        <v>63</v>
      </c>
      <c r="C77" s="151" t="s">
        <v>61</v>
      </c>
      <c r="D77" s="16"/>
      <c r="E77" s="16"/>
      <c r="F77" s="199" t="s">
        <v>100</v>
      </c>
      <c r="G77" s="47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93">
        <f>SUM(L76,R76)</f>
        <v>0</v>
      </c>
      <c r="S77" s="49"/>
      <c r="T77" s="19"/>
      <c r="U77" s="20"/>
    </row>
    <row r="78" spans="1:22" ht="10" customHeight="1" x14ac:dyDescent="0.2">
      <c r="A78" s="14"/>
      <c r="B78" s="14"/>
      <c r="C78" s="14"/>
      <c r="D78" s="14"/>
      <c r="E78" s="14"/>
      <c r="F78" s="14"/>
      <c r="G78" s="9"/>
      <c r="L78" s="9"/>
    </row>
    <row r="79" spans="1:22" ht="20.149999999999999" customHeight="1" x14ac:dyDescent="0.2">
      <c r="A79" s="104">
        <v>4</v>
      </c>
      <c r="B79" s="105" t="s">
        <v>157</v>
      </c>
      <c r="C79" s="15"/>
    </row>
    <row r="80" spans="1:22" ht="20.149999999999999" customHeight="1" x14ac:dyDescent="0.2">
      <c r="A80" s="7"/>
      <c r="B80" s="103" t="s">
        <v>158</v>
      </c>
      <c r="N80" s="101" t="s">
        <v>35</v>
      </c>
      <c r="O80" s="106">
        <v>650</v>
      </c>
      <c r="P80" s="103" t="s">
        <v>34</v>
      </c>
      <c r="Q80" s="101" t="s">
        <v>36</v>
      </c>
      <c r="R80" s="107">
        <v>1500</v>
      </c>
      <c r="S80" s="103" t="s">
        <v>69</v>
      </c>
    </row>
    <row r="81" spans="1:22" ht="20.149999999999999" customHeight="1" x14ac:dyDescent="0.2">
      <c r="A81" s="108" t="s">
        <v>23</v>
      </c>
      <c r="B81" s="109"/>
      <c r="C81" s="109"/>
      <c r="D81" s="109"/>
      <c r="E81" s="110"/>
      <c r="F81" s="111" t="s">
        <v>64</v>
      </c>
      <c r="G81" s="122" t="s">
        <v>98</v>
      </c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4"/>
      <c r="S81" s="116" t="s">
        <v>70</v>
      </c>
      <c r="T81" s="117"/>
      <c r="U81" s="118"/>
    </row>
    <row r="82" spans="1:22" ht="20.149999999999999" customHeight="1" x14ac:dyDescent="0.2">
      <c r="A82" s="112"/>
      <c r="B82" s="113"/>
      <c r="C82" s="113"/>
      <c r="D82" s="113"/>
      <c r="E82" s="114"/>
      <c r="F82" s="115"/>
      <c r="G82" s="125" t="s">
        <v>11</v>
      </c>
      <c r="H82" s="126" t="s">
        <v>12</v>
      </c>
      <c r="I82" s="126" t="s">
        <v>3</v>
      </c>
      <c r="J82" s="126" t="s">
        <v>4</v>
      </c>
      <c r="K82" s="127" t="s">
        <v>5</v>
      </c>
      <c r="L82" s="128" t="s">
        <v>6</v>
      </c>
      <c r="M82" s="125" t="s">
        <v>7</v>
      </c>
      <c r="N82" s="126" t="s">
        <v>8</v>
      </c>
      <c r="O82" s="126" t="s">
        <v>9</v>
      </c>
      <c r="P82" s="126" t="s">
        <v>13</v>
      </c>
      <c r="Q82" s="126" t="s">
        <v>14</v>
      </c>
      <c r="R82" s="128" t="s">
        <v>10</v>
      </c>
      <c r="S82" s="119"/>
      <c r="T82" s="120"/>
      <c r="U82" s="121"/>
    </row>
    <row r="83" spans="1:22" ht="20.149999999999999" customHeight="1" outlineLevel="1" x14ac:dyDescent="0.2">
      <c r="A83" s="150" t="s">
        <v>16</v>
      </c>
      <c r="B83" s="151" t="s">
        <v>24</v>
      </c>
      <c r="C83" s="151" t="s">
        <v>58</v>
      </c>
      <c r="D83" s="17"/>
      <c r="E83" s="17"/>
      <c r="F83" s="18"/>
      <c r="G83" s="129">
        <v>650</v>
      </c>
      <c r="H83" s="130">
        <v>650</v>
      </c>
      <c r="I83" s="130">
        <v>650</v>
      </c>
      <c r="J83" s="130">
        <v>650</v>
      </c>
      <c r="K83" s="131">
        <v>650</v>
      </c>
      <c r="L83" s="132">
        <v>650</v>
      </c>
      <c r="M83" s="133">
        <v>650</v>
      </c>
      <c r="N83" s="130">
        <v>650</v>
      </c>
      <c r="O83" s="130">
        <v>650</v>
      </c>
      <c r="P83" s="130">
        <v>650</v>
      </c>
      <c r="Q83" s="130">
        <v>650</v>
      </c>
      <c r="R83" s="132">
        <v>650</v>
      </c>
      <c r="S83" s="182" t="s">
        <v>65</v>
      </c>
      <c r="T83" s="19"/>
      <c r="U83" s="20"/>
    </row>
    <row r="84" spans="1:22" ht="20.149999999999999" customHeight="1" outlineLevel="1" x14ac:dyDescent="0.2">
      <c r="A84" s="200" t="s">
        <v>17</v>
      </c>
      <c r="B84" s="201" t="s">
        <v>2</v>
      </c>
      <c r="C84" s="153" t="s">
        <v>59</v>
      </c>
      <c r="D84" s="154" t="s">
        <v>28</v>
      </c>
      <c r="E84" s="155" t="s">
        <v>39</v>
      </c>
      <c r="F84" s="22"/>
      <c r="G84" s="134">
        <v>0</v>
      </c>
      <c r="H84" s="135">
        <v>0</v>
      </c>
      <c r="I84" s="135">
        <v>0</v>
      </c>
      <c r="J84" s="135">
        <v>0</v>
      </c>
      <c r="K84" s="136">
        <v>0</v>
      </c>
      <c r="L84" s="137">
        <v>0</v>
      </c>
      <c r="M84" s="134">
        <v>0</v>
      </c>
      <c r="N84" s="135">
        <v>0</v>
      </c>
      <c r="O84" s="135">
        <v>0</v>
      </c>
      <c r="P84" s="135">
        <v>0</v>
      </c>
      <c r="Q84" s="135">
        <v>0</v>
      </c>
      <c r="R84" s="137">
        <v>0</v>
      </c>
      <c r="S84" s="183" t="s">
        <v>65</v>
      </c>
      <c r="T84" s="23"/>
      <c r="U84" s="24"/>
    </row>
    <row r="85" spans="1:22" ht="20.149999999999999" customHeight="1" outlineLevel="1" x14ac:dyDescent="0.2">
      <c r="A85" s="202"/>
      <c r="B85" s="203"/>
      <c r="C85" s="158"/>
      <c r="D85" s="159" t="s">
        <v>29</v>
      </c>
      <c r="E85" s="160" t="s">
        <v>0</v>
      </c>
      <c r="F85" s="25"/>
      <c r="G85" s="138">
        <v>0</v>
      </c>
      <c r="H85" s="139">
        <v>0</v>
      </c>
      <c r="I85" s="139">
        <v>0</v>
      </c>
      <c r="J85" s="139">
        <v>103300</v>
      </c>
      <c r="K85" s="140">
        <v>98000</v>
      </c>
      <c r="L85" s="141">
        <v>108100</v>
      </c>
      <c r="M85" s="138">
        <v>0</v>
      </c>
      <c r="N85" s="139">
        <v>0</v>
      </c>
      <c r="O85" s="139">
        <v>0</v>
      </c>
      <c r="P85" s="139">
        <v>0</v>
      </c>
      <c r="Q85" s="139">
        <v>0</v>
      </c>
      <c r="R85" s="141">
        <v>0</v>
      </c>
      <c r="S85" s="184" t="s">
        <v>65</v>
      </c>
      <c r="T85" s="26"/>
      <c r="U85" s="27"/>
    </row>
    <row r="86" spans="1:22" ht="20.149999999999999" customHeight="1" outlineLevel="1" x14ac:dyDescent="0.2">
      <c r="A86" s="202"/>
      <c r="B86" s="203"/>
      <c r="C86" s="158"/>
      <c r="D86" s="159" t="s">
        <v>30</v>
      </c>
      <c r="E86" s="160" t="s">
        <v>15</v>
      </c>
      <c r="F86" s="25"/>
      <c r="G86" s="138">
        <v>97900</v>
      </c>
      <c r="H86" s="139">
        <v>92700</v>
      </c>
      <c r="I86" s="139">
        <v>92600</v>
      </c>
      <c r="J86" s="139">
        <v>0</v>
      </c>
      <c r="K86" s="140">
        <v>0</v>
      </c>
      <c r="L86" s="141">
        <v>0</v>
      </c>
      <c r="M86" s="138">
        <v>98500</v>
      </c>
      <c r="N86" s="139">
        <v>87800</v>
      </c>
      <c r="O86" s="139">
        <v>85400</v>
      </c>
      <c r="P86" s="139">
        <v>86800</v>
      </c>
      <c r="Q86" s="139">
        <v>78200</v>
      </c>
      <c r="R86" s="141">
        <v>105000</v>
      </c>
      <c r="S86" s="184" t="s">
        <v>65</v>
      </c>
      <c r="T86" s="26"/>
      <c r="U86" s="27"/>
    </row>
    <row r="87" spans="1:22" ht="20.149999999999999" customHeight="1" outlineLevel="1" x14ac:dyDescent="0.2">
      <c r="A87" s="204"/>
      <c r="B87" s="205"/>
      <c r="C87" s="162"/>
      <c r="D87" s="163" t="s">
        <v>31</v>
      </c>
      <c r="E87" s="164" t="s">
        <v>1</v>
      </c>
      <c r="F87" s="29"/>
      <c r="G87" s="142">
        <v>0</v>
      </c>
      <c r="H87" s="143">
        <v>0</v>
      </c>
      <c r="I87" s="143">
        <v>0</v>
      </c>
      <c r="J87" s="143">
        <v>0</v>
      </c>
      <c r="K87" s="144">
        <v>0</v>
      </c>
      <c r="L87" s="145">
        <v>0</v>
      </c>
      <c r="M87" s="142">
        <v>0</v>
      </c>
      <c r="N87" s="143">
        <v>0</v>
      </c>
      <c r="O87" s="143">
        <v>0</v>
      </c>
      <c r="P87" s="143">
        <v>0</v>
      </c>
      <c r="Q87" s="143">
        <v>0</v>
      </c>
      <c r="R87" s="145">
        <v>0</v>
      </c>
      <c r="S87" s="185" t="s">
        <v>65</v>
      </c>
      <c r="T87" s="31"/>
      <c r="U87" s="32"/>
    </row>
    <row r="88" spans="1:22" ht="20.149999999999999" customHeight="1" outlineLevel="1" thickBot="1" x14ac:dyDescent="0.25">
      <c r="A88" s="165" t="s">
        <v>18</v>
      </c>
      <c r="B88" s="151" t="s">
        <v>87</v>
      </c>
      <c r="C88" s="16"/>
      <c r="D88" s="17"/>
      <c r="E88" s="16"/>
      <c r="F88" s="174" t="s">
        <v>88</v>
      </c>
      <c r="G88" s="146">
        <v>0.87000000000000011</v>
      </c>
      <c r="H88" s="147">
        <v>0.87000000000000011</v>
      </c>
      <c r="I88" s="147">
        <v>0.87000000000000011</v>
      </c>
      <c r="J88" s="147">
        <v>0.87000000000000011</v>
      </c>
      <c r="K88" s="148">
        <v>0.87000000000000011</v>
      </c>
      <c r="L88" s="149">
        <v>0.8600000000000001</v>
      </c>
      <c r="M88" s="146">
        <v>0.87000000000000011</v>
      </c>
      <c r="N88" s="147">
        <v>0.87000000000000011</v>
      </c>
      <c r="O88" s="147">
        <v>0.87000000000000011</v>
      </c>
      <c r="P88" s="147">
        <v>0.87000000000000011</v>
      </c>
      <c r="Q88" s="147">
        <v>0.87000000000000011</v>
      </c>
      <c r="R88" s="149">
        <v>0.8600000000000001</v>
      </c>
      <c r="S88" s="186" t="s">
        <v>65</v>
      </c>
      <c r="T88" s="33"/>
      <c r="U88" s="34"/>
    </row>
    <row r="89" spans="1:22" ht="20.149999999999999" customHeight="1" outlineLevel="1" x14ac:dyDescent="0.2">
      <c r="A89" s="165" t="s">
        <v>19</v>
      </c>
      <c r="B89" s="151" t="s">
        <v>60</v>
      </c>
      <c r="C89" s="151" t="s">
        <v>61</v>
      </c>
      <c r="D89" s="35"/>
      <c r="E89" s="17"/>
      <c r="F89" s="175" t="s">
        <v>50</v>
      </c>
      <c r="G89" s="59">
        <f>G83*$T89*G88</f>
        <v>0</v>
      </c>
      <c r="H89" s="60">
        <f t="shared" ref="H89:R89" si="12">H83*$T89*H88</f>
        <v>0</v>
      </c>
      <c r="I89" s="60">
        <f t="shared" si="12"/>
        <v>0</v>
      </c>
      <c r="J89" s="60">
        <f t="shared" si="12"/>
        <v>0</v>
      </c>
      <c r="K89" s="61">
        <f t="shared" si="12"/>
        <v>0</v>
      </c>
      <c r="L89" s="85">
        <f t="shared" si="12"/>
        <v>0</v>
      </c>
      <c r="M89" s="59">
        <f t="shared" si="12"/>
        <v>0</v>
      </c>
      <c r="N89" s="60">
        <f t="shared" si="12"/>
        <v>0</v>
      </c>
      <c r="O89" s="60">
        <f t="shared" si="12"/>
        <v>0</v>
      </c>
      <c r="P89" s="60">
        <f t="shared" si="12"/>
        <v>0</v>
      </c>
      <c r="Q89" s="60">
        <f t="shared" si="12"/>
        <v>0</v>
      </c>
      <c r="R89" s="61">
        <f t="shared" si="12"/>
        <v>0</v>
      </c>
      <c r="S89" s="187" t="s">
        <v>45</v>
      </c>
      <c r="T89" s="36">
        <v>0</v>
      </c>
      <c r="U89" s="171" t="s">
        <v>97</v>
      </c>
      <c r="V89" s="37"/>
    </row>
    <row r="90" spans="1:22" ht="20.149999999999999" customHeight="1" outlineLevel="1" x14ac:dyDescent="0.2">
      <c r="A90" s="108" t="s">
        <v>20</v>
      </c>
      <c r="B90" s="152" t="s">
        <v>26</v>
      </c>
      <c r="C90" s="153" t="s">
        <v>61</v>
      </c>
      <c r="D90" s="154" t="s">
        <v>41</v>
      </c>
      <c r="E90" s="155" t="s">
        <v>39</v>
      </c>
      <c r="F90" s="176" t="s">
        <v>47</v>
      </c>
      <c r="G90" s="62">
        <f>G84*$T90</f>
        <v>0</v>
      </c>
      <c r="H90" s="63">
        <f t="shared" ref="H90:R90" si="13">H84*$T90</f>
        <v>0</v>
      </c>
      <c r="I90" s="63">
        <f t="shared" si="13"/>
        <v>0</v>
      </c>
      <c r="J90" s="63">
        <f t="shared" si="13"/>
        <v>0</v>
      </c>
      <c r="K90" s="64">
        <f t="shared" si="13"/>
        <v>0</v>
      </c>
      <c r="L90" s="86">
        <f t="shared" si="13"/>
        <v>0</v>
      </c>
      <c r="M90" s="80">
        <f t="shared" si="13"/>
        <v>0</v>
      </c>
      <c r="N90" s="63">
        <f t="shared" si="13"/>
        <v>0</v>
      </c>
      <c r="O90" s="63">
        <f t="shared" si="13"/>
        <v>0</v>
      </c>
      <c r="P90" s="63">
        <f t="shared" si="13"/>
        <v>0</v>
      </c>
      <c r="Q90" s="63">
        <f t="shared" si="13"/>
        <v>0</v>
      </c>
      <c r="R90" s="64">
        <f t="shared" si="13"/>
        <v>0</v>
      </c>
      <c r="S90" s="188" t="s">
        <v>51</v>
      </c>
      <c r="T90" s="38">
        <v>0</v>
      </c>
      <c r="U90" s="170" t="s">
        <v>95</v>
      </c>
    </row>
    <row r="91" spans="1:22" ht="20.149999999999999" customHeight="1" outlineLevel="1" x14ac:dyDescent="0.2">
      <c r="A91" s="156"/>
      <c r="B91" s="157"/>
      <c r="C91" s="158"/>
      <c r="D91" s="159" t="s">
        <v>42</v>
      </c>
      <c r="E91" s="160" t="s">
        <v>0</v>
      </c>
      <c r="F91" s="177" t="s">
        <v>48</v>
      </c>
      <c r="G91" s="65">
        <f t="shared" ref="G91:R93" si="14">G85*$T91</f>
        <v>0</v>
      </c>
      <c r="H91" s="66">
        <f t="shared" si="14"/>
        <v>0</v>
      </c>
      <c r="I91" s="66">
        <f t="shared" si="14"/>
        <v>0</v>
      </c>
      <c r="J91" s="66">
        <f t="shared" si="14"/>
        <v>0</v>
      </c>
      <c r="K91" s="67">
        <f t="shared" si="14"/>
        <v>0</v>
      </c>
      <c r="L91" s="87">
        <f t="shared" si="14"/>
        <v>0</v>
      </c>
      <c r="M91" s="81">
        <f t="shared" si="14"/>
        <v>0</v>
      </c>
      <c r="N91" s="66">
        <f t="shared" si="14"/>
        <v>0</v>
      </c>
      <c r="O91" s="66">
        <f t="shared" si="14"/>
        <v>0</v>
      </c>
      <c r="P91" s="66">
        <f t="shared" si="14"/>
        <v>0</v>
      </c>
      <c r="Q91" s="66">
        <f t="shared" si="14"/>
        <v>0</v>
      </c>
      <c r="R91" s="67">
        <f t="shared" si="14"/>
        <v>0</v>
      </c>
      <c r="S91" s="189" t="s">
        <v>52</v>
      </c>
      <c r="T91" s="39">
        <v>0</v>
      </c>
      <c r="U91" s="169" t="s">
        <v>95</v>
      </c>
    </row>
    <row r="92" spans="1:22" ht="20.149999999999999" customHeight="1" outlineLevel="1" x14ac:dyDescent="0.2">
      <c r="A92" s="156"/>
      <c r="B92" s="157"/>
      <c r="C92" s="158"/>
      <c r="D92" s="159" t="s">
        <v>43</v>
      </c>
      <c r="E92" s="160" t="s">
        <v>15</v>
      </c>
      <c r="F92" s="177" t="s">
        <v>49</v>
      </c>
      <c r="G92" s="65">
        <f t="shared" si="14"/>
        <v>0</v>
      </c>
      <c r="H92" s="66">
        <f t="shared" si="14"/>
        <v>0</v>
      </c>
      <c r="I92" s="66">
        <f t="shared" si="14"/>
        <v>0</v>
      </c>
      <c r="J92" s="66">
        <f t="shared" si="14"/>
        <v>0</v>
      </c>
      <c r="K92" s="67">
        <f t="shared" si="14"/>
        <v>0</v>
      </c>
      <c r="L92" s="87">
        <f t="shared" si="14"/>
        <v>0</v>
      </c>
      <c r="M92" s="81">
        <f t="shared" si="14"/>
        <v>0</v>
      </c>
      <c r="N92" s="66">
        <f t="shared" si="14"/>
        <v>0</v>
      </c>
      <c r="O92" s="66">
        <f t="shared" si="14"/>
        <v>0</v>
      </c>
      <c r="P92" s="66">
        <f t="shared" si="14"/>
        <v>0</v>
      </c>
      <c r="Q92" s="66">
        <f t="shared" si="14"/>
        <v>0</v>
      </c>
      <c r="R92" s="67">
        <f t="shared" si="14"/>
        <v>0</v>
      </c>
      <c r="S92" s="189" t="s">
        <v>53</v>
      </c>
      <c r="T92" s="39">
        <v>0</v>
      </c>
      <c r="U92" s="169" t="s">
        <v>95</v>
      </c>
    </row>
    <row r="93" spans="1:22" ht="20.149999999999999" customHeight="1" outlineLevel="1" thickBot="1" x14ac:dyDescent="0.25">
      <c r="A93" s="112"/>
      <c r="B93" s="161"/>
      <c r="C93" s="162"/>
      <c r="D93" s="163" t="s">
        <v>44</v>
      </c>
      <c r="E93" s="164" t="s">
        <v>1</v>
      </c>
      <c r="F93" s="178" t="s">
        <v>46</v>
      </c>
      <c r="G93" s="68">
        <f t="shared" si="14"/>
        <v>0</v>
      </c>
      <c r="H93" s="69">
        <f t="shared" si="14"/>
        <v>0</v>
      </c>
      <c r="I93" s="69">
        <f t="shared" si="14"/>
        <v>0</v>
      </c>
      <c r="J93" s="69">
        <f t="shared" si="14"/>
        <v>0</v>
      </c>
      <c r="K93" s="70">
        <f t="shared" si="14"/>
        <v>0</v>
      </c>
      <c r="L93" s="88">
        <f t="shared" si="14"/>
        <v>0</v>
      </c>
      <c r="M93" s="82">
        <f t="shared" si="14"/>
        <v>0</v>
      </c>
      <c r="N93" s="69">
        <f t="shared" si="14"/>
        <v>0</v>
      </c>
      <c r="O93" s="69">
        <f t="shared" si="14"/>
        <v>0</v>
      </c>
      <c r="P93" s="69">
        <f t="shared" si="14"/>
        <v>0</v>
      </c>
      <c r="Q93" s="69">
        <f t="shared" si="14"/>
        <v>0</v>
      </c>
      <c r="R93" s="70">
        <f t="shared" si="14"/>
        <v>0</v>
      </c>
      <c r="S93" s="190" t="s">
        <v>54</v>
      </c>
      <c r="T93" s="40">
        <v>0</v>
      </c>
      <c r="U93" s="168" t="s">
        <v>95</v>
      </c>
    </row>
    <row r="94" spans="1:22" ht="20.149999999999999" customHeight="1" outlineLevel="1" x14ac:dyDescent="0.2">
      <c r="A94" s="108" t="s">
        <v>21</v>
      </c>
      <c r="B94" s="152" t="s">
        <v>62</v>
      </c>
      <c r="C94" s="153" t="s">
        <v>61</v>
      </c>
      <c r="D94" s="172" t="s">
        <v>32</v>
      </c>
      <c r="E94" s="194" t="s">
        <v>40</v>
      </c>
      <c r="F94" s="179" t="s">
        <v>68</v>
      </c>
      <c r="G94" s="71">
        <f>ROUNDDOWN(G83*T94,2)</f>
        <v>0</v>
      </c>
      <c r="H94" s="72">
        <f>ROUNDDOWN(H83*T94,2)</f>
        <v>0</v>
      </c>
      <c r="I94" s="72">
        <f>ROUNDDOWN(I83*T94,2)</f>
        <v>0</v>
      </c>
      <c r="J94" s="72">
        <f>ROUNDDOWN(J83*T94,2)</f>
        <v>0</v>
      </c>
      <c r="K94" s="73">
        <f>ROUNDDOWN(K83*T94,2)</f>
        <v>0</v>
      </c>
      <c r="L94" s="89">
        <f>ROUNDDOWN(L83*T94,2)</f>
        <v>0</v>
      </c>
      <c r="M94" s="83">
        <f>ROUNDDOWN(M83*T94,2)</f>
        <v>0</v>
      </c>
      <c r="N94" s="72">
        <f>ROUNDDOWN(N83*T94,2)</f>
        <v>0</v>
      </c>
      <c r="O94" s="72">
        <f>ROUNDDOWN(O83*T94,2)</f>
        <v>0</v>
      </c>
      <c r="P94" s="72">
        <f>ROUNDDOWN(P83*T94,2)</f>
        <v>0</v>
      </c>
      <c r="Q94" s="72">
        <f>ROUNDDOWN(Q83*T94,2)</f>
        <v>0</v>
      </c>
      <c r="R94" s="73">
        <f>ROUNDDOWN(R83*T94,2)</f>
        <v>0</v>
      </c>
      <c r="S94" s="191" t="s">
        <v>55</v>
      </c>
      <c r="T94" s="41">
        <v>0</v>
      </c>
      <c r="U94" s="167" t="s">
        <v>86</v>
      </c>
    </row>
    <row r="95" spans="1:22" ht="20.149999999999999" customHeight="1" outlineLevel="1" thickBot="1" x14ac:dyDescent="0.25">
      <c r="A95" s="112"/>
      <c r="B95" s="161"/>
      <c r="C95" s="162"/>
      <c r="D95" s="173" t="s">
        <v>33</v>
      </c>
      <c r="E95" s="195" t="s">
        <v>57</v>
      </c>
      <c r="F95" s="180" t="s">
        <v>67</v>
      </c>
      <c r="G95" s="74">
        <f>ROUNDDOWN(SUM(G90:G93)*T95%,2)</f>
        <v>0</v>
      </c>
      <c r="H95" s="75">
        <f>ROUNDDOWN(SUM(H90:H93)*T95%,2)</f>
        <v>0</v>
      </c>
      <c r="I95" s="75">
        <f>ROUNDDOWN(SUM(I90:I93)*T95%,2)</f>
        <v>0</v>
      </c>
      <c r="J95" s="75">
        <f>ROUNDDOWN(SUM(J90:J93)*T95%,2)</f>
        <v>0</v>
      </c>
      <c r="K95" s="76">
        <f>ROUNDDOWN(SUM(K90:K93)*T95%,2)</f>
        <v>0</v>
      </c>
      <c r="L95" s="90">
        <f>ROUNDDOWN(SUM(L90:L93)*T95%,2)</f>
        <v>0</v>
      </c>
      <c r="M95" s="84">
        <f>ROUNDDOWN(SUM(M90:M93)*T95%,2)</f>
        <v>0</v>
      </c>
      <c r="N95" s="75">
        <f>ROUNDDOWN(SUM(N90:N93)*T95%,2)</f>
        <v>0</v>
      </c>
      <c r="O95" s="75">
        <f>ROUNDDOWN(SUM(O90:O93)*T95%,2)</f>
        <v>0</v>
      </c>
      <c r="P95" s="75">
        <f>ROUNDDOWN(SUM(P90:P93)*T95%,2)</f>
        <v>0</v>
      </c>
      <c r="Q95" s="75">
        <f>ROUNDDOWN(SUM(Q90:Q93)*T95%,2)</f>
        <v>0</v>
      </c>
      <c r="R95" s="76">
        <f>ROUNDDOWN(SUM(R90:R93)*T95%,2)</f>
        <v>0</v>
      </c>
      <c r="S95" s="192" t="s">
        <v>56</v>
      </c>
      <c r="T95" s="42">
        <v>0</v>
      </c>
      <c r="U95" s="166" t="s">
        <v>96</v>
      </c>
    </row>
    <row r="96" spans="1:22" ht="20.149999999999999" customHeight="1" x14ac:dyDescent="0.2">
      <c r="A96" s="108" t="s">
        <v>22</v>
      </c>
      <c r="B96" s="109" t="s">
        <v>25</v>
      </c>
      <c r="C96" s="109" t="s">
        <v>61</v>
      </c>
      <c r="D96" s="21"/>
      <c r="E96" s="196" t="s">
        <v>71</v>
      </c>
      <c r="F96" s="181" t="s">
        <v>89</v>
      </c>
      <c r="G96" s="77">
        <f>ROUNDDOWN(G89+SUM(G90:G93)-SUM(G94:G95),0)</f>
        <v>0</v>
      </c>
      <c r="H96" s="78">
        <f t="shared" ref="H96:R96" si="15">ROUNDDOWN(H89+SUM(H90:H93)-SUM(H94:H95),0)</f>
        <v>0</v>
      </c>
      <c r="I96" s="78">
        <f t="shared" si="15"/>
        <v>0</v>
      </c>
      <c r="J96" s="78">
        <f t="shared" si="15"/>
        <v>0</v>
      </c>
      <c r="K96" s="79">
        <f t="shared" si="15"/>
        <v>0</v>
      </c>
      <c r="L96" s="91">
        <f t="shared" si="15"/>
        <v>0</v>
      </c>
      <c r="M96" s="77">
        <f t="shared" si="15"/>
        <v>0</v>
      </c>
      <c r="N96" s="78">
        <f t="shared" si="15"/>
        <v>0</v>
      </c>
      <c r="O96" s="78">
        <f t="shared" si="15"/>
        <v>0</v>
      </c>
      <c r="P96" s="78">
        <f t="shared" si="15"/>
        <v>0</v>
      </c>
      <c r="Q96" s="78">
        <f t="shared" si="15"/>
        <v>0</v>
      </c>
      <c r="R96" s="91">
        <f t="shared" si="15"/>
        <v>0</v>
      </c>
      <c r="S96" s="193" t="s">
        <v>66</v>
      </c>
      <c r="T96" s="43"/>
      <c r="U96" s="44"/>
    </row>
    <row r="97" spans="1:22" ht="20.149999999999999" customHeight="1" x14ac:dyDescent="0.2">
      <c r="A97" s="112"/>
      <c r="B97" s="113"/>
      <c r="C97" s="113"/>
      <c r="D97" s="28"/>
      <c r="E97" s="197" t="s">
        <v>99</v>
      </c>
      <c r="F97" s="29"/>
      <c r="G97" s="45"/>
      <c r="H97" s="46"/>
      <c r="I97" s="46"/>
      <c r="J97" s="46"/>
      <c r="K97" s="198" t="s">
        <v>130</v>
      </c>
      <c r="L97" s="92">
        <f>SUM(G96:L96)</f>
        <v>0</v>
      </c>
      <c r="M97" s="45"/>
      <c r="N97" s="46"/>
      <c r="O97" s="46"/>
      <c r="P97" s="46"/>
      <c r="Q97" s="198" t="s">
        <v>132</v>
      </c>
      <c r="R97" s="92">
        <f>SUM(M96:R96)</f>
        <v>0</v>
      </c>
      <c r="S97" s="30"/>
      <c r="T97" s="31"/>
      <c r="U97" s="32"/>
    </row>
    <row r="98" spans="1:22" ht="20.149999999999999" customHeight="1" x14ac:dyDescent="0.2">
      <c r="A98" s="165" t="s">
        <v>27</v>
      </c>
      <c r="B98" s="151" t="s">
        <v>63</v>
      </c>
      <c r="C98" s="151" t="s">
        <v>61</v>
      </c>
      <c r="D98" s="16"/>
      <c r="E98" s="16"/>
      <c r="F98" s="199" t="s">
        <v>100</v>
      </c>
      <c r="G98" s="47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93">
        <f>SUM(L97,R97)</f>
        <v>0</v>
      </c>
      <c r="S98" s="49"/>
      <c r="T98" s="19"/>
      <c r="U98" s="20"/>
    </row>
    <row r="99" spans="1:22" ht="10" customHeight="1" x14ac:dyDescent="0.2">
      <c r="D99" s="7"/>
      <c r="E99" s="7"/>
      <c r="F99" s="50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2"/>
      <c r="S99" s="53"/>
      <c r="T99" s="54"/>
      <c r="U99" s="54"/>
    </row>
    <row r="100" spans="1:22" ht="20.149999999999999" customHeight="1" x14ac:dyDescent="0.2">
      <c r="A100" s="104">
        <v>5</v>
      </c>
      <c r="B100" s="105" t="s">
        <v>108</v>
      </c>
      <c r="C100" s="15"/>
    </row>
    <row r="101" spans="1:22" ht="20.149999999999999" customHeight="1" x14ac:dyDescent="0.2">
      <c r="A101" s="7"/>
      <c r="B101" s="103" t="s">
        <v>109</v>
      </c>
      <c r="N101" s="101" t="s">
        <v>35</v>
      </c>
      <c r="O101" s="106">
        <v>326</v>
      </c>
      <c r="P101" s="103" t="s">
        <v>34</v>
      </c>
      <c r="Q101" s="101" t="s">
        <v>36</v>
      </c>
      <c r="R101" s="107">
        <v>750</v>
      </c>
      <c r="S101" s="103" t="s">
        <v>69</v>
      </c>
    </row>
    <row r="102" spans="1:22" ht="20.149999999999999" customHeight="1" x14ac:dyDescent="0.2">
      <c r="A102" s="108" t="s">
        <v>23</v>
      </c>
      <c r="B102" s="109"/>
      <c r="C102" s="109"/>
      <c r="D102" s="109"/>
      <c r="E102" s="110"/>
      <c r="F102" s="111" t="s">
        <v>64</v>
      </c>
      <c r="G102" s="122" t="s">
        <v>98</v>
      </c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4"/>
      <c r="S102" s="116" t="s">
        <v>70</v>
      </c>
      <c r="T102" s="117"/>
      <c r="U102" s="118"/>
    </row>
    <row r="103" spans="1:22" ht="20.149999999999999" customHeight="1" x14ac:dyDescent="0.2">
      <c r="A103" s="112"/>
      <c r="B103" s="113"/>
      <c r="C103" s="113"/>
      <c r="D103" s="113"/>
      <c r="E103" s="114"/>
      <c r="F103" s="115"/>
      <c r="G103" s="125" t="s">
        <v>11</v>
      </c>
      <c r="H103" s="126" t="s">
        <v>12</v>
      </c>
      <c r="I103" s="126" t="s">
        <v>3</v>
      </c>
      <c r="J103" s="126" t="s">
        <v>4</v>
      </c>
      <c r="K103" s="127" t="s">
        <v>5</v>
      </c>
      <c r="L103" s="128" t="s">
        <v>6</v>
      </c>
      <c r="M103" s="125" t="s">
        <v>7</v>
      </c>
      <c r="N103" s="126" t="s">
        <v>8</v>
      </c>
      <c r="O103" s="126" t="s">
        <v>9</v>
      </c>
      <c r="P103" s="126" t="s">
        <v>13</v>
      </c>
      <c r="Q103" s="126" t="s">
        <v>14</v>
      </c>
      <c r="R103" s="128" t="s">
        <v>10</v>
      </c>
      <c r="S103" s="119"/>
      <c r="T103" s="120"/>
      <c r="U103" s="121"/>
    </row>
    <row r="104" spans="1:22" ht="20.149999999999999" customHeight="1" outlineLevel="1" x14ac:dyDescent="0.2">
      <c r="A104" s="150" t="s">
        <v>16</v>
      </c>
      <c r="B104" s="151" t="s">
        <v>24</v>
      </c>
      <c r="C104" s="151" t="s">
        <v>58</v>
      </c>
      <c r="D104" s="17"/>
      <c r="E104" s="17"/>
      <c r="F104" s="18"/>
      <c r="G104" s="129">
        <v>326</v>
      </c>
      <c r="H104" s="130">
        <v>326</v>
      </c>
      <c r="I104" s="130">
        <v>326</v>
      </c>
      <c r="J104" s="130">
        <v>326</v>
      </c>
      <c r="K104" s="131">
        <v>326</v>
      </c>
      <c r="L104" s="132">
        <v>326</v>
      </c>
      <c r="M104" s="133">
        <v>326</v>
      </c>
      <c r="N104" s="130">
        <v>326</v>
      </c>
      <c r="O104" s="130">
        <v>326</v>
      </c>
      <c r="P104" s="130">
        <v>326</v>
      </c>
      <c r="Q104" s="130">
        <v>326</v>
      </c>
      <c r="R104" s="132">
        <v>326</v>
      </c>
      <c r="S104" s="182" t="s">
        <v>65</v>
      </c>
      <c r="T104" s="19"/>
      <c r="U104" s="20"/>
    </row>
    <row r="105" spans="1:22" ht="20.149999999999999" customHeight="1" outlineLevel="1" x14ac:dyDescent="0.2">
      <c r="A105" s="200" t="s">
        <v>17</v>
      </c>
      <c r="B105" s="201" t="s">
        <v>2</v>
      </c>
      <c r="C105" s="153" t="s">
        <v>59</v>
      </c>
      <c r="D105" s="154" t="s">
        <v>28</v>
      </c>
      <c r="E105" s="155" t="s">
        <v>39</v>
      </c>
      <c r="F105" s="22"/>
      <c r="G105" s="134">
        <v>0</v>
      </c>
      <c r="H105" s="135">
        <v>0</v>
      </c>
      <c r="I105" s="135">
        <v>0</v>
      </c>
      <c r="J105" s="135">
        <v>0</v>
      </c>
      <c r="K105" s="136">
        <v>0</v>
      </c>
      <c r="L105" s="137">
        <v>0</v>
      </c>
      <c r="M105" s="134">
        <v>0</v>
      </c>
      <c r="N105" s="135">
        <v>0</v>
      </c>
      <c r="O105" s="135">
        <v>0</v>
      </c>
      <c r="P105" s="135">
        <v>0</v>
      </c>
      <c r="Q105" s="135">
        <v>0</v>
      </c>
      <c r="R105" s="137">
        <v>0</v>
      </c>
      <c r="S105" s="183" t="s">
        <v>65</v>
      </c>
      <c r="T105" s="23"/>
      <c r="U105" s="24"/>
    </row>
    <row r="106" spans="1:22" ht="20.149999999999999" customHeight="1" outlineLevel="1" x14ac:dyDescent="0.2">
      <c r="A106" s="202"/>
      <c r="B106" s="203"/>
      <c r="C106" s="158"/>
      <c r="D106" s="159" t="s">
        <v>29</v>
      </c>
      <c r="E106" s="160" t="s">
        <v>0</v>
      </c>
      <c r="F106" s="25"/>
      <c r="G106" s="138">
        <v>0</v>
      </c>
      <c r="H106" s="139">
        <v>0</v>
      </c>
      <c r="I106" s="139">
        <v>0</v>
      </c>
      <c r="J106" s="139">
        <v>35200</v>
      </c>
      <c r="K106" s="140">
        <v>31400</v>
      </c>
      <c r="L106" s="141">
        <v>31700</v>
      </c>
      <c r="M106" s="138">
        <v>0</v>
      </c>
      <c r="N106" s="139">
        <v>0</v>
      </c>
      <c r="O106" s="139">
        <v>0</v>
      </c>
      <c r="P106" s="139">
        <v>0</v>
      </c>
      <c r="Q106" s="139">
        <v>0</v>
      </c>
      <c r="R106" s="141">
        <v>0</v>
      </c>
      <c r="S106" s="184" t="s">
        <v>65</v>
      </c>
      <c r="T106" s="26"/>
      <c r="U106" s="27"/>
    </row>
    <row r="107" spans="1:22" ht="20.149999999999999" customHeight="1" outlineLevel="1" x14ac:dyDescent="0.2">
      <c r="A107" s="202"/>
      <c r="B107" s="203"/>
      <c r="C107" s="158"/>
      <c r="D107" s="159" t="s">
        <v>30</v>
      </c>
      <c r="E107" s="160" t="s">
        <v>15</v>
      </c>
      <c r="F107" s="25"/>
      <c r="G107" s="138">
        <v>15800</v>
      </c>
      <c r="H107" s="139">
        <v>17100</v>
      </c>
      <c r="I107" s="139">
        <v>31400</v>
      </c>
      <c r="J107" s="139">
        <v>0</v>
      </c>
      <c r="K107" s="140">
        <v>0</v>
      </c>
      <c r="L107" s="141">
        <v>0</v>
      </c>
      <c r="M107" s="138">
        <v>15500</v>
      </c>
      <c r="N107" s="139">
        <v>14300</v>
      </c>
      <c r="O107" s="139">
        <v>15000</v>
      </c>
      <c r="P107" s="139">
        <v>15800</v>
      </c>
      <c r="Q107" s="139">
        <v>14000</v>
      </c>
      <c r="R107" s="141">
        <v>17100</v>
      </c>
      <c r="S107" s="184" t="s">
        <v>65</v>
      </c>
      <c r="T107" s="26"/>
      <c r="U107" s="27"/>
    </row>
    <row r="108" spans="1:22" ht="20.149999999999999" customHeight="1" outlineLevel="1" x14ac:dyDescent="0.2">
      <c r="A108" s="204"/>
      <c r="B108" s="205"/>
      <c r="C108" s="162"/>
      <c r="D108" s="163" t="s">
        <v>31</v>
      </c>
      <c r="E108" s="164" t="s">
        <v>1</v>
      </c>
      <c r="F108" s="29"/>
      <c r="G108" s="142">
        <v>0</v>
      </c>
      <c r="H108" s="143">
        <v>0</v>
      </c>
      <c r="I108" s="143">
        <v>0</v>
      </c>
      <c r="J108" s="143">
        <v>0</v>
      </c>
      <c r="K108" s="144">
        <v>0</v>
      </c>
      <c r="L108" s="145">
        <v>0</v>
      </c>
      <c r="M108" s="142">
        <v>0</v>
      </c>
      <c r="N108" s="143">
        <v>0</v>
      </c>
      <c r="O108" s="143">
        <v>0</v>
      </c>
      <c r="P108" s="143">
        <v>0</v>
      </c>
      <c r="Q108" s="143">
        <v>0</v>
      </c>
      <c r="R108" s="145">
        <v>0</v>
      </c>
      <c r="S108" s="185" t="s">
        <v>65</v>
      </c>
      <c r="T108" s="31"/>
      <c r="U108" s="32"/>
    </row>
    <row r="109" spans="1:22" ht="20.149999999999999" customHeight="1" outlineLevel="1" thickBot="1" x14ac:dyDescent="0.25">
      <c r="A109" s="165" t="s">
        <v>18</v>
      </c>
      <c r="B109" s="151" t="s">
        <v>87</v>
      </c>
      <c r="C109" s="16"/>
      <c r="D109" s="17"/>
      <c r="E109" s="16"/>
      <c r="F109" s="174" t="s">
        <v>88</v>
      </c>
      <c r="G109" s="146">
        <v>0.87000000000000011</v>
      </c>
      <c r="H109" s="147">
        <v>0.87000000000000011</v>
      </c>
      <c r="I109" s="147">
        <v>0.8600000000000001</v>
      </c>
      <c r="J109" s="147">
        <v>0.8600000000000001</v>
      </c>
      <c r="K109" s="148">
        <v>0.8600000000000001</v>
      </c>
      <c r="L109" s="149">
        <v>0.8600000000000001</v>
      </c>
      <c r="M109" s="146">
        <v>0.88000000000000012</v>
      </c>
      <c r="N109" s="147">
        <v>0.87000000000000011</v>
      </c>
      <c r="O109" s="147">
        <v>0.87000000000000011</v>
      </c>
      <c r="P109" s="147">
        <v>0.87000000000000011</v>
      </c>
      <c r="Q109" s="147">
        <v>0.87000000000000011</v>
      </c>
      <c r="R109" s="149">
        <v>0.87000000000000011</v>
      </c>
      <c r="S109" s="186" t="s">
        <v>65</v>
      </c>
      <c r="T109" s="33"/>
      <c r="U109" s="34"/>
    </row>
    <row r="110" spans="1:22" ht="20.149999999999999" customHeight="1" outlineLevel="1" x14ac:dyDescent="0.2">
      <c r="A110" s="165" t="s">
        <v>19</v>
      </c>
      <c r="B110" s="151" t="s">
        <v>60</v>
      </c>
      <c r="C110" s="151" t="s">
        <v>61</v>
      </c>
      <c r="D110" s="35"/>
      <c r="E110" s="17"/>
      <c r="F110" s="175" t="s">
        <v>50</v>
      </c>
      <c r="G110" s="59">
        <f>G104*$T110*G109</f>
        <v>0</v>
      </c>
      <c r="H110" s="60">
        <f t="shared" ref="H110:R110" si="16">H104*$T110*H109</f>
        <v>0</v>
      </c>
      <c r="I110" s="60">
        <f t="shared" si="16"/>
        <v>0</v>
      </c>
      <c r="J110" s="60">
        <f t="shared" si="16"/>
        <v>0</v>
      </c>
      <c r="K110" s="61">
        <f t="shared" si="16"/>
        <v>0</v>
      </c>
      <c r="L110" s="85">
        <f t="shared" si="16"/>
        <v>0</v>
      </c>
      <c r="M110" s="59">
        <f t="shared" si="16"/>
        <v>0</v>
      </c>
      <c r="N110" s="60">
        <f t="shared" si="16"/>
        <v>0</v>
      </c>
      <c r="O110" s="60">
        <f t="shared" si="16"/>
        <v>0</v>
      </c>
      <c r="P110" s="60">
        <f t="shared" si="16"/>
        <v>0</v>
      </c>
      <c r="Q110" s="60">
        <f t="shared" si="16"/>
        <v>0</v>
      </c>
      <c r="R110" s="61">
        <f t="shared" si="16"/>
        <v>0</v>
      </c>
      <c r="S110" s="187" t="s">
        <v>45</v>
      </c>
      <c r="T110" s="36">
        <v>0</v>
      </c>
      <c r="U110" s="171" t="s">
        <v>97</v>
      </c>
      <c r="V110" s="37"/>
    </row>
    <row r="111" spans="1:22" ht="20.149999999999999" customHeight="1" outlineLevel="1" x14ac:dyDescent="0.2">
      <c r="A111" s="108" t="s">
        <v>20</v>
      </c>
      <c r="B111" s="152" t="s">
        <v>26</v>
      </c>
      <c r="C111" s="153" t="s">
        <v>61</v>
      </c>
      <c r="D111" s="154" t="s">
        <v>41</v>
      </c>
      <c r="E111" s="155" t="s">
        <v>39</v>
      </c>
      <c r="F111" s="176" t="s">
        <v>47</v>
      </c>
      <c r="G111" s="62">
        <f>G105*$T111</f>
        <v>0</v>
      </c>
      <c r="H111" s="63">
        <f t="shared" ref="H111:R111" si="17">H105*$T111</f>
        <v>0</v>
      </c>
      <c r="I111" s="63">
        <f t="shared" si="17"/>
        <v>0</v>
      </c>
      <c r="J111" s="63">
        <f t="shared" si="17"/>
        <v>0</v>
      </c>
      <c r="K111" s="64">
        <f t="shared" si="17"/>
        <v>0</v>
      </c>
      <c r="L111" s="86">
        <f t="shared" si="17"/>
        <v>0</v>
      </c>
      <c r="M111" s="80">
        <f t="shared" si="17"/>
        <v>0</v>
      </c>
      <c r="N111" s="63">
        <f t="shared" si="17"/>
        <v>0</v>
      </c>
      <c r="O111" s="63">
        <f t="shared" si="17"/>
        <v>0</v>
      </c>
      <c r="P111" s="63">
        <f t="shared" si="17"/>
        <v>0</v>
      </c>
      <c r="Q111" s="63">
        <f t="shared" si="17"/>
        <v>0</v>
      </c>
      <c r="R111" s="64">
        <f t="shared" si="17"/>
        <v>0</v>
      </c>
      <c r="S111" s="188" t="s">
        <v>51</v>
      </c>
      <c r="T111" s="38">
        <v>0</v>
      </c>
      <c r="U111" s="170" t="s">
        <v>95</v>
      </c>
    </row>
    <row r="112" spans="1:22" ht="20.149999999999999" customHeight="1" outlineLevel="1" x14ac:dyDescent="0.2">
      <c r="A112" s="156"/>
      <c r="B112" s="157"/>
      <c r="C112" s="158"/>
      <c r="D112" s="159" t="s">
        <v>42</v>
      </c>
      <c r="E112" s="160" t="s">
        <v>0</v>
      </c>
      <c r="F112" s="177" t="s">
        <v>48</v>
      </c>
      <c r="G112" s="65">
        <f t="shared" ref="G112:R114" si="18">G106*$T112</f>
        <v>0</v>
      </c>
      <c r="H112" s="66">
        <f t="shared" si="18"/>
        <v>0</v>
      </c>
      <c r="I112" s="66">
        <f t="shared" si="18"/>
        <v>0</v>
      </c>
      <c r="J112" s="66">
        <f t="shared" si="18"/>
        <v>0</v>
      </c>
      <c r="K112" s="67">
        <f t="shared" si="18"/>
        <v>0</v>
      </c>
      <c r="L112" s="87">
        <f t="shared" si="18"/>
        <v>0</v>
      </c>
      <c r="M112" s="81">
        <f t="shared" si="18"/>
        <v>0</v>
      </c>
      <c r="N112" s="66">
        <f t="shared" si="18"/>
        <v>0</v>
      </c>
      <c r="O112" s="66">
        <f t="shared" si="18"/>
        <v>0</v>
      </c>
      <c r="P112" s="66">
        <f t="shared" si="18"/>
        <v>0</v>
      </c>
      <c r="Q112" s="66">
        <f t="shared" si="18"/>
        <v>0</v>
      </c>
      <c r="R112" s="67">
        <f t="shared" si="18"/>
        <v>0</v>
      </c>
      <c r="S112" s="189" t="s">
        <v>52</v>
      </c>
      <c r="T112" s="39">
        <v>0</v>
      </c>
      <c r="U112" s="169" t="s">
        <v>95</v>
      </c>
    </row>
    <row r="113" spans="1:21" ht="20.149999999999999" customHeight="1" outlineLevel="1" x14ac:dyDescent="0.2">
      <c r="A113" s="156"/>
      <c r="B113" s="157"/>
      <c r="C113" s="158"/>
      <c r="D113" s="159" t="s">
        <v>43</v>
      </c>
      <c r="E113" s="160" t="s">
        <v>15</v>
      </c>
      <c r="F113" s="177" t="s">
        <v>49</v>
      </c>
      <c r="G113" s="65">
        <f t="shared" si="18"/>
        <v>0</v>
      </c>
      <c r="H113" s="66">
        <f t="shared" si="18"/>
        <v>0</v>
      </c>
      <c r="I113" s="66">
        <f t="shared" si="18"/>
        <v>0</v>
      </c>
      <c r="J113" s="66">
        <f t="shared" si="18"/>
        <v>0</v>
      </c>
      <c r="K113" s="67">
        <f t="shared" si="18"/>
        <v>0</v>
      </c>
      <c r="L113" s="87">
        <f t="shared" si="18"/>
        <v>0</v>
      </c>
      <c r="M113" s="81">
        <f t="shared" si="18"/>
        <v>0</v>
      </c>
      <c r="N113" s="66">
        <f t="shared" si="18"/>
        <v>0</v>
      </c>
      <c r="O113" s="66">
        <f t="shared" si="18"/>
        <v>0</v>
      </c>
      <c r="P113" s="66">
        <f t="shared" si="18"/>
        <v>0</v>
      </c>
      <c r="Q113" s="66">
        <f t="shared" si="18"/>
        <v>0</v>
      </c>
      <c r="R113" s="67">
        <f t="shared" si="18"/>
        <v>0</v>
      </c>
      <c r="S113" s="189" t="s">
        <v>53</v>
      </c>
      <c r="T113" s="39">
        <v>0</v>
      </c>
      <c r="U113" s="169" t="s">
        <v>95</v>
      </c>
    </row>
    <row r="114" spans="1:21" ht="20.149999999999999" customHeight="1" outlineLevel="1" thickBot="1" x14ac:dyDescent="0.25">
      <c r="A114" s="112"/>
      <c r="B114" s="161"/>
      <c r="C114" s="162"/>
      <c r="D114" s="163" t="s">
        <v>44</v>
      </c>
      <c r="E114" s="164" t="s">
        <v>1</v>
      </c>
      <c r="F114" s="178" t="s">
        <v>46</v>
      </c>
      <c r="G114" s="68">
        <f t="shared" si="18"/>
        <v>0</v>
      </c>
      <c r="H114" s="69">
        <f t="shared" si="18"/>
        <v>0</v>
      </c>
      <c r="I114" s="69">
        <f t="shared" si="18"/>
        <v>0</v>
      </c>
      <c r="J114" s="69">
        <f t="shared" si="18"/>
        <v>0</v>
      </c>
      <c r="K114" s="70">
        <f t="shared" si="18"/>
        <v>0</v>
      </c>
      <c r="L114" s="88">
        <f t="shared" si="18"/>
        <v>0</v>
      </c>
      <c r="M114" s="82">
        <f t="shared" si="18"/>
        <v>0</v>
      </c>
      <c r="N114" s="69">
        <f t="shared" si="18"/>
        <v>0</v>
      </c>
      <c r="O114" s="69">
        <f t="shared" si="18"/>
        <v>0</v>
      </c>
      <c r="P114" s="69">
        <f t="shared" si="18"/>
        <v>0</v>
      </c>
      <c r="Q114" s="69">
        <f t="shared" si="18"/>
        <v>0</v>
      </c>
      <c r="R114" s="70">
        <f t="shared" si="18"/>
        <v>0</v>
      </c>
      <c r="S114" s="190" t="s">
        <v>54</v>
      </c>
      <c r="T114" s="40">
        <v>0</v>
      </c>
      <c r="U114" s="168" t="s">
        <v>95</v>
      </c>
    </row>
    <row r="115" spans="1:21" ht="20.149999999999999" customHeight="1" outlineLevel="1" x14ac:dyDescent="0.2">
      <c r="A115" s="108" t="s">
        <v>21</v>
      </c>
      <c r="B115" s="152" t="s">
        <v>62</v>
      </c>
      <c r="C115" s="153" t="s">
        <v>61</v>
      </c>
      <c r="D115" s="172" t="s">
        <v>32</v>
      </c>
      <c r="E115" s="194" t="s">
        <v>40</v>
      </c>
      <c r="F115" s="179" t="s">
        <v>68</v>
      </c>
      <c r="G115" s="71">
        <f>ROUNDDOWN(G104*T115,2)</f>
        <v>0</v>
      </c>
      <c r="H115" s="72">
        <f>ROUNDDOWN(H104*T115,2)</f>
        <v>0</v>
      </c>
      <c r="I115" s="72">
        <f>ROUNDDOWN(I104*T115,2)</f>
        <v>0</v>
      </c>
      <c r="J115" s="72">
        <f>ROUNDDOWN(J104*T115,2)</f>
        <v>0</v>
      </c>
      <c r="K115" s="73">
        <f>ROUNDDOWN(K104*T115,2)</f>
        <v>0</v>
      </c>
      <c r="L115" s="89">
        <f>ROUNDDOWN(L104*T115,2)</f>
        <v>0</v>
      </c>
      <c r="M115" s="83">
        <f>ROUNDDOWN(M104*T115,2)</f>
        <v>0</v>
      </c>
      <c r="N115" s="72">
        <f>ROUNDDOWN(N104*T115,2)</f>
        <v>0</v>
      </c>
      <c r="O115" s="72">
        <f>ROUNDDOWN(O104*T115,2)</f>
        <v>0</v>
      </c>
      <c r="P115" s="72">
        <f>ROUNDDOWN(P104*T115,2)</f>
        <v>0</v>
      </c>
      <c r="Q115" s="72">
        <f>ROUNDDOWN(Q104*T115,2)</f>
        <v>0</v>
      </c>
      <c r="R115" s="73">
        <f>ROUNDDOWN(R104*T115,2)</f>
        <v>0</v>
      </c>
      <c r="S115" s="191" t="s">
        <v>55</v>
      </c>
      <c r="T115" s="41">
        <v>0</v>
      </c>
      <c r="U115" s="167" t="s">
        <v>86</v>
      </c>
    </row>
    <row r="116" spans="1:21" ht="20.149999999999999" customHeight="1" outlineLevel="1" thickBot="1" x14ac:dyDescent="0.25">
      <c r="A116" s="112"/>
      <c r="B116" s="161"/>
      <c r="C116" s="162"/>
      <c r="D116" s="173" t="s">
        <v>33</v>
      </c>
      <c r="E116" s="195" t="s">
        <v>57</v>
      </c>
      <c r="F116" s="180" t="s">
        <v>67</v>
      </c>
      <c r="G116" s="74">
        <f>ROUNDDOWN(SUM(G111:G114)*T116%,2)</f>
        <v>0</v>
      </c>
      <c r="H116" s="75">
        <f>ROUNDDOWN(SUM(H111:H114)*T116%,2)</f>
        <v>0</v>
      </c>
      <c r="I116" s="75">
        <f>ROUNDDOWN(SUM(I111:I114)*T116%,2)</f>
        <v>0</v>
      </c>
      <c r="J116" s="75">
        <f>ROUNDDOWN(SUM(J111:J114)*T116%,2)</f>
        <v>0</v>
      </c>
      <c r="K116" s="76">
        <f>ROUNDDOWN(SUM(K111:K114)*T116%,2)</f>
        <v>0</v>
      </c>
      <c r="L116" s="90">
        <f>ROUNDDOWN(SUM(L111:L114)*T116%,2)</f>
        <v>0</v>
      </c>
      <c r="M116" s="84">
        <f>ROUNDDOWN(SUM(M111:M114)*T116%,2)</f>
        <v>0</v>
      </c>
      <c r="N116" s="75">
        <f>ROUNDDOWN(SUM(N111:N114)*T116%,2)</f>
        <v>0</v>
      </c>
      <c r="O116" s="75">
        <f>ROUNDDOWN(SUM(O111:O114)*T116%,2)</f>
        <v>0</v>
      </c>
      <c r="P116" s="75">
        <f>ROUNDDOWN(SUM(P111:P114)*T116%,2)</f>
        <v>0</v>
      </c>
      <c r="Q116" s="75">
        <f>ROUNDDOWN(SUM(Q111:Q114)*T116%,2)</f>
        <v>0</v>
      </c>
      <c r="R116" s="76">
        <f>ROUNDDOWN(SUM(R111:R114)*T116%,2)</f>
        <v>0</v>
      </c>
      <c r="S116" s="192" t="s">
        <v>56</v>
      </c>
      <c r="T116" s="42">
        <v>0</v>
      </c>
      <c r="U116" s="166" t="s">
        <v>96</v>
      </c>
    </row>
    <row r="117" spans="1:21" ht="20.149999999999999" customHeight="1" x14ac:dyDescent="0.2">
      <c r="A117" s="108" t="s">
        <v>22</v>
      </c>
      <c r="B117" s="109" t="s">
        <v>25</v>
      </c>
      <c r="C117" s="109" t="s">
        <v>61</v>
      </c>
      <c r="D117" s="21"/>
      <c r="E117" s="196" t="s">
        <v>71</v>
      </c>
      <c r="F117" s="181" t="s">
        <v>89</v>
      </c>
      <c r="G117" s="77">
        <f>ROUNDDOWN(G110+SUM(G111:G114)-SUM(G115:G116),0)</f>
        <v>0</v>
      </c>
      <c r="H117" s="78">
        <f t="shared" ref="H117:R117" si="19">ROUNDDOWN(H110+SUM(H111:H114)-SUM(H115:H116),0)</f>
        <v>0</v>
      </c>
      <c r="I117" s="78">
        <f t="shared" si="19"/>
        <v>0</v>
      </c>
      <c r="J117" s="78">
        <f t="shared" si="19"/>
        <v>0</v>
      </c>
      <c r="K117" s="79">
        <f t="shared" si="19"/>
        <v>0</v>
      </c>
      <c r="L117" s="91">
        <f t="shared" si="19"/>
        <v>0</v>
      </c>
      <c r="M117" s="77">
        <f t="shared" si="19"/>
        <v>0</v>
      </c>
      <c r="N117" s="78">
        <f t="shared" si="19"/>
        <v>0</v>
      </c>
      <c r="O117" s="78">
        <f t="shared" si="19"/>
        <v>0</v>
      </c>
      <c r="P117" s="78">
        <f t="shared" si="19"/>
        <v>0</v>
      </c>
      <c r="Q117" s="78">
        <f t="shared" si="19"/>
        <v>0</v>
      </c>
      <c r="R117" s="91">
        <f t="shared" si="19"/>
        <v>0</v>
      </c>
      <c r="S117" s="193" t="s">
        <v>66</v>
      </c>
      <c r="T117" s="43"/>
      <c r="U117" s="44"/>
    </row>
    <row r="118" spans="1:21" ht="20.149999999999999" customHeight="1" x14ac:dyDescent="0.2">
      <c r="A118" s="112"/>
      <c r="B118" s="113"/>
      <c r="C118" s="113"/>
      <c r="D118" s="28"/>
      <c r="E118" s="197" t="s">
        <v>99</v>
      </c>
      <c r="F118" s="29"/>
      <c r="G118" s="45"/>
      <c r="H118" s="46"/>
      <c r="I118" s="46"/>
      <c r="J118" s="46"/>
      <c r="K118" s="198" t="s">
        <v>130</v>
      </c>
      <c r="L118" s="92">
        <f>SUM(G117:L117)</f>
        <v>0</v>
      </c>
      <c r="M118" s="45"/>
      <c r="N118" s="46"/>
      <c r="O118" s="46"/>
      <c r="P118" s="46"/>
      <c r="Q118" s="198" t="s">
        <v>132</v>
      </c>
      <c r="R118" s="92">
        <f>SUM(M117:R117)</f>
        <v>0</v>
      </c>
      <c r="S118" s="30"/>
      <c r="T118" s="31"/>
      <c r="U118" s="32"/>
    </row>
    <row r="119" spans="1:21" ht="20.149999999999999" customHeight="1" x14ac:dyDescent="0.2">
      <c r="A119" s="165" t="s">
        <v>27</v>
      </c>
      <c r="B119" s="151" t="s">
        <v>63</v>
      </c>
      <c r="C119" s="151" t="s">
        <v>61</v>
      </c>
      <c r="D119" s="16"/>
      <c r="E119" s="16"/>
      <c r="F119" s="199" t="s">
        <v>100</v>
      </c>
      <c r="G119" s="47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93">
        <f>SUM(L118,R118)</f>
        <v>0</v>
      </c>
      <c r="S119" s="49"/>
      <c r="T119" s="19"/>
      <c r="U119" s="20"/>
    </row>
    <row r="120" spans="1:21" ht="10" customHeight="1" x14ac:dyDescent="0.2">
      <c r="A120" s="14"/>
      <c r="B120" s="14"/>
      <c r="C120" s="14"/>
      <c r="D120" s="14"/>
      <c r="E120" s="14"/>
      <c r="F120" s="14"/>
      <c r="G120" s="9"/>
      <c r="L120" s="9"/>
    </row>
    <row r="121" spans="1:21" ht="20.149999999999999" customHeight="1" x14ac:dyDescent="0.2">
      <c r="A121" s="104">
        <v>6</v>
      </c>
      <c r="B121" s="105" t="s">
        <v>110</v>
      </c>
      <c r="C121" s="15"/>
    </row>
    <row r="122" spans="1:21" ht="20.149999999999999" customHeight="1" x14ac:dyDescent="0.2">
      <c r="A122" s="7"/>
      <c r="B122" s="103" t="s">
        <v>111</v>
      </c>
      <c r="N122" s="101" t="s">
        <v>35</v>
      </c>
      <c r="O122" s="106">
        <v>132</v>
      </c>
      <c r="P122" s="103" t="s">
        <v>34</v>
      </c>
      <c r="Q122" s="101" t="s">
        <v>36</v>
      </c>
      <c r="R122" s="107">
        <v>500</v>
      </c>
      <c r="S122" s="103" t="s">
        <v>69</v>
      </c>
    </row>
    <row r="123" spans="1:21" ht="20.149999999999999" customHeight="1" x14ac:dyDescent="0.2">
      <c r="A123" s="108" t="s">
        <v>23</v>
      </c>
      <c r="B123" s="109"/>
      <c r="C123" s="109"/>
      <c r="D123" s="109"/>
      <c r="E123" s="110"/>
      <c r="F123" s="111" t="s">
        <v>64</v>
      </c>
      <c r="G123" s="122" t="s">
        <v>98</v>
      </c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4"/>
      <c r="S123" s="116" t="s">
        <v>70</v>
      </c>
      <c r="T123" s="117"/>
      <c r="U123" s="118"/>
    </row>
    <row r="124" spans="1:21" ht="20.149999999999999" customHeight="1" x14ac:dyDescent="0.2">
      <c r="A124" s="112"/>
      <c r="B124" s="113"/>
      <c r="C124" s="113"/>
      <c r="D124" s="113"/>
      <c r="E124" s="114"/>
      <c r="F124" s="115"/>
      <c r="G124" s="125" t="s">
        <v>11</v>
      </c>
      <c r="H124" s="126" t="s">
        <v>12</v>
      </c>
      <c r="I124" s="126" t="s">
        <v>3</v>
      </c>
      <c r="J124" s="126" t="s">
        <v>4</v>
      </c>
      <c r="K124" s="127" t="s">
        <v>5</v>
      </c>
      <c r="L124" s="128" t="s">
        <v>6</v>
      </c>
      <c r="M124" s="125" t="s">
        <v>7</v>
      </c>
      <c r="N124" s="126" t="s">
        <v>8</v>
      </c>
      <c r="O124" s="126" t="s">
        <v>9</v>
      </c>
      <c r="P124" s="126" t="s">
        <v>13</v>
      </c>
      <c r="Q124" s="126" t="s">
        <v>14</v>
      </c>
      <c r="R124" s="128" t="s">
        <v>10</v>
      </c>
      <c r="S124" s="119"/>
      <c r="T124" s="120"/>
      <c r="U124" s="121"/>
    </row>
    <row r="125" spans="1:21" ht="20.149999999999999" customHeight="1" outlineLevel="1" x14ac:dyDescent="0.2">
      <c r="A125" s="150" t="s">
        <v>16</v>
      </c>
      <c r="B125" s="151" t="s">
        <v>24</v>
      </c>
      <c r="C125" s="151" t="s">
        <v>58</v>
      </c>
      <c r="D125" s="17"/>
      <c r="E125" s="17"/>
      <c r="F125" s="18"/>
      <c r="G125" s="129">
        <v>132</v>
      </c>
      <c r="H125" s="130">
        <v>132</v>
      </c>
      <c r="I125" s="130">
        <v>132</v>
      </c>
      <c r="J125" s="130">
        <v>132</v>
      </c>
      <c r="K125" s="131">
        <v>132</v>
      </c>
      <c r="L125" s="132">
        <v>132</v>
      </c>
      <c r="M125" s="133">
        <v>132</v>
      </c>
      <c r="N125" s="130">
        <v>132</v>
      </c>
      <c r="O125" s="130">
        <v>132</v>
      </c>
      <c r="P125" s="130">
        <v>132</v>
      </c>
      <c r="Q125" s="130">
        <v>132</v>
      </c>
      <c r="R125" s="132">
        <v>132</v>
      </c>
      <c r="S125" s="182" t="s">
        <v>65</v>
      </c>
      <c r="T125" s="19"/>
      <c r="U125" s="20"/>
    </row>
    <row r="126" spans="1:21" ht="20.149999999999999" customHeight="1" outlineLevel="1" x14ac:dyDescent="0.2">
      <c r="A126" s="200" t="s">
        <v>17</v>
      </c>
      <c r="B126" s="201" t="s">
        <v>2</v>
      </c>
      <c r="C126" s="153" t="s">
        <v>59</v>
      </c>
      <c r="D126" s="154" t="s">
        <v>28</v>
      </c>
      <c r="E126" s="155" t="s">
        <v>39</v>
      </c>
      <c r="F126" s="22"/>
      <c r="G126" s="134">
        <v>0</v>
      </c>
      <c r="H126" s="135">
        <v>0</v>
      </c>
      <c r="I126" s="135">
        <v>0</v>
      </c>
      <c r="J126" s="135">
        <v>2500</v>
      </c>
      <c r="K126" s="136">
        <v>2400</v>
      </c>
      <c r="L126" s="137">
        <v>1900</v>
      </c>
      <c r="M126" s="134">
        <v>0</v>
      </c>
      <c r="N126" s="135">
        <v>0</v>
      </c>
      <c r="O126" s="135">
        <v>0</v>
      </c>
      <c r="P126" s="135">
        <v>0</v>
      </c>
      <c r="Q126" s="135">
        <v>0</v>
      </c>
      <c r="R126" s="137">
        <v>0</v>
      </c>
      <c r="S126" s="183" t="s">
        <v>65</v>
      </c>
      <c r="T126" s="23"/>
      <c r="U126" s="24"/>
    </row>
    <row r="127" spans="1:21" ht="20.149999999999999" customHeight="1" outlineLevel="1" x14ac:dyDescent="0.2">
      <c r="A127" s="202"/>
      <c r="B127" s="203"/>
      <c r="C127" s="158"/>
      <c r="D127" s="159" t="s">
        <v>29</v>
      </c>
      <c r="E127" s="160" t="s">
        <v>0</v>
      </c>
      <c r="F127" s="25"/>
      <c r="G127" s="138">
        <v>0</v>
      </c>
      <c r="H127" s="139">
        <v>0</v>
      </c>
      <c r="I127" s="139">
        <v>0</v>
      </c>
      <c r="J127" s="139">
        <v>8000</v>
      </c>
      <c r="K127" s="140">
        <v>7900</v>
      </c>
      <c r="L127" s="141">
        <v>6700</v>
      </c>
      <c r="M127" s="138">
        <v>0</v>
      </c>
      <c r="N127" s="139">
        <v>0</v>
      </c>
      <c r="O127" s="139">
        <v>0</v>
      </c>
      <c r="P127" s="139">
        <v>0</v>
      </c>
      <c r="Q127" s="139">
        <v>0</v>
      </c>
      <c r="R127" s="141">
        <v>0</v>
      </c>
      <c r="S127" s="184" t="s">
        <v>65</v>
      </c>
      <c r="T127" s="26"/>
      <c r="U127" s="27"/>
    </row>
    <row r="128" spans="1:21" ht="20.149999999999999" customHeight="1" outlineLevel="1" x14ac:dyDescent="0.2">
      <c r="A128" s="202"/>
      <c r="B128" s="203"/>
      <c r="C128" s="158"/>
      <c r="D128" s="159" t="s">
        <v>30</v>
      </c>
      <c r="E128" s="160" t="s">
        <v>15</v>
      </c>
      <c r="F128" s="25"/>
      <c r="G128" s="138">
        <v>7200</v>
      </c>
      <c r="H128" s="139">
        <v>6700</v>
      </c>
      <c r="I128" s="139">
        <v>7100</v>
      </c>
      <c r="J128" s="139">
        <v>0</v>
      </c>
      <c r="K128" s="140">
        <v>0</v>
      </c>
      <c r="L128" s="141">
        <v>0</v>
      </c>
      <c r="M128" s="138">
        <v>8000</v>
      </c>
      <c r="N128" s="139">
        <v>6800</v>
      </c>
      <c r="O128" s="139">
        <v>6700</v>
      </c>
      <c r="P128" s="139">
        <v>6800</v>
      </c>
      <c r="Q128" s="139">
        <v>7100</v>
      </c>
      <c r="R128" s="141">
        <v>8500</v>
      </c>
      <c r="S128" s="184" t="s">
        <v>65</v>
      </c>
      <c r="T128" s="26"/>
      <c r="U128" s="27"/>
    </row>
    <row r="129" spans="1:22" ht="20.149999999999999" customHeight="1" outlineLevel="1" x14ac:dyDescent="0.2">
      <c r="A129" s="204"/>
      <c r="B129" s="205"/>
      <c r="C129" s="162"/>
      <c r="D129" s="163" t="s">
        <v>31</v>
      </c>
      <c r="E129" s="164" t="s">
        <v>1</v>
      </c>
      <c r="F129" s="29"/>
      <c r="G129" s="142">
        <v>7800</v>
      </c>
      <c r="H129" s="143">
        <v>8000</v>
      </c>
      <c r="I129" s="143">
        <v>8500</v>
      </c>
      <c r="J129" s="143">
        <v>9500</v>
      </c>
      <c r="K129" s="144">
        <v>9900</v>
      </c>
      <c r="L129" s="145">
        <v>11000</v>
      </c>
      <c r="M129" s="142">
        <v>8200</v>
      </c>
      <c r="N129" s="143">
        <v>7500</v>
      </c>
      <c r="O129" s="143">
        <v>7900</v>
      </c>
      <c r="P129" s="143">
        <v>8900</v>
      </c>
      <c r="Q129" s="143">
        <v>8000</v>
      </c>
      <c r="R129" s="145">
        <v>8400</v>
      </c>
      <c r="S129" s="185" t="s">
        <v>65</v>
      </c>
      <c r="T129" s="31"/>
      <c r="U129" s="32"/>
    </row>
    <row r="130" spans="1:22" ht="20.149999999999999" customHeight="1" outlineLevel="1" thickBot="1" x14ac:dyDescent="0.25">
      <c r="A130" s="165" t="s">
        <v>18</v>
      </c>
      <c r="B130" s="151" t="s">
        <v>87</v>
      </c>
      <c r="C130" s="16"/>
      <c r="D130" s="17"/>
      <c r="E130" s="16"/>
      <c r="F130" s="174" t="s">
        <v>88</v>
      </c>
      <c r="G130" s="146">
        <v>0.9900000000000001</v>
      </c>
      <c r="H130" s="147">
        <v>1</v>
      </c>
      <c r="I130" s="147">
        <v>0.9900000000000001</v>
      </c>
      <c r="J130" s="147">
        <v>1.0300000000000002</v>
      </c>
      <c r="K130" s="148">
        <v>1.02</v>
      </c>
      <c r="L130" s="149">
        <v>1.02</v>
      </c>
      <c r="M130" s="146">
        <v>0.9900000000000001</v>
      </c>
      <c r="N130" s="147">
        <v>0.98000000000000009</v>
      </c>
      <c r="O130" s="147">
        <v>0.97000000000000008</v>
      </c>
      <c r="P130" s="147">
        <v>1.02</v>
      </c>
      <c r="Q130" s="147">
        <v>0.96000000000000008</v>
      </c>
      <c r="R130" s="149">
        <v>1</v>
      </c>
      <c r="S130" s="186" t="s">
        <v>65</v>
      </c>
      <c r="T130" s="33"/>
      <c r="U130" s="34"/>
    </row>
    <row r="131" spans="1:22" ht="20.149999999999999" customHeight="1" outlineLevel="1" x14ac:dyDescent="0.2">
      <c r="A131" s="165" t="s">
        <v>19</v>
      </c>
      <c r="B131" s="151" t="s">
        <v>60</v>
      </c>
      <c r="C131" s="151" t="s">
        <v>61</v>
      </c>
      <c r="D131" s="35"/>
      <c r="E131" s="17"/>
      <c r="F131" s="175" t="s">
        <v>50</v>
      </c>
      <c r="G131" s="59">
        <f>G125*$T131*G130</f>
        <v>0</v>
      </c>
      <c r="H131" s="60">
        <f t="shared" ref="H131:R131" si="20">H125*$T131*H130</f>
        <v>0</v>
      </c>
      <c r="I131" s="60">
        <f t="shared" si="20"/>
        <v>0</v>
      </c>
      <c r="J131" s="60">
        <f t="shared" si="20"/>
        <v>0</v>
      </c>
      <c r="K131" s="61">
        <f t="shared" si="20"/>
        <v>0</v>
      </c>
      <c r="L131" s="85">
        <f t="shared" si="20"/>
        <v>0</v>
      </c>
      <c r="M131" s="59">
        <f t="shared" si="20"/>
        <v>0</v>
      </c>
      <c r="N131" s="60">
        <f t="shared" si="20"/>
        <v>0</v>
      </c>
      <c r="O131" s="60">
        <f t="shared" si="20"/>
        <v>0</v>
      </c>
      <c r="P131" s="60">
        <f t="shared" si="20"/>
        <v>0</v>
      </c>
      <c r="Q131" s="60">
        <f t="shared" si="20"/>
        <v>0</v>
      </c>
      <c r="R131" s="61">
        <f t="shared" si="20"/>
        <v>0</v>
      </c>
      <c r="S131" s="187" t="s">
        <v>45</v>
      </c>
      <c r="T131" s="36">
        <v>0</v>
      </c>
      <c r="U131" s="171" t="s">
        <v>97</v>
      </c>
      <c r="V131" s="37"/>
    </row>
    <row r="132" spans="1:22" ht="20.149999999999999" customHeight="1" outlineLevel="1" x14ac:dyDescent="0.2">
      <c r="A132" s="108" t="s">
        <v>20</v>
      </c>
      <c r="B132" s="152" t="s">
        <v>26</v>
      </c>
      <c r="C132" s="153" t="s">
        <v>61</v>
      </c>
      <c r="D132" s="154" t="s">
        <v>41</v>
      </c>
      <c r="E132" s="155" t="s">
        <v>39</v>
      </c>
      <c r="F132" s="176" t="s">
        <v>47</v>
      </c>
      <c r="G132" s="62">
        <f>G126*$T132</f>
        <v>0</v>
      </c>
      <c r="H132" s="63">
        <f t="shared" ref="H132:R132" si="21">H126*$T132</f>
        <v>0</v>
      </c>
      <c r="I132" s="63">
        <f t="shared" si="21"/>
        <v>0</v>
      </c>
      <c r="J132" s="63">
        <f t="shared" si="21"/>
        <v>0</v>
      </c>
      <c r="K132" s="64">
        <f t="shared" si="21"/>
        <v>0</v>
      </c>
      <c r="L132" s="86">
        <f t="shared" si="21"/>
        <v>0</v>
      </c>
      <c r="M132" s="80">
        <f t="shared" si="21"/>
        <v>0</v>
      </c>
      <c r="N132" s="63">
        <f t="shared" si="21"/>
        <v>0</v>
      </c>
      <c r="O132" s="63">
        <f t="shared" si="21"/>
        <v>0</v>
      </c>
      <c r="P132" s="63">
        <f t="shared" si="21"/>
        <v>0</v>
      </c>
      <c r="Q132" s="63">
        <f t="shared" si="21"/>
        <v>0</v>
      </c>
      <c r="R132" s="64">
        <f t="shared" si="21"/>
        <v>0</v>
      </c>
      <c r="S132" s="188" t="s">
        <v>51</v>
      </c>
      <c r="T132" s="38">
        <v>0</v>
      </c>
      <c r="U132" s="170" t="s">
        <v>95</v>
      </c>
    </row>
    <row r="133" spans="1:22" ht="20.149999999999999" customHeight="1" outlineLevel="1" x14ac:dyDescent="0.2">
      <c r="A133" s="156"/>
      <c r="B133" s="157"/>
      <c r="C133" s="158"/>
      <c r="D133" s="159" t="s">
        <v>42</v>
      </c>
      <c r="E133" s="160" t="s">
        <v>0</v>
      </c>
      <c r="F133" s="177" t="s">
        <v>48</v>
      </c>
      <c r="G133" s="65">
        <f t="shared" ref="G133:R135" si="22">G127*$T133</f>
        <v>0</v>
      </c>
      <c r="H133" s="66">
        <f t="shared" si="22"/>
        <v>0</v>
      </c>
      <c r="I133" s="66">
        <f t="shared" si="22"/>
        <v>0</v>
      </c>
      <c r="J133" s="66">
        <f t="shared" si="22"/>
        <v>0</v>
      </c>
      <c r="K133" s="67">
        <f t="shared" si="22"/>
        <v>0</v>
      </c>
      <c r="L133" s="87">
        <f t="shared" si="22"/>
        <v>0</v>
      </c>
      <c r="M133" s="81">
        <f t="shared" si="22"/>
        <v>0</v>
      </c>
      <c r="N133" s="66">
        <f t="shared" si="22"/>
        <v>0</v>
      </c>
      <c r="O133" s="66">
        <f t="shared" si="22"/>
        <v>0</v>
      </c>
      <c r="P133" s="66">
        <f t="shared" si="22"/>
        <v>0</v>
      </c>
      <c r="Q133" s="66">
        <f t="shared" si="22"/>
        <v>0</v>
      </c>
      <c r="R133" s="67">
        <f t="shared" si="22"/>
        <v>0</v>
      </c>
      <c r="S133" s="189" t="s">
        <v>52</v>
      </c>
      <c r="T133" s="39">
        <v>0</v>
      </c>
      <c r="U133" s="169" t="s">
        <v>95</v>
      </c>
    </row>
    <row r="134" spans="1:22" ht="20.149999999999999" customHeight="1" outlineLevel="1" x14ac:dyDescent="0.2">
      <c r="A134" s="156"/>
      <c r="B134" s="157"/>
      <c r="C134" s="158"/>
      <c r="D134" s="159" t="s">
        <v>43</v>
      </c>
      <c r="E134" s="160" t="s">
        <v>15</v>
      </c>
      <c r="F134" s="177" t="s">
        <v>49</v>
      </c>
      <c r="G134" s="65">
        <f t="shared" si="22"/>
        <v>0</v>
      </c>
      <c r="H134" s="66">
        <f t="shared" si="22"/>
        <v>0</v>
      </c>
      <c r="I134" s="66">
        <f t="shared" si="22"/>
        <v>0</v>
      </c>
      <c r="J134" s="66">
        <f t="shared" si="22"/>
        <v>0</v>
      </c>
      <c r="K134" s="67">
        <f t="shared" si="22"/>
        <v>0</v>
      </c>
      <c r="L134" s="87">
        <f t="shared" si="22"/>
        <v>0</v>
      </c>
      <c r="M134" s="81">
        <f t="shared" si="22"/>
        <v>0</v>
      </c>
      <c r="N134" s="66">
        <f t="shared" si="22"/>
        <v>0</v>
      </c>
      <c r="O134" s="66">
        <f t="shared" si="22"/>
        <v>0</v>
      </c>
      <c r="P134" s="66">
        <f t="shared" si="22"/>
        <v>0</v>
      </c>
      <c r="Q134" s="66">
        <f t="shared" si="22"/>
        <v>0</v>
      </c>
      <c r="R134" s="67">
        <f t="shared" si="22"/>
        <v>0</v>
      </c>
      <c r="S134" s="189" t="s">
        <v>53</v>
      </c>
      <c r="T134" s="39">
        <v>0</v>
      </c>
      <c r="U134" s="169" t="s">
        <v>95</v>
      </c>
    </row>
    <row r="135" spans="1:22" ht="20.149999999999999" customHeight="1" outlineLevel="1" thickBot="1" x14ac:dyDescent="0.25">
      <c r="A135" s="112"/>
      <c r="B135" s="161"/>
      <c r="C135" s="162"/>
      <c r="D135" s="163" t="s">
        <v>44</v>
      </c>
      <c r="E135" s="164" t="s">
        <v>1</v>
      </c>
      <c r="F135" s="178" t="s">
        <v>46</v>
      </c>
      <c r="G135" s="68">
        <f t="shared" si="22"/>
        <v>0</v>
      </c>
      <c r="H135" s="69">
        <f t="shared" si="22"/>
        <v>0</v>
      </c>
      <c r="I135" s="69">
        <f t="shared" si="22"/>
        <v>0</v>
      </c>
      <c r="J135" s="69">
        <f t="shared" si="22"/>
        <v>0</v>
      </c>
      <c r="K135" s="70">
        <f t="shared" si="22"/>
        <v>0</v>
      </c>
      <c r="L135" s="88">
        <f t="shared" si="22"/>
        <v>0</v>
      </c>
      <c r="M135" s="82">
        <f t="shared" si="22"/>
        <v>0</v>
      </c>
      <c r="N135" s="69">
        <f t="shared" si="22"/>
        <v>0</v>
      </c>
      <c r="O135" s="69">
        <f t="shared" si="22"/>
        <v>0</v>
      </c>
      <c r="P135" s="69">
        <f t="shared" si="22"/>
        <v>0</v>
      </c>
      <c r="Q135" s="69">
        <f t="shared" si="22"/>
        <v>0</v>
      </c>
      <c r="R135" s="70">
        <f t="shared" si="22"/>
        <v>0</v>
      </c>
      <c r="S135" s="190" t="s">
        <v>54</v>
      </c>
      <c r="T135" s="40">
        <v>0</v>
      </c>
      <c r="U135" s="168" t="s">
        <v>95</v>
      </c>
    </row>
    <row r="136" spans="1:22" ht="20.149999999999999" customHeight="1" outlineLevel="1" x14ac:dyDescent="0.2">
      <c r="A136" s="108" t="s">
        <v>21</v>
      </c>
      <c r="B136" s="152" t="s">
        <v>62</v>
      </c>
      <c r="C136" s="153" t="s">
        <v>61</v>
      </c>
      <c r="D136" s="172" t="s">
        <v>32</v>
      </c>
      <c r="E136" s="194" t="s">
        <v>40</v>
      </c>
      <c r="F136" s="179" t="s">
        <v>68</v>
      </c>
      <c r="G136" s="71">
        <f>ROUNDDOWN(G125*T136,2)</f>
        <v>0</v>
      </c>
      <c r="H136" s="72">
        <f>ROUNDDOWN(H125*T136,2)</f>
        <v>0</v>
      </c>
      <c r="I136" s="72">
        <f>ROUNDDOWN(I125*T136,2)</f>
        <v>0</v>
      </c>
      <c r="J136" s="72">
        <f>ROUNDDOWN(J125*T136,2)</f>
        <v>0</v>
      </c>
      <c r="K136" s="73">
        <f>ROUNDDOWN(K125*T136,2)</f>
        <v>0</v>
      </c>
      <c r="L136" s="89">
        <f>ROUNDDOWN(L125*T136,2)</f>
        <v>0</v>
      </c>
      <c r="M136" s="83">
        <f>ROUNDDOWN(M125*T136,2)</f>
        <v>0</v>
      </c>
      <c r="N136" s="72">
        <f>ROUNDDOWN(N125*T136,2)</f>
        <v>0</v>
      </c>
      <c r="O136" s="72">
        <f>ROUNDDOWN(O125*T136,2)</f>
        <v>0</v>
      </c>
      <c r="P136" s="72">
        <f>ROUNDDOWN(P125*T136,2)</f>
        <v>0</v>
      </c>
      <c r="Q136" s="72">
        <f>ROUNDDOWN(Q125*T136,2)</f>
        <v>0</v>
      </c>
      <c r="R136" s="73">
        <f>ROUNDDOWN(R125*T136,2)</f>
        <v>0</v>
      </c>
      <c r="S136" s="191" t="s">
        <v>55</v>
      </c>
      <c r="T136" s="41">
        <v>0</v>
      </c>
      <c r="U136" s="167" t="s">
        <v>86</v>
      </c>
    </row>
    <row r="137" spans="1:22" ht="20.149999999999999" customHeight="1" outlineLevel="1" thickBot="1" x14ac:dyDescent="0.25">
      <c r="A137" s="112"/>
      <c r="B137" s="161"/>
      <c r="C137" s="162"/>
      <c r="D137" s="173" t="s">
        <v>33</v>
      </c>
      <c r="E137" s="195" t="s">
        <v>57</v>
      </c>
      <c r="F137" s="180" t="s">
        <v>67</v>
      </c>
      <c r="G137" s="74">
        <f>ROUNDDOWN(SUM(G132:G135)*T137%,2)</f>
        <v>0</v>
      </c>
      <c r="H137" s="75">
        <f>ROUNDDOWN(SUM(H132:H135)*T137%,2)</f>
        <v>0</v>
      </c>
      <c r="I137" s="75">
        <f>ROUNDDOWN(SUM(I132:I135)*T137%,2)</f>
        <v>0</v>
      </c>
      <c r="J137" s="75">
        <f>ROUNDDOWN(SUM(J132:J135)*T137%,2)</f>
        <v>0</v>
      </c>
      <c r="K137" s="76">
        <f>ROUNDDOWN(SUM(K132:K135)*T137%,2)</f>
        <v>0</v>
      </c>
      <c r="L137" s="90">
        <f>ROUNDDOWN(SUM(L132:L135)*T137%,2)</f>
        <v>0</v>
      </c>
      <c r="M137" s="84">
        <f>ROUNDDOWN(SUM(M132:M135)*T137%,2)</f>
        <v>0</v>
      </c>
      <c r="N137" s="75">
        <f>ROUNDDOWN(SUM(N132:N135)*T137%,2)</f>
        <v>0</v>
      </c>
      <c r="O137" s="75">
        <f>ROUNDDOWN(SUM(O132:O135)*T137%,2)</f>
        <v>0</v>
      </c>
      <c r="P137" s="75">
        <f>ROUNDDOWN(SUM(P132:P135)*T137%,2)</f>
        <v>0</v>
      </c>
      <c r="Q137" s="75">
        <f>ROUNDDOWN(SUM(Q132:Q135)*T137%,2)</f>
        <v>0</v>
      </c>
      <c r="R137" s="76">
        <f>ROUNDDOWN(SUM(R132:R135)*T137%,2)</f>
        <v>0</v>
      </c>
      <c r="S137" s="192" t="s">
        <v>56</v>
      </c>
      <c r="T137" s="42">
        <v>0</v>
      </c>
      <c r="U137" s="166" t="s">
        <v>96</v>
      </c>
    </row>
    <row r="138" spans="1:22" ht="20.149999999999999" customHeight="1" x14ac:dyDescent="0.2">
      <c r="A138" s="108" t="s">
        <v>22</v>
      </c>
      <c r="B138" s="109" t="s">
        <v>25</v>
      </c>
      <c r="C138" s="109" t="s">
        <v>61</v>
      </c>
      <c r="D138" s="21"/>
      <c r="E138" s="196" t="s">
        <v>71</v>
      </c>
      <c r="F138" s="181" t="s">
        <v>89</v>
      </c>
      <c r="G138" s="77">
        <f>ROUNDDOWN(G131+SUM(G132:G135)-SUM(G136:G137),0)</f>
        <v>0</v>
      </c>
      <c r="H138" s="78">
        <f t="shared" ref="H138:R138" si="23">ROUNDDOWN(H131+SUM(H132:H135)-SUM(H136:H137),0)</f>
        <v>0</v>
      </c>
      <c r="I138" s="78">
        <f t="shared" si="23"/>
        <v>0</v>
      </c>
      <c r="J138" s="78">
        <f t="shared" si="23"/>
        <v>0</v>
      </c>
      <c r="K138" s="79">
        <f t="shared" si="23"/>
        <v>0</v>
      </c>
      <c r="L138" s="91">
        <f t="shared" si="23"/>
        <v>0</v>
      </c>
      <c r="M138" s="77">
        <f t="shared" si="23"/>
        <v>0</v>
      </c>
      <c r="N138" s="78">
        <f t="shared" si="23"/>
        <v>0</v>
      </c>
      <c r="O138" s="78">
        <f t="shared" si="23"/>
        <v>0</v>
      </c>
      <c r="P138" s="78">
        <f t="shared" si="23"/>
        <v>0</v>
      </c>
      <c r="Q138" s="78">
        <f t="shared" si="23"/>
        <v>0</v>
      </c>
      <c r="R138" s="91">
        <f t="shared" si="23"/>
        <v>0</v>
      </c>
      <c r="S138" s="193" t="s">
        <v>66</v>
      </c>
      <c r="T138" s="43"/>
      <c r="U138" s="44"/>
    </row>
    <row r="139" spans="1:22" ht="20.149999999999999" customHeight="1" x14ac:dyDescent="0.2">
      <c r="A139" s="112"/>
      <c r="B139" s="113"/>
      <c r="C139" s="113"/>
      <c r="D139" s="28"/>
      <c r="E139" s="197" t="s">
        <v>99</v>
      </c>
      <c r="F139" s="29"/>
      <c r="G139" s="45"/>
      <c r="H139" s="46"/>
      <c r="I139" s="46"/>
      <c r="J139" s="46"/>
      <c r="K139" s="198" t="s">
        <v>130</v>
      </c>
      <c r="L139" s="92">
        <f>SUM(G138:L138)</f>
        <v>0</v>
      </c>
      <c r="M139" s="45"/>
      <c r="N139" s="46"/>
      <c r="O139" s="46"/>
      <c r="P139" s="46"/>
      <c r="Q139" s="198" t="s">
        <v>132</v>
      </c>
      <c r="R139" s="92">
        <f>SUM(M138:R138)</f>
        <v>0</v>
      </c>
      <c r="S139" s="30"/>
      <c r="T139" s="31"/>
      <c r="U139" s="32"/>
    </row>
    <row r="140" spans="1:22" ht="20.149999999999999" customHeight="1" x14ac:dyDescent="0.2">
      <c r="A140" s="165" t="s">
        <v>27</v>
      </c>
      <c r="B140" s="151" t="s">
        <v>63</v>
      </c>
      <c r="C140" s="151" t="s">
        <v>61</v>
      </c>
      <c r="D140" s="16"/>
      <c r="E140" s="16"/>
      <c r="F140" s="199" t="s">
        <v>100</v>
      </c>
      <c r="G140" s="47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93">
        <f>SUM(L139,R139)</f>
        <v>0</v>
      </c>
      <c r="S140" s="49"/>
      <c r="T140" s="19"/>
      <c r="U140" s="20"/>
    </row>
    <row r="141" spans="1:22" ht="10" customHeight="1" x14ac:dyDescent="0.2">
      <c r="D141" s="7"/>
      <c r="E141" s="7"/>
      <c r="F141" s="50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2"/>
      <c r="S141" s="53"/>
      <c r="T141" s="54"/>
      <c r="U141" s="54"/>
    </row>
    <row r="142" spans="1:22" ht="20.149999999999999" customHeight="1" x14ac:dyDescent="0.2">
      <c r="A142" s="104">
        <v>7</v>
      </c>
      <c r="B142" s="105" t="s">
        <v>112</v>
      </c>
      <c r="C142" s="15"/>
    </row>
    <row r="143" spans="1:22" ht="20.149999999999999" customHeight="1" x14ac:dyDescent="0.2">
      <c r="A143" s="7"/>
      <c r="B143" s="103" t="s">
        <v>113</v>
      </c>
      <c r="N143" s="101" t="s">
        <v>35</v>
      </c>
      <c r="O143" s="106">
        <v>235</v>
      </c>
      <c r="P143" s="103" t="s">
        <v>34</v>
      </c>
      <c r="Q143" s="101" t="s">
        <v>36</v>
      </c>
      <c r="R143" s="107">
        <v>750</v>
      </c>
      <c r="S143" s="103" t="s">
        <v>69</v>
      </c>
    </row>
    <row r="144" spans="1:22" ht="20.149999999999999" customHeight="1" x14ac:dyDescent="0.2">
      <c r="A144" s="108" t="s">
        <v>23</v>
      </c>
      <c r="B144" s="109"/>
      <c r="C144" s="109"/>
      <c r="D144" s="109"/>
      <c r="E144" s="110"/>
      <c r="F144" s="111" t="s">
        <v>64</v>
      </c>
      <c r="G144" s="122" t="s">
        <v>98</v>
      </c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4"/>
      <c r="S144" s="116" t="s">
        <v>70</v>
      </c>
      <c r="T144" s="117"/>
      <c r="U144" s="118"/>
    </row>
    <row r="145" spans="1:22" ht="20.149999999999999" customHeight="1" x14ac:dyDescent="0.2">
      <c r="A145" s="112"/>
      <c r="B145" s="113"/>
      <c r="C145" s="113"/>
      <c r="D145" s="113"/>
      <c r="E145" s="114"/>
      <c r="F145" s="115"/>
      <c r="G145" s="125" t="s">
        <v>11</v>
      </c>
      <c r="H145" s="126" t="s">
        <v>12</v>
      </c>
      <c r="I145" s="126" t="s">
        <v>3</v>
      </c>
      <c r="J145" s="126" t="s">
        <v>4</v>
      </c>
      <c r="K145" s="127" t="s">
        <v>5</v>
      </c>
      <c r="L145" s="128" t="s">
        <v>6</v>
      </c>
      <c r="M145" s="125" t="s">
        <v>7</v>
      </c>
      <c r="N145" s="126" t="s">
        <v>8</v>
      </c>
      <c r="O145" s="126" t="s">
        <v>9</v>
      </c>
      <c r="P145" s="126" t="s">
        <v>13</v>
      </c>
      <c r="Q145" s="126" t="s">
        <v>14</v>
      </c>
      <c r="R145" s="128" t="s">
        <v>10</v>
      </c>
      <c r="S145" s="119"/>
      <c r="T145" s="120"/>
      <c r="U145" s="121"/>
    </row>
    <row r="146" spans="1:22" ht="20.149999999999999" customHeight="1" outlineLevel="1" x14ac:dyDescent="0.2">
      <c r="A146" s="150" t="s">
        <v>16</v>
      </c>
      <c r="B146" s="151" t="s">
        <v>24</v>
      </c>
      <c r="C146" s="151" t="s">
        <v>58</v>
      </c>
      <c r="D146" s="17"/>
      <c r="E146" s="17"/>
      <c r="F146" s="18"/>
      <c r="G146" s="129">
        <v>235</v>
      </c>
      <c r="H146" s="130">
        <v>235</v>
      </c>
      <c r="I146" s="130">
        <v>235</v>
      </c>
      <c r="J146" s="130">
        <v>235</v>
      </c>
      <c r="K146" s="131">
        <v>235</v>
      </c>
      <c r="L146" s="132">
        <v>235</v>
      </c>
      <c r="M146" s="133">
        <v>235</v>
      </c>
      <c r="N146" s="130">
        <v>235</v>
      </c>
      <c r="O146" s="130">
        <v>235</v>
      </c>
      <c r="P146" s="130">
        <v>235</v>
      </c>
      <c r="Q146" s="130">
        <v>235</v>
      </c>
      <c r="R146" s="132">
        <v>235</v>
      </c>
      <c r="S146" s="182" t="s">
        <v>65</v>
      </c>
      <c r="T146" s="19"/>
      <c r="U146" s="20"/>
    </row>
    <row r="147" spans="1:22" ht="20.149999999999999" customHeight="1" outlineLevel="1" x14ac:dyDescent="0.2">
      <c r="A147" s="200" t="s">
        <v>17</v>
      </c>
      <c r="B147" s="201" t="s">
        <v>2</v>
      </c>
      <c r="C147" s="153" t="s">
        <v>59</v>
      </c>
      <c r="D147" s="154" t="s">
        <v>28</v>
      </c>
      <c r="E147" s="155" t="s">
        <v>39</v>
      </c>
      <c r="F147" s="22"/>
      <c r="G147" s="134">
        <v>0</v>
      </c>
      <c r="H147" s="135">
        <v>0</v>
      </c>
      <c r="I147" s="135">
        <v>0</v>
      </c>
      <c r="J147" s="135">
        <v>0</v>
      </c>
      <c r="K147" s="136">
        <v>0</v>
      </c>
      <c r="L147" s="137">
        <v>0</v>
      </c>
      <c r="M147" s="134">
        <v>0</v>
      </c>
      <c r="N147" s="135">
        <v>0</v>
      </c>
      <c r="O147" s="135">
        <v>0</v>
      </c>
      <c r="P147" s="135">
        <v>0</v>
      </c>
      <c r="Q147" s="135">
        <v>0</v>
      </c>
      <c r="R147" s="137">
        <v>0</v>
      </c>
      <c r="S147" s="183" t="s">
        <v>65</v>
      </c>
      <c r="T147" s="23"/>
      <c r="U147" s="24"/>
    </row>
    <row r="148" spans="1:22" ht="20.149999999999999" customHeight="1" outlineLevel="1" x14ac:dyDescent="0.2">
      <c r="A148" s="202"/>
      <c r="B148" s="203"/>
      <c r="C148" s="158"/>
      <c r="D148" s="159" t="s">
        <v>29</v>
      </c>
      <c r="E148" s="160" t="s">
        <v>0</v>
      </c>
      <c r="F148" s="25"/>
      <c r="G148" s="138">
        <v>0</v>
      </c>
      <c r="H148" s="139">
        <v>0</v>
      </c>
      <c r="I148" s="139">
        <v>0</v>
      </c>
      <c r="J148" s="139">
        <v>10700</v>
      </c>
      <c r="K148" s="140">
        <v>10700</v>
      </c>
      <c r="L148" s="141">
        <v>9500</v>
      </c>
      <c r="M148" s="138">
        <v>0</v>
      </c>
      <c r="N148" s="139">
        <v>0</v>
      </c>
      <c r="O148" s="139">
        <v>0</v>
      </c>
      <c r="P148" s="139">
        <v>0</v>
      </c>
      <c r="Q148" s="139">
        <v>0</v>
      </c>
      <c r="R148" s="141">
        <v>0</v>
      </c>
      <c r="S148" s="184" t="s">
        <v>65</v>
      </c>
      <c r="T148" s="26"/>
      <c r="U148" s="27"/>
    </row>
    <row r="149" spans="1:22" ht="20.149999999999999" customHeight="1" outlineLevel="1" x14ac:dyDescent="0.2">
      <c r="A149" s="202"/>
      <c r="B149" s="203"/>
      <c r="C149" s="158"/>
      <c r="D149" s="159" t="s">
        <v>30</v>
      </c>
      <c r="E149" s="160" t="s">
        <v>15</v>
      </c>
      <c r="F149" s="25"/>
      <c r="G149" s="138">
        <v>7500</v>
      </c>
      <c r="H149" s="139">
        <v>7600</v>
      </c>
      <c r="I149" s="139">
        <v>8400</v>
      </c>
      <c r="J149" s="139">
        <v>0</v>
      </c>
      <c r="K149" s="140">
        <v>0</v>
      </c>
      <c r="L149" s="141">
        <v>0</v>
      </c>
      <c r="M149" s="138">
        <v>8500</v>
      </c>
      <c r="N149" s="139">
        <v>7400</v>
      </c>
      <c r="O149" s="139">
        <v>7900</v>
      </c>
      <c r="P149" s="139">
        <v>8300</v>
      </c>
      <c r="Q149" s="139">
        <v>7500</v>
      </c>
      <c r="R149" s="141">
        <v>8400</v>
      </c>
      <c r="S149" s="184" t="s">
        <v>65</v>
      </c>
      <c r="T149" s="26"/>
      <c r="U149" s="27"/>
    </row>
    <row r="150" spans="1:22" ht="20.149999999999999" customHeight="1" outlineLevel="1" x14ac:dyDescent="0.2">
      <c r="A150" s="204"/>
      <c r="B150" s="205"/>
      <c r="C150" s="162"/>
      <c r="D150" s="163" t="s">
        <v>31</v>
      </c>
      <c r="E150" s="164" t="s">
        <v>1</v>
      </c>
      <c r="F150" s="29"/>
      <c r="G150" s="142">
        <v>0</v>
      </c>
      <c r="H150" s="143">
        <v>0</v>
      </c>
      <c r="I150" s="143">
        <v>0</v>
      </c>
      <c r="J150" s="143">
        <v>0</v>
      </c>
      <c r="K150" s="144">
        <v>0</v>
      </c>
      <c r="L150" s="145">
        <v>0</v>
      </c>
      <c r="M150" s="142">
        <v>0</v>
      </c>
      <c r="N150" s="143">
        <v>0</v>
      </c>
      <c r="O150" s="143">
        <v>0</v>
      </c>
      <c r="P150" s="143">
        <v>0</v>
      </c>
      <c r="Q150" s="143">
        <v>0</v>
      </c>
      <c r="R150" s="145">
        <v>0</v>
      </c>
      <c r="S150" s="185" t="s">
        <v>65</v>
      </c>
      <c r="T150" s="31"/>
      <c r="U150" s="32"/>
    </row>
    <row r="151" spans="1:22" ht="20.149999999999999" customHeight="1" outlineLevel="1" thickBot="1" x14ac:dyDescent="0.25">
      <c r="A151" s="165" t="s">
        <v>18</v>
      </c>
      <c r="B151" s="151" t="s">
        <v>87</v>
      </c>
      <c r="C151" s="16"/>
      <c r="D151" s="17"/>
      <c r="E151" s="16"/>
      <c r="F151" s="174" t="s">
        <v>88</v>
      </c>
      <c r="G151" s="146">
        <v>0.90000000000000013</v>
      </c>
      <c r="H151" s="147">
        <v>0.90000000000000013</v>
      </c>
      <c r="I151" s="147">
        <v>0.89000000000000012</v>
      </c>
      <c r="J151" s="147">
        <v>0.89000000000000012</v>
      </c>
      <c r="K151" s="148">
        <v>0.89000000000000012</v>
      </c>
      <c r="L151" s="149">
        <v>0.88000000000000012</v>
      </c>
      <c r="M151" s="146">
        <v>0.90000000000000013</v>
      </c>
      <c r="N151" s="147">
        <v>0.89000000000000012</v>
      </c>
      <c r="O151" s="147">
        <v>0.89000000000000012</v>
      </c>
      <c r="P151" s="147">
        <v>0.88000000000000012</v>
      </c>
      <c r="Q151" s="147">
        <v>0.88000000000000012</v>
      </c>
      <c r="R151" s="149">
        <v>0.88000000000000012</v>
      </c>
      <c r="S151" s="186" t="s">
        <v>65</v>
      </c>
      <c r="T151" s="33"/>
      <c r="U151" s="34"/>
    </row>
    <row r="152" spans="1:22" ht="20.149999999999999" customHeight="1" outlineLevel="1" x14ac:dyDescent="0.2">
      <c r="A152" s="165" t="s">
        <v>19</v>
      </c>
      <c r="B152" s="151" t="s">
        <v>60</v>
      </c>
      <c r="C152" s="151" t="s">
        <v>61</v>
      </c>
      <c r="D152" s="35"/>
      <c r="E152" s="17"/>
      <c r="F152" s="175" t="s">
        <v>50</v>
      </c>
      <c r="G152" s="59">
        <f>G146*$T152*G151</f>
        <v>0</v>
      </c>
      <c r="H152" s="60">
        <f t="shared" ref="H152:R152" si="24">H146*$T152*H151</f>
        <v>0</v>
      </c>
      <c r="I152" s="60">
        <f t="shared" si="24"/>
        <v>0</v>
      </c>
      <c r="J152" s="60">
        <f t="shared" si="24"/>
        <v>0</v>
      </c>
      <c r="K152" s="61">
        <f t="shared" si="24"/>
        <v>0</v>
      </c>
      <c r="L152" s="85">
        <f t="shared" si="24"/>
        <v>0</v>
      </c>
      <c r="M152" s="59">
        <f t="shared" si="24"/>
        <v>0</v>
      </c>
      <c r="N152" s="60">
        <f t="shared" si="24"/>
        <v>0</v>
      </c>
      <c r="O152" s="60">
        <f t="shared" si="24"/>
        <v>0</v>
      </c>
      <c r="P152" s="60">
        <f t="shared" si="24"/>
        <v>0</v>
      </c>
      <c r="Q152" s="60">
        <f t="shared" si="24"/>
        <v>0</v>
      </c>
      <c r="R152" s="61">
        <f t="shared" si="24"/>
        <v>0</v>
      </c>
      <c r="S152" s="187" t="s">
        <v>45</v>
      </c>
      <c r="T152" s="36">
        <v>0</v>
      </c>
      <c r="U152" s="171" t="s">
        <v>97</v>
      </c>
      <c r="V152" s="37"/>
    </row>
    <row r="153" spans="1:22" ht="20.149999999999999" customHeight="1" outlineLevel="1" x14ac:dyDescent="0.2">
      <c r="A153" s="108" t="s">
        <v>20</v>
      </c>
      <c r="B153" s="152" t="s">
        <v>26</v>
      </c>
      <c r="C153" s="153" t="s">
        <v>61</v>
      </c>
      <c r="D153" s="154" t="s">
        <v>41</v>
      </c>
      <c r="E153" s="155" t="s">
        <v>39</v>
      </c>
      <c r="F153" s="176" t="s">
        <v>47</v>
      </c>
      <c r="G153" s="62">
        <f>G147*$T153</f>
        <v>0</v>
      </c>
      <c r="H153" s="63">
        <f t="shared" ref="H153:R153" si="25">H147*$T153</f>
        <v>0</v>
      </c>
      <c r="I153" s="63">
        <f t="shared" si="25"/>
        <v>0</v>
      </c>
      <c r="J153" s="63">
        <f t="shared" si="25"/>
        <v>0</v>
      </c>
      <c r="K153" s="64">
        <f t="shared" si="25"/>
        <v>0</v>
      </c>
      <c r="L153" s="86">
        <f t="shared" si="25"/>
        <v>0</v>
      </c>
      <c r="M153" s="80">
        <f t="shared" si="25"/>
        <v>0</v>
      </c>
      <c r="N153" s="63">
        <f t="shared" si="25"/>
        <v>0</v>
      </c>
      <c r="O153" s="63">
        <f t="shared" si="25"/>
        <v>0</v>
      </c>
      <c r="P153" s="63">
        <f t="shared" si="25"/>
        <v>0</v>
      </c>
      <c r="Q153" s="63">
        <f t="shared" si="25"/>
        <v>0</v>
      </c>
      <c r="R153" s="64">
        <f t="shared" si="25"/>
        <v>0</v>
      </c>
      <c r="S153" s="188" t="s">
        <v>51</v>
      </c>
      <c r="T153" s="38">
        <v>0</v>
      </c>
      <c r="U153" s="170" t="s">
        <v>95</v>
      </c>
    </row>
    <row r="154" spans="1:22" ht="20.149999999999999" customHeight="1" outlineLevel="1" x14ac:dyDescent="0.2">
      <c r="A154" s="156"/>
      <c r="B154" s="157"/>
      <c r="C154" s="158"/>
      <c r="D154" s="159" t="s">
        <v>42</v>
      </c>
      <c r="E154" s="160" t="s">
        <v>0</v>
      </c>
      <c r="F154" s="177" t="s">
        <v>48</v>
      </c>
      <c r="G154" s="65">
        <f t="shared" ref="G154:R156" si="26">G148*$T154</f>
        <v>0</v>
      </c>
      <c r="H154" s="66">
        <f t="shared" si="26"/>
        <v>0</v>
      </c>
      <c r="I154" s="66">
        <f t="shared" si="26"/>
        <v>0</v>
      </c>
      <c r="J154" s="66">
        <f t="shared" si="26"/>
        <v>0</v>
      </c>
      <c r="K154" s="67">
        <f t="shared" si="26"/>
        <v>0</v>
      </c>
      <c r="L154" s="87">
        <f t="shared" si="26"/>
        <v>0</v>
      </c>
      <c r="M154" s="81">
        <f t="shared" si="26"/>
        <v>0</v>
      </c>
      <c r="N154" s="66">
        <f t="shared" si="26"/>
        <v>0</v>
      </c>
      <c r="O154" s="66">
        <f t="shared" si="26"/>
        <v>0</v>
      </c>
      <c r="P154" s="66">
        <f t="shared" si="26"/>
        <v>0</v>
      </c>
      <c r="Q154" s="66">
        <f t="shared" si="26"/>
        <v>0</v>
      </c>
      <c r="R154" s="67">
        <f t="shared" si="26"/>
        <v>0</v>
      </c>
      <c r="S154" s="189" t="s">
        <v>52</v>
      </c>
      <c r="T154" s="39">
        <v>0</v>
      </c>
      <c r="U154" s="169" t="s">
        <v>95</v>
      </c>
    </row>
    <row r="155" spans="1:22" ht="20.149999999999999" customHeight="1" outlineLevel="1" x14ac:dyDescent="0.2">
      <c r="A155" s="156"/>
      <c r="B155" s="157"/>
      <c r="C155" s="158"/>
      <c r="D155" s="159" t="s">
        <v>43</v>
      </c>
      <c r="E155" s="160" t="s">
        <v>15</v>
      </c>
      <c r="F155" s="177" t="s">
        <v>49</v>
      </c>
      <c r="G155" s="65">
        <f t="shared" si="26"/>
        <v>0</v>
      </c>
      <c r="H155" s="66">
        <f t="shared" si="26"/>
        <v>0</v>
      </c>
      <c r="I155" s="66">
        <f t="shared" si="26"/>
        <v>0</v>
      </c>
      <c r="J155" s="66">
        <f t="shared" si="26"/>
        <v>0</v>
      </c>
      <c r="K155" s="67">
        <f t="shared" si="26"/>
        <v>0</v>
      </c>
      <c r="L155" s="87">
        <f t="shared" si="26"/>
        <v>0</v>
      </c>
      <c r="M155" s="81">
        <f t="shared" si="26"/>
        <v>0</v>
      </c>
      <c r="N155" s="66">
        <f t="shared" si="26"/>
        <v>0</v>
      </c>
      <c r="O155" s="66">
        <f t="shared" si="26"/>
        <v>0</v>
      </c>
      <c r="P155" s="66">
        <f t="shared" si="26"/>
        <v>0</v>
      </c>
      <c r="Q155" s="66">
        <f t="shared" si="26"/>
        <v>0</v>
      </c>
      <c r="R155" s="67">
        <f t="shared" si="26"/>
        <v>0</v>
      </c>
      <c r="S155" s="189" t="s">
        <v>53</v>
      </c>
      <c r="T155" s="39">
        <v>0</v>
      </c>
      <c r="U155" s="169" t="s">
        <v>95</v>
      </c>
    </row>
    <row r="156" spans="1:22" ht="20.149999999999999" customHeight="1" outlineLevel="1" thickBot="1" x14ac:dyDescent="0.25">
      <c r="A156" s="112"/>
      <c r="B156" s="161"/>
      <c r="C156" s="162"/>
      <c r="D156" s="163" t="s">
        <v>44</v>
      </c>
      <c r="E156" s="164" t="s">
        <v>1</v>
      </c>
      <c r="F156" s="178" t="s">
        <v>46</v>
      </c>
      <c r="G156" s="68">
        <f t="shared" si="26"/>
        <v>0</v>
      </c>
      <c r="H156" s="69">
        <f t="shared" si="26"/>
        <v>0</v>
      </c>
      <c r="I156" s="69">
        <f t="shared" si="26"/>
        <v>0</v>
      </c>
      <c r="J156" s="69">
        <f t="shared" si="26"/>
        <v>0</v>
      </c>
      <c r="K156" s="70">
        <f t="shared" si="26"/>
        <v>0</v>
      </c>
      <c r="L156" s="88">
        <f t="shared" si="26"/>
        <v>0</v>
      </c>
      <c r="M156" s="82">
        <f t="shared" si="26"/>
        <v>0</v>
      </c>
      <c r="N156" s="69">
        <f t="shared" si="26"/>
        <v>0</v>
      </c>
      <c r="O156" s="69">
        <f t="shared" si="26"/>
        <v>0</v>
      </c>
      <c r="P156" s="69">
        <f t="shared" si="26"/>
        <v>0</v>
      </c>
      <c r="Q156" s="69">
        <f t="shared" si="26"/>
        <v>0</v>
      </c>
      <c r="R156" s="70">
        <f t="shared" si="26"/>
        <v>0</v>
      </c>
      <c r="S156" s="190" t="s">
        <v>54</v>
      </c>
      <c r="T156" s="40">
        <v>0</v>
      </c>
      <c r="U156" s="168" t="s">
        <v>95</v>
      </c>
    </row>
    <row r="157" spans="1:22" ht="20.149999999999999" customHeight="1" outlineLevel="1" x14ac:dyDescent="0.2">
      <c r="A157" s="108" t="s">
        <v>21</v>
      </c>
      <c r="B157" s="152" t="s">
        <v>62</v>
      </c>
      <c r="C157" s="153" t="s">
        <v>61</v>
      </c>
      <c r="D157" s="172" t="s">
        <v>32</v>
      </c>
      <c r="E157" s="194" t="s">
        <v>40</v>
      </c>
      <c r="F157" s="179" t="s">
        <v>68</v>
      </c>
      <c r="G157" s="71">
        <f>ROUNDDOWN(G146*T157,2)</f>
        <v>0</v>
      </c>
      <c r="H157" s="72">
        <f>ROUNDDOWN(H146*T157,2)</f>
        <v>0</v>
      </c>
      <c r="I157" s="72">
        <f>ROUNDDOWN(I146*T157,2)</f>
        <v>0</v>
      </c>
      <c r="J157" s="72">
        <f>ROUNDDOWN(J146*T157,2)</f>
        <v>0</v>
      </c>
      <c r="K157" s="73">
        <f>ROUNDDOWN(K146*T157,2)</f>
        <v>0</v>
      </c>
      <c r="L157" s="89">
        <f>ROUNDDOWN(L146*T157,2)</f>
        <v>0</v>
      </c>
      <c r="M157" s="83">
        <f>ROUNDDOWN(M146*T157,2)</f>
        <v>0</v>
      </c>
      <c r="N157" s="72">
        <f>ROUNDDOWN(N146*T157,2)</f>
        <v>0</v>
      </c>
      <c r="O157" s="72">
        <f>ROUNDDOWN(O146*T157,2)</f>
        <v>0</v>
      </c>
      <c r="P157" s="72">
        <f>ROUNDDOWN(P146*T157,2)</f>
        <v>0</v>
      </c>
      <c r="Q157" s="72">
        <f>ROUNDDOWN(Q146*T157,2)</f>
        <v>0</v>
      </c>
      <c r="R157" s="73">
        <f>ROUNDDOWN(R146*T157,2)</f>
        <v>0</v>
      </c>
      <c r="S157" s="191" t="s">
        <v>55</v>
      </c>
      <c r="T157" s="41">
        <v>0</v>
      </c>
      <c r="U157" s="167" t="s">
        <v>86</v>
      </c>
    </row>
    <row r="158" spans="1:22" ht="20.149999999999999" customHeight="1" outlineLevel="1" thickBot="1" x14ac:dyDescent="0.25">
      <c r="A158" s="112"/>
      <c r="B158" s="161"/>
      <c r="C158" s="162"/>
      <c r="D158" s="173" t="s">
        <v>33</v>
      </c>
      <c r="E158" s="195" t="s">
        <v>57</v>
      </c>
      <c r="F158" s="180" t="s">
        <v>67</v>
      </c>
      <c r="G158" s="74">
        <f>ROUNDDOWN(SUM(G153:G156)*T158%,2)</f>
        <v>0</v>
      </c>
      <c r="H158" s="75">
        <f>ROUNDDOWN(SUM(H153:H156)*T158%,2)</f>
        <v>0</v>
      </c>
      <c r="I158" s="75">
        <f>ROUNDDOWN(SUM(I153:I156)*T158%,2)</f>
        <v>0</v>
      </c>
      <c r="J158" s="75">
        <f>ROUNDDOWN(SUM(J153:J156)*T158%,2)</f>
        <v>0</v>
      </c>
      <c r="K158" s="76">
        <f>ROUNDDOWN(SUM(K153:K156)*T158%,2)</f>
        <v>0</v>
      </c>
      <c r="L158" s="90">
        <f>ROUNDDOWN(SUM(L153:L156)*T158%,2)</f>
        <v>0</v>
      </c>
      <c r="M158" s="84">
        <f>ROUNDDOWN(SUM(M153:M156)*T158%,2)</f>
        <v>0</v>
      </c>
      <c r="N158" s="75">
        <f>ROUNDDOWN(SUM(N153:N156)*T158%,2)</f>
        <v>0</v>
      </c>
      <c r="O158" s="75">
        <f>ROUNDDOWN(SUM(O153:O156)*T158%,2)</f>
        <v>0</v>
      </c>
      <c r="P158" s="75">
        <f>ROUNDDOWN(SUM(P153:P156)*T158%,2)</f>
        <v>0</v>
      </c>
      <c r="Q158" s="75">
        <f>ROUNDDOWN(SUM(Q153:Q156)*T158%,2)</f>
        <v>0</v>
      </c>
      <c r="R158" s="76">
        <f>ROUNDDOWN(SUM(R153:R156)*T158%,2)</f>
        <v>0</v>
      </c>
      <c r="S158" s="192" t="s">
        <v>56</v>
      </c>
      <c r="T158" s="42">
        <v>0</v>
      </c>
      <c r="U158" s="166" t="s">
        <v>96</v>
      </c>
    </row>
    <row r="159" spans="1:22" ht="20.149999999999999" customHeight="1" x14ac:dyDescent="0.2">
      <c r="A159" s="108" t="s">
        <v>22</v>
      </c>
      <c r="B159" s="109" t="s">
        <v>25</v>
      </c>
      <c r="C159" s="109" t="s">
        <v>61</v>
      </c>
      <c r="D159" s="21"/>
      <c r="E159" s="196" t="s">
        <v>71</v>
      </c>
      <c r="F159" s="181" t="s">
        <v>89</v>
      </c>
      <c r="G159" s="77">
        <f>ROUNDDOWN(G152+SUM(G153:G156)-SUM(G157:G158),0)</f>
        <v>0</v>
      </c>
      <c r="H159" s="78">
        <f t="shared" ref="H159:R159" si="27">ROUNDDOWN(H152+SUM(H153:H156)-SUM(H157:H158),0)</f>
        <v>0</v>
      </c>
      <c r="I159" s="78">
        <f t="shared" si="27"/>
        <v>0</v>
      </c>
      <c r="J159" s="78">
        <f t="shared" si="27"/>
        <v>0</v>
      </c>
      <c r="K159" s="79">
        <f t="shared" si="27"/>
        <v>0</v>
      </c>
      <c r="L159" s="91">
        <f t="shared" si="27"/>
        <v>0</v>
      </c>
      <c r="M159" s="77">
        <f t="shared" si="27"/>
        <v>0</v>
      </c>
      <c r="N159" s="78">
        <f t="shared" si="27"/>
        <v>0</v>
      </c>
      <c r="O159" s="78">
        <f t="shared" si="27"/>
        <v>0</v>
      </c>
      <c r="P159" s="78">
        <f t="shared" si="27"/>
        <v>0</v>
      </c>
      <c r="Q159" s="78">
        <f t="shared" si="27"/>
        <v>0</v>
      </c>
      <c r="R159" s="91">
        <f t="shared" si="27"/>
        <v>0</v>
      </c>
      <c r="S159" s="193" t="s">
        <v>66</v>
      </c>
      <c r="T159" s="43"/>
      <c r="U159" s="44"/>
    </row>
    <row r="160" spans="1:22" ht="20.149999999999999" customHeight="1" x14ac:dyDescent="0.2">
      <c r="A160" s="112"/>
      <c r="B160" s="113"/>
      <c r="C160" s="113"/>
      <c r="D160" s="28"/>
      <c r="E160" s="197" t="s">
        <v>99</v>
      </c>
      <c r="F160" s="29"/>
      <c r="G160" s="45"/>
      <c r="H160" s="46"/>
      <c r="I160" s="46"/>
      <c r="J160" s="46"/>
      <c r="K160" s="198" t="s">
        <v>130</v>
      </c>
      <c r="L160" s="92">
        <f>SUM(G159:L159)</f>
        <v>0</v>
      </c>
      <c r="M160" s="45"/>
      <c r="N160" s="46"/>
      <c r="O160" s="46"/>
      <c r="P160" s="46"/>
      <c r="Q160" s="198" t="s">
        <v>132</v>
      </c>
      <c r="R160" s="92">
        <f>SUM(M159:R159)</f>
        <v>0</v>
      </c>
      <c r="S160" s="30"/>
      <c r="T160" s="31"/>
      <c r="U160" s="32"/>
    </row>
    <row r="161" spans="1:22" ht="20.149999999999999" customHeight="1" x14ac:dyDescent="0.2">
      <c r="A161" s="165" t="s">
        <v>27</v>
      </c>
      <c r="B161" s="151" t="s">
        <v>63</v>
      </c>
      <c r="C161" s="151" t="s">
        <v>61</v>
      </c>
      <c r="D161" s="16"/>
      <c r="E161" s="16"/>
      <c r="F161" s="199" t="s">
        <v>100</v>
      </c>
      <c r="G161" s="47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93">
        <f>SUM(L160,R160)</f>
        <v>0</v>
      </c>
      <c r="S161" s="49"/>
      <c r="T161" s="19"/>
      <c r="U161" s="20"/>
    </row>
    <row r="162" spans="1:22" ht="10" customHeight="1" x14ac:dyDescent="0.2">
      <c r="A162" s="14"/>
      <c r="B162" s="14"/>
      <c r="C162" s="14"/>
      <c r="D162" s="14"/>
      <c r="E162" s="14"/>
      <c r="F162" s="14"/>
      <c r="G162" s="9"/>
      <c r="L162" s="9"/>
    </row>
    <row r="163" spans="1:22" ht="20.149999999999999" customHeight="1" x14ac:dyDescent="0.2">
      <c r="A163" s="104">
        <v>8</v>
      </c>
      <c r="B163" s="105" t="s">
        <v>114</v>
      </c>
      <c r="C163" s="15"/>
    </row>
    <row r="164" spans="1:22" ht="20.149999999999999" customHeight="1" x14ac:dyDescent="0.2">
      <c r="A164" s="7"/>
      <c r="B164" s="103" t="s">
        <v>115</v>
      </c>
      <c r="N164" s="101" t="s">
        <v>35</v>
      </c>
      <c r="O164" s="106">
        <v>122</v>
      </c>
      <c r="P164" s="103" t="s">
        <v>34</v>
      </c>
      <c r="Q164" s="101" t="s">
        <v>36</v>
      </c>
      <c r="R164" s="107">
        <v>500</v>
      </c>
      <c r="S164" s="103" t="s">
        <v>69</v>
      </c>
    </row>
    <row r="165" spans="1:22" ht="20.149999999999999" customHeight="1" x14ac:dyDescent="0.2">
      <c r="A165" s="108" t="s">
        <v>23</v>
      </c>
      <c r="B165" s="109"/>
      <c r="C165" s="109"/>
      <c r="D165" s="109"/>
      <c r="E165" s="110"/>
      <c r="F165" s="111" t="s">
        <v>64</v>
      </c>
      <c r="G165" s="122" t="s">
        <v>98</v>
      </c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4"/>
      <c r="S165" s="116" t="s">
        <v>70</v>
      </c>
      <c r="T165" s="117"/>
      <c r="U165" s="118"/>
    </row>
    <row r="166" spans="1:22" ht="20.149999999999999" customHeight="1" x14ac:dyDescent="0.2">
      <c r="A166" s="112"/>
      <c r="B166" s="113"/>
      <c r="C166" s="113"/>
      <c r="D166" s="113"/>
      <c r="E166" s="114"/>
      <c r="F166" s="115"/>
      <c r="G166" s="125" t="s">
        <v>11</v>
      </c>
      <c r="H166" s="126" t="s">
        <v>12</v>
      </c>
      <c r="I166" s="126" t="s">
        <v>3</v>
      </c>
      <c r="J166" s="126" t="s">
        <v>4</v>
      </c>
      <c r="K166" s="127" t="s">
        <v>5</v>
      </c>
      <c r="L166" s="128" t="s">
        <v>6</v>
      </c>
      <c r="M166" s="125" t="s">
        <v>7</v>
      </c>
      <c r="N166" s="126" t="s">
        <v>8</v>
      </c>
      <c r="O166" s="126" t="s">
        <v>9</v>
      </c>
      <c r="P166" s="126" t="s">
        <v>13</v>
      </c>
      <c r="Q166" s="126" t="s">
        <v>14</v>
      </c>
      <c r="R166" s="128" t="s">
        <v>10</v>
      </c>
      <c r="S166" s="119"/>
      <c r="T166" s="120"/>
      <c r="U166" s="121"/>
    </row>
    <row r="167" spans="1:22" ht="20.149999999999999" customHeight="1" outlineLevel="1" x14ac:dyDescent="0.2">
      <c r="A167" s="150" t="s">
        <v>16</v>
      </c>
      <c r="B167" s="151" t="s">
        <v>24</v>
      </c>
      <c r="C167" s="151" t="s">
        <v>58</v>
      </c>
      <c r="D167" s="17"/>
      <c r="E167" s="17"/>
      <c r="F167" s="18"/>
      <c r="G167" s="129">
        <v>122</v>
      </c>
      <c r="H167" s="130">
        <v>122</v>
      </c>
      <c r="I167" s="130">
        <v>122</v>
      </c>
      <c r="J167" s="130">
        <v>122</v>
      </c>
      <c r="K167" s="131">
        <v>122</v>
      </c>
      <c r="L167" s="132">
        <v>122</v>
      </c>
      <c r="M167" s="133">
        <v>122</v>
      </c>
      <c r="N167" s="130">
        <v>122</v>
      </c>
      <c r="O167" s="130">
        <v>122</v>
      </c>
      <c r="P167" s="130">
        <v>122</v>
      </c>
      <c r="Q167" s="130">
        <v>122</v>
      </c>
      <c r="R167" s="132">
        <v>122</v>
      </c>
      <c r="S167" s="182" t="s">
        <v>65</v>
      </c>
      <c r="T167" s="19"/>
      <c r="U167" s="20"/>
    </row>
    <row r="168" spans="1:22" ht="20.149999999999999" customHeight="1" outlineLevel="1" x14ac:dyDescent="0.2">
      <c r="A168" s="200" t="s">
        <v>17</v>
      </c>
      <c r="B168" s="201" t="s">
        <v>2</v>
      </c>
      <c r="C168" s="153" t="s">
        <v>59</v>
      </c>
      <c r="D168" s="154" t="s">
        <v>28</v>
      </c>
      <c r="E168" s="155" t="s">
        <v>39</v>
      </c>
      <c r="F168" s="22"/>
      <c r="G168" s="134">
        <v>0</v>
      </c>
      <c r="H168" s="135">
        <v>0</v>
      </c>
      <c r="I168" s="135">
        <v>0</v>
      </c>
      <c r="J168" s="135">
        <v>0</v>
      </c>
      <c r="K168" s="136">
        <v>0</v>
      </c>
      <c r="L168" s="137">
        <v>0</v>
      </c>
      <c r="M168" s="134">
        <v>0</v>
      </c>
      <c r="N168" s="135">
        <v>0</v>
      </c>
      <c r="O168" s="135">
        <v>0</v>
      </c>
      <c r="P168" s="135">
        <v>0</v>
      </c>
      <c r="Q168" s="135">
        <v>0</v>
      </c>
      <c r="R168" s="137">
        <v>0</v>
      </c>
      <c r="S168" s="183" t="s">
        <v>65</v>
      </c>
      <c r="T168" s="23"/>
      <c r="U168" s="24"/>
    </row>
    <row r="169" spans="1:22" ht="20.149999999999999" customHeight="1" outlineLevel="1" x14ac:dyDescent="0.2">
      <c r="A169" s="202"/>
      <c r="B169" s="203"/>
      <c r="C169" s="158"/>
      <c r="D169" s="159" t="s">
        <v>29</v>
      </c>
      <c r="E169" s="160" t="s">
        <v>0</v>
      </c>
      <c r="F169" s="25"/>
      <c r="G169" s="138">
        <v>0</v>
      </c>
      <c r="H169" s="139">
        <v>0</v>
      </c>
      <c r="I169" s="139">
        <v>0</v>
      </c>
      <c r="J169" s="139">
        <v>28400</v>
      </c>
      <c r="K169" s="140">
        <v>34500</v>
      </c>
      <c r="L169" s="141">
        <v>22800</v>
      </c>
      <c r="M169" s="138">
        <v>0</v>
      </c>
      <c r="N169" s="139">
        <v>0</v>
      </c>
      <c r="O169" s="139">
        <v>0</v>
      </c>
      <c r="P169" s="139">
        <v>0</v>
      </c>
      <c r="Q169" s="139">
        <v>0</v>
      </c>
      <c r="R169" s="141">
        <v>0</v>
      </c>
      <c r="S169" s="184" t="s">
        <v>65</v>
      </c>
      <c r="T169" s="26"/>
      <c r="U169" s="27"/>
    </row>
    <row r="170" spans="1:22" ht="20.149999999999999" customHeight="1" outlineLevel="1" x14ac:dyDescent="0.2">
      <c r="A170" s="202"/>
      <c r="B170" s="203"/>
      <c r="C170" s="158"/>
      <c r="D170" s="159" t="s">
        <v>30</v>
      </c>
      <c r="E170" s="160" t="s">
        <v>15</v>
      </c>
      <c r="F170" s="25"/>
      <c r="G170" s="138">
        <v>5700</v>
      </c>
      <c r="H170" s="139">
        <v>5600</v>
      </c>
      <c r="I170" s="139">
        <v>5900</v>
      </c>
      <c r="J170" s="139">
        <v>0</v>
      </c>
      <c r="K170" s="140">
        <v>0</v>
      </c>
      <c r="L170" s="141">
        <v>0</v>
      </c>
      <c r="M170" s="138">
        <v>5500</v>
      </c>
      <c r="N170" s="139">
        <v>5500</v>
      </c>
      <c r="O170" s="139">
        <v>6600</v>
      </c>
      <c r="P170" s="139">
        <v>7600</v>
      </c>
      <c r="Q170" s="139">
        <v>7600</v>
      </c>
      <c r="R170" s="141">
        <v>7100</v>
      </c>
      <c r="S170" s="184" t="s">
        <v>65</v>
      </c>
      <c r="T170" s="26"/>
      <c r="U170" s="27"/>
    </row>
    <row r="171" spans="1:22" ht="20.149999999999999" customHeight="1" outlineLevel="1" x14ac:dyDescent="0.2">
      <c r="A171" s="204"/>
      <c r="B171" s="205"/>
      <c r="C171" s="162"/>
      <c r="D171" s="163" t="s">
        <v>31</v>
      </c>
      <c r="E171" s="164" t="s">
        <v>1</v>
      </c>
      <c r="F171" s="29"/>
      <c r="G171" s="142">
        <v>0</v>
      </c>
      <c r="H171" s="143">
        <v>0</v>
      </c>
      <c r="I171" s="143">
        <v>0</v>
      </c>
      <c r="J171" s="143">
        <v>0</v>
      </c>
      <c r="K171" s="144">
        <v>0</v>
      </c>
      <c r="L171" s="145">
        <v>0</v>
      </c>
      <c r="M171" s="142">
        <v>0</v>
      </c>
      <c r="N171" s="143">
        <v>0</v>
      </c>
      <c r="O171" s="143">
        <v>0</v>
      </c>
      <c r="P171" s="143">
        <v>0</v>
      </c>
      <c r="Q171" s="143">
        <v>0</v>
      </c>
      <c r="R171" s="145">
        <v>0</v>
      </c>
      <c r="S171" s="185" t="s">
        <v>65</v>
      </c>
      <c r="T171" s="31"/>
      <c r="U171" s="32"/>
    </row>
    <row r="172" spans="1:22" ht="20.149999999999999" customHeight="1" outlineLevel="1" thickBot="1" x14ac:dyDescent="0.25">
      <c r="A172" s="165" t="s">
        <v>18</v>
      </c>
      <c r="B172" s="151" t="s">
        <v>87</v>
      </c>
      <c r="C172" s="16"/>
      <c r="D172" s="17"/>
      <c r="E172" s="16"/>
      <c r="F172" s="174" t="s">
        <v>88</v>
      </c>
      <c r="G172" s="146">
        <v>0.85000000000000009</v>
      </c>
      <c r="H172" s="147">
        <v>0.85000000000000009</v>
      </c>
      <c r="I172" s="147">
        <v>0.85000000000000009</v>
      </c>
      <c r="J172" s="147">
        <v>0.85000000000000009</v>
      </c>
      <c r="K172" s="148">
        <v>0.85000000000000009</v>
      </c>
      <c r="L172" s="149">
        <v>0.85000000000000009</v>
      </c>
      <c r="M172" s="146">
        <v>0.85000000000000009</v>
      </c>
      <c r="N172" s="147">
        <v>0.85000000000000009</v>
      </c>
      <c r="O172" s="147">
        <v>0.85000000000000009</v>
      </c>
      <c r="P172" s="147">
        <v>0.85000000000000009</v>
      </c>
      <c r="Q172" s="147">
        <v>0.85000000000000009</v>
      </c>
      <c r="R172" s="149">
        <v>0.85000000000000009</v>
      </c>
      <c r="S172" s="186" t="s">
        <v>65</v>
      </c>
      <c r="T172" s="33"/>
      <c r="U172" s="34"/>
    </row>
    <row r="173" spans="1:22" ht="20.149999999999999" customHeight="1" outlineLevel="1" x14ac:dyDescent="0.2">
      <c r="A173" s="165" t="s">
        <v>19</v>
      </c>
      <c r="B173" s="151" t="s">
        <v>60</v>
      </c>
      <c r="C173" s="151" t="s">
        <v>61</v>
      </c>
      <c r="D173" s="35"/>
      <c r="E173" s="17"/>
      <c r="F173" s="175" t="s">
        <v>50</v>
      </c>
      <c r="G173" s="59">
        <f>G167*$T173*G172</f>
        <v>0</v>
      </c>
      <c r="H173" s="60">
        <f t="shared" ref="H173:R173" si="28">H167*$T173*H172</f>
        <v>0</v>
      </c>
      <c r="I173" s="60">
        <f t="shared" si="28"/>
        <v>0</v>
      </c>
      <c r="J173" s="60">
        <f t="shared" si="28"/>
        <v>0</v>
      </c>
      <c r="K173" s="61">
        <f t="shared" si="28"/>
        <v>0</v>
      </c>
      <c r="L173" s="85">
        <f t="shared" si="28"/>
        <v>0</v>
      </c>
      <c r="M173" s="59">
        <f t="shared" si="28"/>
        <v>0</v>
      </c>
      <c r="N173" s="60">
        <f t="shared" si="28"/>
        <v>0</v>
      </c>
      <c r="O173" s="60">
        <f t="shared" si="28"/>
        <v>0</v>
      </c>
      <c r="P173" s="60">
        <f t="shared" si="28"/>
        <v>0</v>
      </c>
      <c r="Q173" s="60">
        <f t="shared" si="28"/>
        <v>0</v>
      </c>
      <c r="R173" s="61">
        <f t="shared" si="28"/>
        <v>0</v>
      </c>
      <c r="S173" s="187" t="s">
        <v>45</v>
      </c>
      <c r="T173" s="36">
        <v>0</v>
      </c>
      <c r="U173" s="171" t="s">
        <v>97</v>
      </c>
      <c r="V173" s="37"/>
    </row>
    <row r="174" spans="1:22" ht="20.149999999999999" customHeight="1" outlineLevel="1" x14ac:dyDescent="0.2">
      <c r="A174" s="108" t="s">
        <v>20</v>
      </c>
      <c r="B174" s="152" t="s">
        <v>26</v>
      </c>
      <c r="C174" s="153" t="s">
        <v>61</v>
      </c>
      <c r="D174" s="154" t="s">
        <v>41</v>
      </c>
      <c r="E174" s="155" t="s">
        <v>39</v>
      </c>
      <c r="F174" s="176" t="s">
        <v>47</v>
      </c>
      <c r="G174" s="62">
        <f>G168*$T174</f>
        <v>0</v>
      </c>
      <c r="H174" s="63">
        <f t="shared" ref="H174:R174" si="29">H168*$T174</f>
        <v>0</v>
      </c>
      <c r="I174" s="63">
        <f t="shared" si="29"/>
        <v>0</v>
      </c>
      <c r="J174" s="63">
        <f t="shared" si="29"/>
        <v>0</v>
      </c>
      <c r="K174" s="64">
        <f t="shared" si="29"/>
        <v>0</v>
      </c>
      <c r="L174" s="86">
        <f t="shared" si="29"/>
        <v>0</v>
      </c>
      <c r="M174" s="80">
        <f t="shared" si="29"/>
        <v>0</v>
      </c>
      <c r="N174" s="63">
        <f t="shared" si="29"/>
        <v>0</v>
      </c>
      <c r="O174" s="63">
        <f t="shared" si="29"/>
        <v>0</v>
      </c>
      <c r="P174" s="63">
        <f t="shared" si="29"/>
        <v>0</v>
      </c>
      <c r="Q174" s="63">
        <f t="shared" si="29"/>
        <v>0</v>
      </c>
      <c r="R174" s="64">
        <f t="shared" si="29"/>
        <v>0</v>
      </c>
      <c r="S174" s="188" t="s">
        <v>51</v>
      </c>
      <c r="T174" s="38">
        <v>0</v>
      </c>
      <c r="U174" s="170" t="s">
        <v>95</v>
      </c>
    </row>
    <row r="175" spans="1:22" ht="20.149999999999999" customHeight="1" outlineLevel="1" x14ac:dyDescent="0.2">
      <c r="A175" s="156"/>
      <c r="B175" s="157"/>
      <c r="C175" s="158"/>
      <c r="D175" s="159" t="s">
        <v>42</v>
      </c>
      <c r="E175" s="160" t="s">
        <v>0</v>
      </c>
      <c r="F175" s="177" t="s">
        <v>48</v>
      </c>
      <c r="G175" s="65">
        <f t="shared" ref="G175:R177" si="30">G169*$T175</f>
        <v>0</v>
      </c>
      <c r="H175" s="66">
        <f t="shared" si="30"/>
        <v>0</v>
      </c>
      <c r="I175" s="66">
        <f t="shared" si="30"/>
        <v>0</v>
      </c>
      <c r="J175" s="66">
        <f t="shared" si="30"/>
        <v>0</v>
      </c>
      <c r="K175" s="67">
        <f t="shared" si="30"/>
        <v>0</v>
      </c>
      <c r="L175" s="87">
        <f t="shared" si="30"/>
        <v>0</v>
      </c>
      <c r="M175" s="81">
        <f t="shared" si="30"/>
        <v>0</v>
      </c>
      <c r="N175" s="66">
        <f t="shared" si="30"/>
        <v>0</v>
      </c>
      <c r="O175" s="66">
        <f t="shared" si="30"/>
        <v>0</v>
      </c>
      <c r="P175" s="66">
        <f t="shared" si="30"/>
        <v>0</v>
      </c>
      <c r="Q175" s="66">
        <f t="shared" si="30"/>
        <v>0</v>
      </c>
      <c r="R175" s="67">
        <f t="shared" si="30"/>
        <v>0</v>
      </c>
      <c r="S175" s="189" t="s">
        <v>52</v>
      </c>
      <c r="T175" s="39">
        <v>0</v>
      </c>
      <c r="U175" s="169" t="s">
        <v>95</v>
      </c>
    </row>
    <row r="176" spans="1:22" ht="20.149999999999999" customHeight="1" outlineLevel="1" x14ac:dyDescent="0.2">
      <c r="A176" s="156"/>
      <c r="B176" s="157"/>
      <c r="C176" s="158"/>
      <c r="D176" s="159" t="s">
        <v>43</v>
      </c>
      <c r="E176" s="160" t="s">
        <v>15</v>
      </c>
      <c r="F176" s="177" t="s">
        <v>49</v>
      </c>
      <c r="G176" s="65">
        <f t="shared" si="30"/>
        <v>0</v>
      </c>
      <c r="H176" s="66">
        <f t="shared" si="30"/>
        <v>0</v>
      </c>
      <c r="I176" s="66">
        <f t="shared" si="30"/>
        <v>0</v>
      </c>
      <c r="J176" s="66">
        <f t="shared" si="30"/>
        <v>0</v>
      </c>
      <c r="K176" s="67">
        <f t="shared" si="30"/>
        <v>0</v>
      </c>
      <c r="L176" s="87">
        <f t="shared" si="30"/>
        <v>0</v>
      </c>
      <c r="M176" s="81">
        <f t="shared" si="30"/>
        <v>0</v>
      </c>
      <c r="N176" s="66">
        <f t="shared" si="30"/>
        <v>0</v>
      </c>
      <c r="O176" s="66">
        <f t="shared" si="30"/>
        <v>0</v>
      </c>
      <c r="P176" s="66">
        <f t="shared" si="30"/>
        <v>0</v>
      </c>
      <c r="Q176" s="66">
        <f t="shared" si="30"/>
        <v>0</v>
      </c>
      <c r="R176" s="67">
        <f t="shared" si="30"/>
        <v>0</v>
      </c>
      <c r="S176" s="189" t="s">
        <v>53</v>
      </c>
      <c r="T176" s="39">
        <v>0</v>
      </c>
      <c r="U176" s="169" t="s">
        <v>95</v>
      </c>
    </row>
    <row r="177" spans="1:21" ht="20.149999999999999" customHeight="1" outlineLevel="1" thickBot="1" x14ac:dyDescent="0.25">
      <c r="A177" s="112"/>
      <c r="B177" s="161"/>
      <c r="C177" s="162"/>
      <c r="D177" s="163" t="s">
        <v>44</v>
      </c>
      <c r="E177" s="164" t="s">
        <v>1</v>
      </c>
      <c r="F177" s="178" t="s">
        <v>46</v>
      </c>
      <c r="G177" s="68">
        <f t="shared" si="30"/>
        <v>0</v>
      </c>
      <c r="H177" s="69">
        <f t="shared" si="30"/>
        <v>0</v>
      </c>
      <c r="I177" s="69">
        <f t="shared" si="30"/>
        <v>0</v>
      </c>
      <c r="J177" s="69">
        <f t="shared" si="30"/>
        <v>0</v>
      </c>
      <c r="K177" s="70">
        <f t="shared" si="30"/>
        <v>0</v>
      </c>
      <c r="L177" s="88">
        <f t="shared" si="30"/>
        <v>0</v>
      </c>
      <c r="M177" s="82">
        <f t="shared" si="30"/>
        <v>0</v>
      </c>
      <c r="N177" s="69">
        <f t="shared" si="30"/>
        <v>0</v>
      </c>
      <c r="O177" s="69">
        <f t="shared" si="30"/>
        <v>0</v>
      </c>
      <c r="P177" s="69">
        <f t="shared" si="30"/>
        <v>0</v>
      </c>
      <c r="Q177" s="69">
        <f t="shared" si="30"/>
        <v>0</v>
      </c>
      <c r="R177" s="70">
        <f t="shared" si="30"/>
        <v>0</v>
      </c>
      <c r="S177" s="190" t="s">
        <v>54</v>
      </c>
      <c r="T177" s="40">
        <v>0</v>
      </c>
      <c r="U177" s="168" t="s">
        <v>95</v>
      </c>
    </row>
    <row r="178" spans="1:21" ht="20.149999999999999" customHeight="1" outlineLevel="1" x14ac:dyDescent="0.2">
      <c r="A178" s="108" t="s">
        <v>21</v>
      </c>
      <c r="B178" s="152" t="s">
        <v>62</v>
      </c>
      <c r="C178" s="153" t="s">
        <v>61</v>
      </c>
      <c r="D178" s="172" t="s">
        <v>32</v>
      </c>
      <c r="E178" s="194" t="s">
        <v>40</v>
      </c>
      <c r="F178" s="179" t="s">
        <v>68</v>
      </c>
      <c r="G178" s="71">
        <f>ROUNDDOWN(G167*T178,2)</f>
        <v>0</v>
      </c>
      <c r="H178" s="72">
        <f>ROUNDDOWN(H167*T178,2)</f>
        <v>0</v>
      </c>
      <c r="I178" s="72">
        <f>ROUNDDOWN(I167*T178,2)</f>
        <v>0</v>
      </c>
      <c r="J178" s="72">
        <f>ROUNDDOWN(J167*T178,2)</f>
        <v>0</v>
      </c>
      <c r="K178" s="73">
        <f>ROUNDDOWN(K167*T178,2)</f>
        <v>0</v>
      </c>
      <c r="L178" s="89">
        <f>ROUNDDOWN(L167*T178,2)</f>
        <v>0</v>
      </c>
      <c r="M178" s="83">
        <f>ROUNDDOWN(M167*T178,2)</f>
        <v>0</v>
      </c>
      <c r="N178" s="72">
        <f>ROUNDDOWN(N167*T178,2)</f>
        <v>0</v>
      </c>
      <c r="O178" s="72">
        <f>ROUNDDOWN(O167*T178,2)</f>
        <v>0</v>
      </c>
      <c r="P178" s="72">
        <f>ROUNDDOWN(P167*T178,2)</f>
        <v>0</v>
      </c>
      <c r="Q178" s="72">
        <f>ROUNDDOWN(Q167*T178,2)</f>
        <v>0</v>
      </c>
      <c r="R178" s="73">
        <f>ROUNDDOWN(R167*T178,2)</f>
        <v>0</v>
      </c>
      <c r="S178" s="191" t="s">
        <v>55</v>
      </c>
      <c r="T178" s="41">
        <v>0</v>
      </c>
      <c r="U178" s="167" t="s">
        <v>86</v>
      </c>
    </row>
    <row r="179" spans="1:21" ht="20.149999999999999" customHeight="1" outlineLevel="1" thickBot="1" x14ac:dyDescent="0.25">
      <c r="A179" s="112"/>
      <c r="B179" s="161"/>
      <c r="C179" s="162"/>
      <c r="D179" s="173" t="s">
        <v>33</v>
      </c>
      <c r="E179" s="195" t="s">
        <v>57</v>
      </c>
      <c r="F179" s="180" t="s">
        <v>67</v>
      </c>
      <c r="G179" s="74">
        <f>ROUNDDOWN(SUM(G174:G177)*T179%,2)</f>
        <v>0</v>
      </c>
      <c r="H179" s="75">
        <f>ROUNDDOWN(SUM(H174:H177)*T179%,2)</f>
        <v>0</v>
      </c>
      <c r="I179" s="75">
        <f>ROUNDDOWN(SUM(I174:I177)*T179%,2)</f>
        <v>0</v>
      </c>
      <c r="J179" s="75">
        <f>ROUNDDOWN(SUM(J174:J177)*T179%,2)</f>
        <v>0</v>
      </c>
      <c r="K179" s="76">
        <f>ROUNDDOWN(SUM(K174:K177)*T179%,2)</f>
        <v>0</v>
      </c>
      <c r="L179" s="90">
        <f>ROUNDDOWN(SUM(L174:L177)*T179%,2)</f>
        <v>0</v>
      </c>
      <c r="M179" s="84">
        <f>ROUNDDOWN(SUM(M174:M177)*T179%,2)</f>
        <v>0</v>
      </c>
      <c r="N179" s="75">
        <f>ROUNDDOWN(SUM(N174:N177)*T179%,2)</f>
        <v>0</v>
      </c>
      <c r="O179" s="75">
        <f>ROUNDDOWN(SUM(O174:O177)*T179%,2)</f>
        <v>0</v>
      </c>
      <c r="P179" s="75">
        <f>ROUNDDOWN(SUM(P174:P177)*T179%,2)</f>
        <v>0</v>
      </c>
      <c r="Q179" s="75">
        <f>ROUNDDOWN(SUM(Q174:Q177)*T179%,2)</f>
        <v>0</v>
      </c>
      <c r="R179" s="76">
        <f>ROUNDDOWN(SUM(R174:R177)*T179%,2)</f>
        <v>0</v>
      </c>
      <c r="S179" s="192" t="s">
        <v>56</v>
      </c>
      <c r="T179" s="42">
        <v>0</v>
      </c>
      <c r="U179" s="166" t="s">
        <v>96</v>
      </c>
    </row>
    <row r="180" spans="1:21" ht="20.149999999999999" customHeight="1" x14ac:dyDescent="0.2">
      <c r="A180" s="108" t="s">
        <v>22</v>
      </c>
      <c r="B180" s="109" t="s">
        <v>25</v>
      </c>
      <c r="C180" s="109" t="s">
        <v>61</v>
      </c>
      <c r="D180" s="21"/>
      <c r="E180" s="196" t="s">
        <v>71</v>
      </c>
      <c r="F180" s="181" t="s">
        <v>89</v>
      </c>
      <c r="G180" s="77">
        <f>ROUNDDOWN(G173+SUM(G174:G177)-SUM(G178:G179),0)</f>
        <v>0</v>
      </c>
      <c r="H180" s="78">
        <f t="shared" ref="H180:R180" si="31">ROUNDDOWN(H173+SUM(H174:H177)-SUM(H178:H179),0)</f>
        <v>0</v>
      </c>
      <c r="I180" s="78">
        <f t="shared" si="31"/>
        <v>0</v>
      </c>
      <c r="J180" s="78">
        <f t="shared" si="31"/>
        <v>0</v>
      </c>
      <c r="K180" s="79">
        <f t="shared" si="31"/>
        <v>0</v>
      </c>
      <c r="L180" s="91">
        <f t="shared" si="31"/>
        <v>0</v>
      </c>
      <c r="M180" s="77">
        <f t="shared" si="31"/>
        <v>0</v>
      </c>
      <c r="N180" s="78">
        <f t="shared" si="31"/>
        <v>0</v>
      </c>
      <c r="O180" s="78">
        <f t="shared" si="31"/>
        <v>0</v>
      </c>
      <c r="P180" s="78">
        <f t="shared" si="31"/>
        <v>0</v>
      </c>
      <c r="Q180" s="78">
        <f t="shared" si="31"/>
        <v>0</v>
      </c>
      <c r="R180" s="91">
        <f t="shared" si="31"/>
        <v>0</v>
      </c>
      <c r="S180" s="193" t="s">
        <v>66</v>
      </c>
      <c r="T180" s="43"/>
      <c r="U180" s="44"/>
    </row>
    <row r="181" spans="1:21" ht="20.149999999999999" customHeight="1" x14ac:dyDescent="0.2">
      <c r="A181" s="112"/>
      <c r="B181" s="113"/>
      <c r="C181" s="113"/>
      <c r="D181" s="28"/>
      <c r="E181" s="197" t="s">
        <v>99</v>
      </c>
      <c r="F181" s="29"/>
      <c r="G181" s="45"/>
      <c r="H181" s="46"/>
      <c r="I181" s="46"/>
      <c r="J181" s="46"/>
      <c r="K181" s="198" t="s">
        <v>130</v>
      </c>
      <c r="L181" s="92">
        <f>SUM(G180:L180)</f>
        <v>0</v>
      </c>
      <c r="M181" s="45"/>
      <c r="N181" s="46"/>
      <c r="O181" s="46"/>
      <c r="P181" s="46"/>
      <c r="Q181" s="198" t="s">
        <v>132</v>
      </c>
      <c r="R181" s="92">
        <f>SUM(M180:R180)</f>
        <v>0</v>
      </c>
      <c r="S181" s="30"/>
      <c r="T181" s="31"/>
      <c r="U181" s="32"/>
    </row>
    <row r="182" spans="1:21" ht="20.149999999999999" customHeight="1" x14ac:dyDescent="0.2">
      <c r="A182" s="165" t="s">
        <v>27</v>
      </c>
      <c r="B182" s="151" t="s">
        <v>63</v>
      </c>
      <c r="C182" s="151" t="s">
        <v>61</v>
      </c>
      <c r="D182" s="16"/>
      <c r="E182" s="16"/>
      <c r="F182" s="199" t="s">
        <v>100</v>
      </c>
      <c r="G182" s="47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93">
        <f>SUM(L181,R181)</f>
        <v>0</v>
      </c>
      <c r="S182" s="49"/>
      <c r="T182" s="19"/>
      <c r="U182" s="20"/>
    </row>
    <row r="183" spans="1:21" ht="10" customHeight="1" x14ac:dyDescent="0.2">
      <c r="D183" s="7"/>
      <c r="E183" s="7"/>
      <c r="F183" s="50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2"/>
      <c r="S183" s="53"/>
      <c r="T183" s="54"/>
      <c r="U183" s="54"/>
    </row>
    <row r="184" spans="1:21" ht="20.149999999999999" customHeight="1" x14ac:dyDescent="0.2">
      <c r="A184" s="104">
        <v>9</v>
      </c>
      <c r="B184" s="105" t="s">
        <v>116</v>
      </c>
      <c r="C184" s="15"/>
    </row>
    <row r="185" spans="1:21" ht="20.149999999999999" customHeight="1" x14ac:dyDescent="0.2">
      <c r="A185" s="7"/>
      <c r="B185" s="103" t="s">
        <v>117</v>
      </c>
      <c r="N185" s="101" t="s">
        <v>35</v>
      </c>
      <c r="O185" s="106">
        <v>155</v>
      </c>
      <c r="P185" s="103" t="s">
        <v>34</v>
      </c>
      <c r="Q185" s="101" t="s">
        <v>36</v>
      </c>
      <c r="R185" s="107">
        <v>500</v>
      </c>
      <c r="S185" s="103" t="s">
        <v>69</v>
      </c>
    </row>
    <row r="186" spans="1:21" ht="20.149999999999999" customHeight="1" x14ac:dyDescent="0.2">
      <c r="A186" s="108" t="s">
        <v>23</v>
      </c>
      <c r="B186" s="109"/>
      <c r="C186" s="109"/>
      <c r="D186" s="109"/>
      <c r="E186" s="110"/>
      <c r="F186" s="111" t="s">
        <v>64</v>
      </c>
      <c r="G186" s="122" t="s">
        <v>98</v>
      </c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4"/>
      <c r="S186" s="116" t="s">
        <v>70</v>
      </c>
      <c r="T186" s="117"/>
      <c r="U186" s="118"/>
    </row>
    <row r="187" spans="1:21" ht="20.149999999999999" customHeight="1" x14ac:dyDescent="0.2">
      <c r="A187" s="112"/>
      <c r="B187" s="113"/>
      <c r="C187" s="113"/>
      <c r="D187" s="113"/>
      <c r="E187" s="114"/>
      <c r="F187" s="115"/>
      <c r="G187" s="125" t="s">
        <v>11</v>
      </c>
      <c r="H187" s="126" t="s">
        <v>12</v>
      </c>
      <c r="I187" s="126" t="s">
        <v>3</v>
      </c>
      <c r="J187" s="126" t="s">
        <v>4</v>
      </c>
      <c r="K187" s="127" t="s">
        <v>5</v>
      </c>
      <c r="L187" s="128" t="s">
        <v>6</v>
      </c>
      <c r="M187" s="125" t="s">
        <v>7</v>
      </c>
      <c r="N187" s="126" t="s">
        <v>8</v>
      </c>
      <c r="O187" s="126" t="s">
        <v>9</v>
      </c>
      <c r="P187" s="126" t="s">
        <v>13</v>
      </c>
      <c r="Q187" s="126" t="s">
        <v>14</v>
      </c>
      <c r="R187" s="128" t="s">
        <v>10</v>
      </c>
      <c r="S187" s="119"/>
      <c r="T187" s="120"/>
      <c r="U187" s="121"/>
    </row>
    <row r="188" spans="1:21" ht="20.149999999999999" customHeight="1" outlineLevel="1" x14ac:dyDescent="0.2">
      <c r="A188" s="150" t="s">
        <v>16</v>
      </c>
      <c r="B188" s="151" t="s">
        <v>24</v>
      </c>
      <c r="C188" s="151" t="s">
        <v>58</v>
      </c>
      <c r="D188" s="17"/>
      <c r="E188" s="17"/>
      <c r="F188" s="18"/>
      <c r="G188" s="129">
        <v>155</v>
      </c>
      <c r="H188" s="130">
        <v>155</v>
      </c>
      <c r="I188" s="130">
        <v>155</v>
      </c>
      <c r="J188" s="130">
        <v>155</v>
      </c>
      <c r="K188" s="131">
        <v>155</v>
      </c>
      <c r="L188" s="132">
        <v>155</v>
      </c>
      <c r="M188" s="133">
        <v>155</v>
      </c>
      <c r="N188" s="130">
        <v>155</v>
      </c>
      <c r="O188" s="130">
        <v>155</v>
      </c>
      <c r="P188" s="130">
        <v>155</v>
      </c>
      <c r="Q188" s="130">
        <v>155</v>
      </c>
      <c r="R188" s="132">
        <v>155</v>
      </c>
      <c r="S188" s="182" t="s">
        <v>65</v>
      </c>
      <c r="T188" s="19"/>
      <c r="U188" s="20"/>
    </row>
    <row r="189" spans="1:21" ht="20.149999999999999" customHeight="1" outlineLevel="1" x14ac:dyDescent="0.2">
      <c r="A189" s="200" t="s">
        <v>17</v>
      </c>
      <c r="B189" s="201" t="s">
        <v>2</v>
      </c>
      <c r="C189" s="153" t="s">
        <v>59</v>
      </c>
      <c r="D189" s="154" t="s">
        <v>28</v>
      </c>
      <c r="E189" s="155" t="s">
        <v>39</v>
      </c>
      <c r="F189" s="22"/>
      <c r="G189" s="134">
        <v>0</v>
      </c>
      <c r="H189" s="135">
        <v>0</v>
      </c>
      <c r="I189" s="135">
        <v>0</v>
      </c>
      <c r="J189" s="135">
        <v>0</v>
      </c>
      <c r="K189" s="136">
        <v>0</v>
      </c>
      <c r="L189" s="137">
        <v>0</v>
      </c>
      <c r="M189" s="134">
        <v>0</v>
      </c>
      <c r="N189" s="135">
        <v>0</v>
      </c>
      <c r="O189" s="135">
        <v>0</v>
      </c>
      <c r="P189" s="135">
        <v>0</v>
      </c>
      <c r="Q189" s="135">
        <v>0</v>
      </c>
      <c r="R189" s="137">
        <v>0</v>
      </c>
      <c r="S189" s="183" t="s">
        <v>65</v>
      </c>
      <c r="T189" s="23"/>
      <c r="U189" s="24"/>
    </row>
    <row r="190" spans="1:21" ht="20.149999999999999" customHeight="1" outlineLevel="1" x14ac:dyDescent="0.2">
      <c r="A190" s="202"/>
      <c r="B190" s="203"/>
      <c r="C190" s="158"/>
      <c r="D190" s="159" t="s">
        <v>29</v>
      </c>
      <c r="E190" s="160" t="s">
        <v>0</v>
      </c>
      <c r="F190" s="25"/>
      <c r="G190" s="138">
        <v>0</v>
      </c>
      <c r="H190" s="139">
        <v>0</v>
      </c>
      <c r="I190" s="139">
        <v>0</v>
      </c>
      <c r="J190" s="139">
        <v>6400</v>
      </c>
      <c r="K190" s="140">
        <v>6000</v>
      </c>
      <c r="L190" s="141">
        <v>6500</v>
      </c>
      <c r="M190" s="138">
        <v>0</v>
      </c>
      <c r="N190" s="139">
        <v>0</v>
      </c>
      <c r="O190" s="139">
        <v>0</v>
      </c>
      <c r="P190" s="139">
        <v>0</v>
      </c>
      <c r="Q190" s="139">
        <v>0</v>
      </c>
      <c r="R190" s="141">
        <v>0</v>
      </c>
      <c r="S190" s="184" t="s">
        <v>65</v>
      </c>
      <c r="T190" s="26"/>
      <c r="U190" s="27"/>
    </row>
    <row r="191" spans="1:21" ht="20.149999999999999" customHeight="1" outlineLevel="1" x14ac:dyDescent="0.2">
      <c r="A191" s="202"/>
      <c r="B191" s="203"/>
      <c r="C191" s="158"/>
      <c r="D191" s="159" t="s">
        <v>30</v>
      </c>
      <c r="E191" s="160" t="s">
        <v>15</v>
      </c>
      <c r="F191" s="25"/>
      <c r="G191" s="138">
        <v>4600</v>
      </c>
      <c r="H191" s="139">
        <v>4400</v>
      </c>
      <c r="I191" s="139">
        <v>5200</v>
      </c>
      <c r="J191" s="139">
        <v>0</v>
      </c>
      <c r="K191" s="140">
        <v>0</v>
      </c>
      <c r="L191" s="141">
        <v>0</v>
      </c>
      <c r="M191" s="138">
        <v>5200</v>
      </c>
      <c r="N191" s="139">
        <v>4100</v>
      </c>
      <c r="O191" s="139">
        <v>4300</v>
      </c>
      <c r="P191" s="139">
        <v>4900</v>
      </c>
      <c r="Q191" s="139">
        <v>4000</v>
      </c>
      <c r="R191" s="141">
        <v>5600</v>
      </c>
      <c r="S191" s="184" t="s">
        <v>65</v>
      </c>
      <c r="T191" s="26"/>
      <c r="U191" s="27"/>
    </row>
    <row r="192" spans="1:21" ht="20.149999999999999" customHeight="1" outlineLevel="1" x14ac:dyDescent="0.2">
      <c r="A192" s="204"/>
      <c r="B192" s="205"/>
      <c r="C192" s="162"/>
      <c r="D192" s="163" t="s">
        <v>31</v>
      </c>
      <c r="E192" s="164" t="s">
        <v>1</v>
      </c>
      <c r="F192" s="29"/>
      <c r="G192" s="142">
        <v>0</v>
      </c>
      <c r="H192" s="143">
        <v>0</v>
      </c>
      <c r="I192" s="143">
        <v>0</v>
      </c>
      <c r="J192" s="143">
        <v>0</v>
      </c>
      <c r="K192" s="144">
        <v>0</v>
      </c>
      <c r="L192" s="145">
        <v>0</v>
      </c>
      <c r="M192" s="142">
        <v>0</v>
      </c>
      <c r="N192" s="143">
        <v>0</v>
      </c>
      <c r="O192" s="143">
        <v>0</v>
      </c>
      <c r="P192" s="143">
        <v>0</v>
      </c>
      <c r="Q192" s="143">
        <v>0</v>
      </c>
      <c r="R192" s="145">
        <v>0</v>
      </c>
      <c r="S192" s="185" t="s">
        <v>65</v>
      </c>
      <c r="T192" s="31"/>
      <c r="U192" s="32"/>
    </row>
    <row r="193" spans="1:22" ht="20.149999999999999" customHeight="1" outlineLevel="1" thickBot="1" x14ac:dyDescent="0.25">
      <c r="A193" s="165" t="s">
        <v>18</v>
      </c>
      <c r="B193" s="151" t="s">
        <v>87</v>
      </c>
      <c r="C193" s="16"/>
      <c r="D193" s="17"/>
      <c r="E193" s="16"/>
      <c r="F193" s="174" t="s">
        <v>88</v>
      </c>
      <c r="G193" s="146">
        <v>1.0300000000000002</v>
      </c>
      <c r="H193" s="147">
        <v>1.0300000000000002</v>
      </c>
      <c r="I193" s="147">
        <v>1.07</v>
      </c>
      <c r="J193" s="147">
        <v>1.08</v>
      </c>
      <c r="K193" s="148">
        <v>1.0900000000000001</v>
      </c>
      <c r="L193" s="149">
        <v>1.08</v>
      </c>
      <c r="M193" s="146">
        <v>1.06</v>
      </c>
      <c r="N193" s="147">
        <v>1.0300000000000002</v>
      </c>
      <c r="O193" s="147">
        <v>1</v>
      </c>
      <c r="P193" s="147">
        <v>0.9900000000000001</v>
      </c>
      <c r="Q193" s="147">
        <v>1</v>
      </c>
      <c r="R193" s="149">
        <v>1</v>
      </c>
      <c r="S193" s="186" t="s">
        <v>65</v>
      </c>
      <c r="T193" s="33"/>
      <c r="U193" s="34"/>
    </row>
    <row r="194" spans="1:22" ht="20.149999999999999" customHeight="1" outlineLevel="1" x14ac:dyDescent="0.2">
      <c r="A194" s="165" t="s">
        <v>19</v>
      </c>
      <c r="B194" s="151" t="s">
        <v>60</v>
      </c>
      <c r="C194" s="151" t="s">
        <v>61</v>
      </c>
      <c r="D194" s="35"/>
      <c r="E194" s="17"/>
      <c r="F194" s="175" t="s">
        <v>50</v>
      </c>
      <c r="G194" s="59">
        <f>G188*$T194*G193</f>
        <v>0</v>
      </c>
      <c r="H194" s="60">
        <f t="shared" ref="H194:R194" si="32">H188*$T194*H193</f>
        <v>0</v>
      </c>
      <c r="I194" s="60">
        <f t="shared" si="32"/>
        <v>0</v>
      </c>
      <c r="J194" s="60">
        <f t="shared" si="32"/>
        <v>0</v>
      </c>
      <c r="K194" s="61">
        <f t="shared" si="32"/>
        <v>0</v>
      </c>
      <c r="L194" s="85">
        <f t="shared" si="32"/>
        <v>0</v>
      </c>
      <c r="M194" s="59">
        <f t="shared" si="32"/>
        <v>0</v>
      </c>
      <c r="N194" s="60">
        <f t="shared" si="32"/>
        <v>0</v>
      </c>
      <c r="O194" s="60">
        <f t="shared" si="32"/>
        <v>0</v>
      </c>
      <c r="P194" s="60">
        <f t="shared" si="32"/>
        <v>0</v>
      </c>
      <c r="Q194" s="60">
        <f t="shared" si="32"/>
        <v>0</v>
      </c>
      <c r="R194" s="61">
        <f t="shared" si="32"/>
        <v>0</v>
      </c>
      <c r="S194" s="187" t="s">
        <v>45</v>
      </c>
      <c r="T194" s="36">
        <v>0</v>
      </c>
      <c r="U194" s="171" t="s">
        <v>97</v>
      </c>
      <c r="V194" s="37"/>
    </row>
    <row r="195" spans="1:22" ht="20.149999999999999" customHeight="1" outlineLevel="1" x14ac:dyDescent="0.2">
      <c r="A195" s="108" t="s">
        <v>20</v>
      </c>
      <c r="B195" s="152" t="s">
        <v>26</v>
      </c>
      <c r="C195" s="153" t="s">
        <v>61</v>
      </c>
      <c r="D195" s="154" t="s">
        <v>41</v>
      </c>
      <c r="E195" s="155" t="s">
        <v>39</v>
      </c>
      <c r="F195" s="176" t="s">
        <v>47</v>
      </c>
      <c r="G195" s="62">
        <f>G189*$T195</f>
        <v>0</v>
      </c>
      <c r="H195" s="63">
        <f t="shared" ref="H195:R195" si="33">H189*$T195</f>
        <v>0</v>
      </c>
      <c r="I195" s="63">
        <f t="shared" si="33"/>
        <v>0</v>
      </c>
      <c r="J195" s="63">
        <f t="shared" si="33"/>
        <v>0</v>
      </c>
      <c r="K195" s="64">
        <f t="shared" si="33"/>
        <v>0</v>
      </c>
      <c r="L195" s="86">
        <f t="shared" si="33"/>
        <v>0</v>
      </c>
      <c r="M195" s="80">
        <f t="shared" si="33"/>
        <v>0</v>
      </c>
      <c r="N195" s="63">
        <f t="shared" si="33"/>
        <v>0</v>
      </c>
      <c r="O195" s="63">
        <f t="shared" si="33"/>
        <v>0</v>
      </c>
      <c r="P195" s="63">
        <f t="shared" si="33"/>
        <v>0</v>
      </c>
      <c r="Q195" s="63">
        <f t="shared" si="33"/>
        <v>0</v>
      </c>
      <c r="R195" s="64">
        <f t="shared" si="33"/>
        <v>0</v>
      </c>
      <c r="S195" s="188" t="s">
        <v>51</v>
      </c>
      <c r="T195" s="38">
        <v>0</v>
      </c>
      <c r="U195" s="170" t="s">
        <v>95</v>
      </c>
    </row>
    <row r="196" spans="1:22" ht="20.149999999999999" customHeight="1" outlineLevel="1" x14ac:dyDescent="0.2">
      <c r="A196" s="156"/>
      <c r="B196" s="157"/>
      <c r="C196" s="158"/>
      <c r="D196" s="159" t="s">
        <v>42</v>
      </c>
      <c r="E196" s="160" t="s">
        <v>0</v>
      </c>
      <c r="F196" s="177" t="s">
        <v>48</v>
      </c>
      <c r="G196" s="65">
        <f t="shared" ref="G196:R198" si="34">G190*$T196</f>
        <v>0</v>
      </c>
      <c r="H196" s="66">
        <f t="shared" si="34"/>
        <v>0</v>
      </c>
      <c r="I196" s="66">
        <f t="shared" si="34"/>
        <v>0</v>
      </c>
      <c r="J196" s="66">
        <f t="shared" si="34"/>
        <v>0</v>
      </c>
      <c r="K196" s="67">
        <f t="shared" si="34"/>
        <v>0</v>
      </c>
      <c r="L196" s="87">
        <f t="shared" si="34"/>
        <v>0</v>
      </c>
      <c r="M196" s="81">
        <f t="shared" si="34"/>
        <v>0</v>
      </c>
      <c r="N196" s="66">
        <f t="shared" si="34"/>
        <v>0</v>
      </c>
      <c r="O196" s="66">
        <f t="shared" si="34"/>
        <v>0</v>
      </c>
      <c r="P196" s="66">
        <f t="shared" si="34"/>
        <v>0</v>
      </c>
      <c r="Q196" s="66">
        <f t="shared" si="34"/>
        <v>0</v>
      </c>
      <c r="R196" s="67">
        <f t="shared" si="34"/>
        <v>0</v>
      </c>
      <c r="S196" s="189" t="s">
        <v>52</v>
      </c>
      <c r="T196" s="39">
        <v>0</v>
      </c>
      <c r="U196" s="169" t="s">
        <v>95</v>
      </c>
    </row>
    <row r="197" spans="1:22" ht="20.149999999999999" customHeight="1" outlineLevel="1" x14ac:dyDescent="0.2">
      <c r="A197" s="156"/>
      <c r="B197" s="157"/>
      <c r="C197" s="158"/>
      <c r="D197" s="159" t="s">
        <v>43</v>
      </c>
      <c r="E197" s="160" t="s">
        <v>15</v>
      </c>
      <c r="F197" s="177" t="s">
        <v>49</v>
      </c>
      <c r="G197" s="65">
        <f t="shared" si="34"/>
        <v>0</v>
      </c>
      <c r="H197" s="66">
        <f t="shared" si="34"/>
        <v>0</v>
      </c>
      <c r="I197" s="66">
        <f t="shared" si="34"/>
        <v>0</v>
      </c>
      <c r="J197" s="66">
        <f t="shared" si="34"/>
        <v>0</v>
      </c>
      <c r="K197" s="67">
        <f t="shared" si="34"/>
        <v>0</v>
      </c>
      <c r="L197" s="87">
        <f t="shared" si="34"/>
        <v>0</v>
      </c>
      <c r="M197" s="81">
        <f t="shared" si="34"/>
        <v>0</v>
      </c>
      <c r="N197" s="66">
        <f t="shared" si="34"/>
        <v>0</v>
      </c>
      <c r="O197" s="66">
        <f t="shared" si="34"/>
        <v>0</v>
      </c>
      <c r="P197" s="66">
        <f t="shared" si="34"/>
        <v>0</v>
      </c>
      <c r="Q197" s="66">
        <f t="shared" si="34"/>
        <v>0</v>
      </c>
      <c r="R197" s="67">
        <f t="shared" si="34"/>
        <v>0</v>
      </c>
      <c r="S197" s="189" t="s">
        <v>53</v>
      </c>
      <c r="T197" s="39">
        <v>0</v>
      </c>
      <c r="U197" s="169" t="s">
        <v>95</v>
      </c>
    </row>
    <row r="198" spans="1:22" ht="20.149999999999999" customHeight="1" outlineLevel="1" thickBot="1" x14ac:dyDescent="0.25">
      <c r="A198" s="112"/>
      <c r="B198" s="161"/>
      <c r="C198" s="162"/>
      <c r="D198" s="163" t="s">
        <v>44</v>
      </c>
      <c r="E198" s="164" t="s">
        <v>1</v>
      </c>
      <c r="F198" s="178" t="s">
        <v>46</v>
      </c>
      <c r="G198" s="68">
        <f t="shared" si="34"/>
        <v>0</v>
      </c>
      <c r="H198" s="69">
        <f t="shared" si="34"/>
        <v>0</v>
      </c>
      <c r="I198" s="69">
        <f t="shared" si="34"/>
        <v>0</v>
      </c>
      <c r="J198" s="69">
        <f t="shared" si="34"/>
        <v>0</v>
      </c>
      <c r="K198" s="70">
        <f t="shared" si="34"/>
        <v>0</v>
      </c>
      <c r="L198" s="88">
        <f t="shared" si="34"/>
        <v>0</v>
      </c>
      <c r="M198" s="82">
        <f t="shared" si="34"/>
        <v>0</v>
      </c>
      <c r="N198" s="69">
        <f t="shared" si="34"/>
        <v>0</v>
      </c>
      <c r="O198" s="69">
        <f t="shared" si="34"/>
        <v>0</v>
      </c>
      <c r="P198" s="69">
        <f t="shared" si="34"/>
        <v>0</v>
      </c>
      <c r="Q198" s="69">
        <f t="shared" si="34"/>
        <v>0</v>
      </c>
      <c r="R198" s="70">
        <f t="shared" si="34"/>
        <v>0</v>
      </c>
      <c r="S198" s="190" t="s">
        <v>54</v>
      </c>
      <c r="T198" s="40">
        <v>0</v>
      </c>
      <c r="U198" s="168" t="s">
        <v>95</v>
      </c>
    </row>
    <row r="199" spans="1:22" ht="20.149999999999999" customHeight="1" outlineLevel="1" x14ac:dyDescent="0.2">
      <c r="A199" s="108" t="s">
        <v>21</v>
      </c>
      <c r="B199" s="152" t="s">
        <v>62</v>
      </c>
      <c r="C199" s="153" t="s">
        <v>61</v>
      </c>
      <c r="D199" s="172" t="s">
        <v>32</v>
      </c>
      <c r="E199" s="194" t="s">
        <v>40</v>
      </c>
      <c r="F199" s="179" t="s">
        <v>68</v>
      </c>
      <c r="G199" s="71">
        <f>ROUNDDOWN(G188*T199,2)</f>
        <v>0</v>
      </c>
      <c r="H199" s="72">
        <f>ROUNDDOWN(H188*T199,2)</f>
        <v>0</v>
      </c>
      <c r="I199" s="72">
        <f>ROUNDDOWN(I188*T199,2)</f>
        <v>0</v>
      </c>
      <c r="J199" s="72">
        <f>ROUNDDOWN(J188*T199,2)</f>
        <v>0</v>
      </c>
      <c r="K199" s="73">
        <f>ROUNDDOWN(K188*T199,2)</f>
        <v>0</v>
      </c>
      <c r="L199" s="89">
        <f>ROUNDDOWN(L188*T199,2)</f>
        <v>0</v>
      </c>
      <c r="M199" s="83">
        <f>ROUNDDOWN(M188*T199,2)</f>
        <v>0</v>
      </c>
      <c r="N199" s="72">
        <f>ROUNDDOWN(N188*T199,2)</f>
        <v>0</v>
      </c>
      <c r="O199" s="72">
        <f>ROUNDDOWN(O188*T199,2)</f>
        <v>0</v>
      </c>
      <c r="P199" s="72">
        <f>ROUNDDOWN(P188*T199,2)</f>
        <v>0</v>
      </c>
      <c r="Q199" s="72">
        <f>ROUNDDOWN(Q188*T199,2)</f>
        <v>0</v>
      </c>
      <c r="R199" s="73">
        <f>ROUNDDOWN(R188*T199,2)</f>
        <v>0</v>
      </c>
      <c r="S199" s="191" t="s">
        <v>55</v>
      </c>
      <c r="T199" s="41">
        <v>0</v>
      </c>
      <c r="U199" s="167" t="s">
        <v>86</v>
      </c>
    </row>
    <row r="200" spans="1:22" ht="20.149999999999999" customHeight="1" outlineLevel="1" thickBot="1" x14ac:dyDescent="0.25">
      <c r="A200" s="112"/>
      <c r="B200" s="161"/>
      <c r="C200" s="162"/>
      <c r="D200" s="173" t="s">
        <v>33</v>
      </c>
      <c r="E200" s="195" t="s">
        <v>57</v>
      </c>
      <c r="F200" s="180" t="s">
        <v>67</v>
      </c>
      <c r="G200" s="74">
        <f>ROUNDDOWN(SUM(G195:G198)*T200%,2)</f>
        <v>0</v>
      </c>
      <c r="H200" s="75">
        <f>ROUNDDOWN(SUM(H195:H198)*T200%,2)</f>
        <v>0</v>
      </c>
      <c r="I200" s="75">
        <f>ROUNDDOWN(SUM(I195:I198)*T200%,2)</f>
        <v>0</v>
      </c>
      <c r="J200" s="75">
        <f>ROUNDDOWN(SUM(J195:J198)*T200%,2)</f>
        <v>0</v>
      </c>
      <c r="K200" s="76">
        <f>ROUNDDOWN(SUM(K195:K198)*T200%,2)</f>
        <v>0</v>
      </c>
      <c r="L200" s="90">
        <f>ROUNDDOWN(SUM(L195:L198)*T200%,2)</f>
        <v>0</v>
      </c>
      <c r="M200" s="84">
        <f>ROUNDDOWN(SUM(M195:M198)*T200%,2)</f>
        <v>0</v>
      </c>
      <c r="N200" s="75">
        <f>ROUNDDOWN(SUM(N195:N198)*T200%,2)</f>
        <v>0</v>
      </c>
      <c r="O200" s="75">
        <f>ROUNDDOWN(SUM(O195:O198)*T200%,2)</f>
        <v>0</v>
      </c>
      <c r="P200" s="75">
        <f>ROUNDDOWN(SUM(P195:P198)*T200%,2)</f>
        <v>0</v>
      </c>
      <c r="Q200" s="75">
        <f>ROUNDDOWN(SUM(Q195:Q198)*T200%,2)</f>
        <v>0</v>
      </c>
      <c r="R200" s="76">
        <f>ROUNDDOWN(SUM(R195:R198)*T200%,2)</f>
        <v>0</v>
      </c>
      <c r="S200" s="192" t="s">
        <v>56</v>
      </c>
      <c r="T200" s="42">
        <v>0</v>
      </c>
      <c r="U200" s="166" t="s">
        <v>96</v>
      </c>
    </row>
    <row r="201" spans="1:22" ht="20.149999999999999" customHeight="1" x14ac:dyDescent="0.2">
      <c r="A201" s="108" t="s">
        <v>22</v>
      </c>
      <c r="B201" s="109" t="s">
        <v>25</v>
      </c>
      <c r="C201" s="109" t="s">
        <v>61</v>
      </c>
      <c r="D201" s="21"/>
      <c r="E201" s="196" t="s">
        <v>71</v>
      </c>
      <c r="F201" s="181" t="s">
        <v>89</v>
      </c>
      <c r="G201" s="77">
        <f>ROUNDDOWN(G194+SUM(G195:G198)-SUM(G199:G200),0)</f>
        <v>0</v>
      </c>
      <c r="H201" s="78">
        <f t="shared" ref="H201:R201" si="35">ROUNDDOWN(H194+SUM(H195:H198)-SUM(H199:H200),0)</f>
        <v>0</v>
      </c>
      <c r="I201" s="78">
        <f t="shared" si="35"/>
        <v>0</v>
      </c>
      <c r="J201" s="78">
        <f t="shared" si="35"/>
        <v>0</v>
      </c>
      <c r="K201" s="79">
        <f t="shared" si="35"/>
        <v>0</v>
      </c>
      <c r="L201" s="91">
        <f t="shared" si="35"/>
        <v>0</v>
      </c>
      <c r="M201" s="77">
        <f t="shared" si="35"/>
        <v>0</v>
      </c>
      <c r="N201" s="78">
        <f t="shared" si="35"/>
        <v>0</v>
      </c>
      <c r="O201" s="78">
        <f t="shared" si="35"/>
        <v>0</v>
      </c>
      <c r="P201" s="78">
        <f t="shared" si="35"/>
        <v>0</v>
      </c>
      <c r="Q201" s="78">
        <f t="shared" si="35"/>
        <v>0</v>
      </c>
      <c r="R201" s="91">
        <f t="shared" si="35"/>
        <v>0</v>
      </c>
      <c r="S201" s="193" t="s">
        <v>66</v>
      </c>
      <c r="T201" s="43"/>
      <c r="U201" s="44"/>
    </row>
    <row r="202" spans="1:22" ht="20.149999999999999" customHeight="1" x14ac:dyDescent="0.2">
      <c r="A202" s="112"/>
      <c r="B202" s="113"/>
      <c r="C202" s="113"/>
      <c r="D202" s="28"/>
      <c r="E202" s="197" t="s">
        <v>99</v>
      </c>
      <c r="F202" s="29"/>
      <c r="G202" s="45"/>
      <c r="H202" s="46"/>
      <c r="I202" s="46"/>
      <c r="J202" s="46"/>
      <c r="K202" s="198" t="s">
        <v>130</v>
      </c>
      <c r="L202" s="92">
        <f>SUM(G201:L201)</f>
        <v>0</v>
      </c>
      <c r="M202" s="45"/>
      <c r="N202" s="46"/>
      <c r="O202" s="46"/>
      <c r="P202" s="46"/>
      <c r="Q202" s="198" t="s">
        <v>132</v>
      </c>
      <c r="R202" s="92">
        <f>SUM(M201:R201)</f>
        <v>0</v>
      </c>
      <c r="S202" s="30"/>
      <c r="T202" s="31"/>
      <c r="U202" s="32"/>
    </row>
    <row r="203" spans="1:22" ht="20.149999999999999" customHeight="1" x14ac:dyDescent="0.2">
      <c r="A203" s="165" t="s">
        <v>27</v>
      </c>
      <c r="B203" s="151" t="s">
        <v>63</v>
      </c>
      <c r="C203" s="151" t="s">
        <v>61</v>
      </c>
      <c r="D203" s="16"/>
      <c r="E203" s="16"/>
      <c r="F203" s="199" t="s">
        <v>100</v>
      </c>
      <c r="G203" s="47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93">
        <f>SUM(L202,R202)</f>
        <v>0</v>
      </c>
      <c r="S203" s="49"/>
      <c r="T203" s="19"/>
      <c r="U203" s="20"/>
    </row>
    <row r="204" spans="1:22" ht="10" customHeight="1" x14ac:dyDescent="0.2">
      <c r="A204" s="14"/>
      <c r="B204" s="14"/>
      <c r="C204" s="14"/>
      <c r="D204" s="14"/>
      <c r="E204" s="14"/>
      <c r="F204" s="14"/>
      <c r="G204" s="9"/>
      <c r="L204" s="9"/>
    </row>
    <row r="205" spans="1:22" ht="20.149999999999999" customHeight="1" x14ac:dyDescent="0.2">
      <c r="A205" s="104">
        <v>10</v>
      </c>
      <c r="B205" s="105" t="s">
        <v>118</v>
      </c>
      <c r="C205" s="15"/>
    </row>
    <row r="206" spans="1:22" ht="20.149999999999999" customHeight="1" x14ac:dyDescent="0.2">
      <c r="A206" s="7"/>
      <c r="B206" s="103" t="s">
        <v>119</v>
      </c>
      <c r="N206" s="101" t="s">
        <v>35</v>
      </c>
      <c r="O206" s="106">
        <v>80</v>
      </c>
      <c r="P206" s="103" t="s">
        <v>34</v>
      </c>
      <c r="Q206" s="101" t="s">
        <v>36</v>
      </c>
      <c r="R206" s="107">
        <v>300</v>
      </c>
      <c r="S206" s="103" t="s">
        <v>69</v>
      </c>
    </row>
    <row r="207" spans="1:22" ht="20.149999999999999" customHeight="1" x14ac:dyDescent="0.2">
      <c r="A207" s="108" t="s">
        <v>23</v>
      </c>
      <c r="B207" s="109"/>
      <c r="C207" s="109"/>
      <c r="D207" s="109"/>
      <c r="E207" s="110"/>
      <c r="F207" s="111" t="s">
        <v>64</v>
      </c>
      <c r="G207" s="122" t="s">
        <v>98</v>
      </c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4"/>
      <c r="S207" s="116" t="s">
        <v>70</v>
      </c>
      <c r="T207" s="117"/>
      <c r="U207" s="118"/>
    </row>
    <row r="208" spans="1:22" ht="20.149999999999999" customHeight="1" x14ac:dyDescent="0.2">
      <c r="A208" s="112"/>
      <c r="B208" s="113"/>
      <c r="C208" s="113"/>
      <c r="D208" s="113"/>
      <c r="E208" s="114"/>
      <c r="F208" s="115"/>
      <c r="G208" s="125" t="s">
        <v>11</v>
      </c>
      <c r="H208" s="126" t="s">
        <v>12</v>
      </c>
      <c r="I208" s="126" t="s">
        <v>3</v>
      </c>
      <c r="J208" s="126" t="s">
        <v>4</v>
      </c>
      <c r="K208" s="127" t="s">
        <v>5</v>
      </c>
      <c r="L208" s="128" t="s">
        <v>6</v>
      </c>
      <c r="M208" s="125" t="s">
        <v>7</v>
      </c>
      <c r="N208" s="126" t="s">
        <v>8</v>
      </c>
      <c r="O208" s="126" t="s">
        <v>9</v>
      </c>
      <c r="P208" s="126" t="s">
        <v>13</v>
      </c>
      <c r="Q208" s="126" t="s">
        <v>14</v>
      </c>
      <c r="R208" s="128" t="s">
        <v>10</v>
      </c>
      <c r="S208" s="119"/>
      <c r="T208" s="120"/>
      <c r="U208" s="121"/>
    </row>
    <row r="209" spans="1:22" ht="20.149999999999999" customHeight="1" outlineLevel="1" x14ac:dyDescent="0.2">
      <c r="A209" s="150" t="s">
        <v>16</v>
      </c>
      <c r="B209" s="151" t="s">
        <v>24</v>
      </c>
      <c r="C209" s="151" t="s">
        <v>58</v>
      </c>
      <c r="D209" s="17"/>
      <c r="E209" s="17"/>
      <c r="F209" s="18"/>
      <c r="G209" s="129">
        <v>80</v>
      </c>
      <c r="H209" s="130">
        <v>80</v>
      </c>
      <c r="I209" s="130">
        <v>80</v>
      </c>
      <c r="J209" s="130">
        <v>80</v>
      </c>
      <c r="K209" s="131">
        <v>80</v>
      </c>
      <c r="L209" s="132">
        <v>80</v>
      </c>
      <c r="M209" s="133">
        <v>80</v>
      </c>
      <c r="N209" s="130">
        <v>80</v>
      </c>
      <c r="O209" s="130">
        <v>80</v>
      </c>
      <c r="P209" s="130">
        <v>80</v>
      </c>
      <c r="Q209" s="130">
        <v>80</v>
      </c>
      <c r="R209" s="132">
        <v>80</v>
      </c>
      <c r="S209" s="182" t="s">
        <v>65</v>
      </c>
      <c r="T209" s="19"/>
      <c r="U209" s="20"/>
    </row>
    <row r="210" spans="1:22" ht="20.149999999999999" customHeight="1" outlineLevel="1" x14ac:dyDescent="0.2">
      <c r="A210" s="200" t="s">
        <v>17</v>
      </c>
      <c r="B210" s="201" t="s">
        <v>2</v>
      </c>
      <c r="C210" s="153" t="s">
        <v>59</v>
      </c>
      <c r="D210" s="154" t="s">
        <v>28</v>
      </c>
      <c r="E210" s="155" t="s">
        <v>39</v>
      </c>
      <c r="F210" s="22"/>
      <c r="G210" s="134">
        <v>0</v>
      </c>
      <c r="H210" s="135">
        <v>0</v>
      </c>
      <c r="I210" s="135">
        <v>0</v>
      </c>
      <c r="J210" s="135">
        <v>0</v>
      </c>
      <c r="K210" s="136">
        <v>0</v>
      </c>
      <c r="L210" s="137">
        <v>0</v>
      </c>
      <c r="M210" s="134">
        <v>0</v>
      </c>
      <c r="N210" s="135">
        <v>0</v>
      </c>
      <c r="O210" s="135">
        <v>0</v>
      </c>
      <c r="P210" s="135">
        <v>0</v>
      </c>
      <c r="Q210" s="135">
        <v>0</v>
      </c>
      <c r="R210" s="137">
        <v>0</v>
      </c>
      <c r="S210" s="183" t="s">
        <v>65</v>
      </c>
      <c r="T210" s="23"/>
      <c r="U210" s="24"/>
    </row>
    <row r="211" spans="1:22" ht="20.149999999999999" customHeight="1" outlineLevel="1" x14ac:dyDescent="0.2">
      <c r="A211" s="202"/>
      <c r="B211" s="203"/>
      <c r="C211" s="158"/>
      <c r="D211" s="159" t="s">
        <v>29</v>
      </c>
      <c r="E211" s="160" t="s">
        <v>0</v>
      </c>
      <c r="F211" s="25"/>
      <c r="G211" s="138">
        <v>0</v>
      </c>
      <c r="H211" s="139">
        <v>0</v>
      </c>
      <c r="I211" s="139">
        <v>0</v>
      </c>
      <c r="J211" s="139">
        <v>6000</v>
      </c>
      <c r="K211" s="140">
        <v>5800</v>
      </c>
      <c r="L211" s="141">
        <v>5800</v>
      </c>
      <c r="M211" s="138">
        <v>0</v>
      </c>
      <c r="N211" s="139">
        <v>0</v>
      </c>
      <c r="O211" s="139">
        <v>0</v>
      </c>
      <c r="P211" s="139">
        <v>0</v>
      </c>
      <c r="Q211" s="139">
        <v>0</v>
      </c>
      <c r="R211" s="141">
        <v>0</v>
      </c>
      <c r="S211" s="184" t="s">
        <v>65</v>
      </c>
      <c r="T211" s="26"/>
      <c r="U211" s="27"/>
    </row>
    <row r="212" spans="1:22" ht="20.149999999999999" customHeight="1" outlineLevel="1" x14ac:dyDescent="0.2">
      <c r="A212" s="202"/>
      <c r="B212" s="203"/>
      <c r="C212" s="158"/>
      <c r="D212" s="159" t="s">
        <v>30</v>
      </c>
      <c r="E212" s="160" t="s">
        <v>15</v>
      </c>
      <c r="F212" s="25"/>
      <c r="G212" s="138">
        <v>6200</v>
      </c>
      <c r="H212" s="139">
        <v>5000</v>
      </c>
      <c r="I212" s="139">
        <v>4900</v>
      </c>
      <c r="J212" s="139">
        <v>0</v>
      </c>
      <c r="K212" s="140">
        <v>0</v>
      </c>
      <c r="L212" s="141">
        <v>0</v>
      </c>
      <c r="M212" s="138">
        <v>4500</v>
      </c>
      <c r="N212" s="139">
        <v>7700</v>
      </c>
      <c r="O212" s="139">
        <v>13800</v>
      </c>
      <c r="P212" s="139">
        <v>14700</v>
      </c>
      <c r="Q212" s="139">
        <v>13900</v>
      </c>
      <c r="R212" s="141">
        <v>13000</v>
      </c>
      <c r="S212" s="184" t="s">
        <v>65</v>
      </c>
      <c r="T212" s="26"/>
      <c r="U212" s="27"/>
    </row>
    <row r="213" spans="1:22" ht="20.149999999999999" customHeight="1" outlineLevel="1" x14ac:dyDescent="0.2">
      <c r="A213" s="204"/>
      <c r="B213" s="205"/>
      <c r="C213" s="162"/>
      <c r="D213" s="163" t="s">
        <v>31</v>
      </c>
      <c r="E213" s="164" t="s">
        <v>1</v>
      </c>
      <c r="F213" s="29"/>
      <c r="G213" s="142">
        <v>0</v>
      </c>
      <c r="H213" s="143">
        <v>0</v>
      </c>
      <c r="I213" s="143">
        <v>0</v>
      </c>
      <c r="J213" s="143">
        <v>0</v>
      </c>
      <c r="K213" s="144">
        <v>0</v>
      </c>
      <c r="L213" s="145">
        <v>0</v>
      </c>
      <c r="M213" s="142">
        <v>0</v>
      </c>
      <c r="N213" s="143">
        <v>0</v>
      </c>
      <c r="O213" s="143">
        <v>0</v>
      </c>
      <c r="P213" s="143">
        <v>0</v>
      </c>
      <c r="Q213" s="143">
        <v>0</v>
      </c>
      <c r="R213" s="145">
        <v>0</v>
      </c>
      <c r="S213" s="185" t="s">
        <v>65</v>
      </c>
      <c r="T213" s="31"/>
      <c r="U213" s="32"/>
    </row>
    <row r="214" spans="1:22" ht="20.149999999999999" customHeight="1" outlineLevel="1" thickBot="1" x14ac:dyDescent="0.25">
      <c r="A214" s="165" t="s">
        <v>18</v>
      </c>
      <c r="B214" s="151" t="s">
        <v>87</v>
      </c>
      <c r="C214" s="16"/>
      <c r="D214" s="17"/>
      <c r="E214" s="16"/>
      <c r="F214" s="174" t="s">
        <v>88</v>
      </c>
      <c r="G214" s="146">
        <v>0.85000000000000009</v>
      </c>
      <c r="H214" s="147">
        <v>0.85000000000000009</v>
      </c>
      <c r="I214" s="147">
        <v>0.85000000000000009</v>
      </c>
      <c r="J214" s="147">
        <v>0.85000000000000009</v>
      </c>
      <c r="K214" s="148">
        <v>0.85000000000000009</v>
      </c>
      <c r="L214" s="149">
        <v>0.8600000000000001</v>
      </c>
      <c r="M214" s="146">
        <v>0.85000000000000009</v>
      </c>
      <c r="N214" s="147">
        <v>0.85000000000000009</v>
      </c>
      <c r="O214" s="147">
        <v>0.85000000000000009</v>
      </c>
      <c r="P214" s="147">
        <v>0.85000000000000009</v>
      </c>
      <c r="Q214" s="147">
        <v>0.85000000000000009</v>
      </c>
      <c r="R214" s="149">
        <v>0.85000000000000009</v>
      </c>
      <c r="S214" s="186" t="s">
        <v>65</v>
      </c>
      <c r="T214" s="33"/>
      <c r="U214" s="34"/>
    </row>
    <row r="215" spans="1:22" ht="20.149999999999999" customHeight="1" outlineLevel="1" x14ac:dyDescent="0.2">
      <c r="A215" s="165" t="s">
        <v>19</v>
      </c>
      <c r="B215" s="151" t="s">
        <v>60</v>
      </c>
      <c r="C215" s="151" t="s">
        <v>61</v>
      </c>
      <c r="D215" s="35"/>
      <c r="E215" s="17"/>
      <c r="F215" s="175" t="s">
        <v>50</v>
      </c>
      <c r="G215" s="59">
        <f>G209*$T215*G214</f>
        <v>0</v>
      </c>
      <c r="H215" s="60">
        <f t="shared" ref="H215:R215" si="36">H209*$T215*H214</f>
        <v>0</v>
      </c>
      <c r="I215" s="60">
        <f t="shared" si="36"/>
        <v>0</v>
      </c>
      <c r="J215" s="60">
        <f t="shared" si="36"/>
        <v>0</v>
      </c>
      <c r="K215" s="61">
        <f t="shared" si="36"/>
        <v>0</v>
      </c>
      <c r="L215" s="85">
        <f t="shared" si="36"/>
        <v>0</v>
      </c>
      <c r="M215" s="59">
        <f t="shared" si="36"/>
        <v>0</v>
      </c>
      <c r="N215" s="60">
        <f t="shared" si="36"/>
        <v>0</v>
      </c>
      <c r="O215" s="60">
        <f t="shared" si="36"/>
        <v>0</v>
      </c>
      <c r="P215" s="60">
        <f t="shared" si="36"/>
        <v>0</v>
      </c>
      <c r="Q215" s="60">
        <f t="shared" si="36"/>
        <v>0</v>
      </c>
      <c r="R215" s="61">
        <f t="shared" si="36"/>
        <v>0</v>
      </c>
      <c r="S215" s="187" t="s">
        <v>45</v>
      </c>
      <c r="T215" s="36">
        <v>0</v>
      </c>
      <c r="U215" s="171" t="s">
        <v>97</v>
      </c>
      <c r="V215" s="37"/>
    </row>
    <row r="216" spans="1:22" ht="20.149999999999999" customHeight="1" outlineLevel="1" x14ac:dyDescent="0.2">
      <c r="A216" s="108" t="s">
        <v>20</v>
      </c>
      <c r="B216" s="152" t="s">
        <v>26</v>
      </c>
      <c r="C216" s="153" t="s">
        <v>61</v>
      </c>
      <c r="D216" s="154" t="s">
        <v>41</v>
      </c>
      <c r="E216" s="155" t="s">
        <v>39</v>
      </c>
      <c r="F216" s="176" t="s">
        <v>47</v>
      </c>
      <c r="G216" s="62">
        <f>G210*$T216</f>
        <v>0</v>
      </c>
      <c r="H216" s="63">
        <f t="shared" ref="H216:R216" si="37">H210*$T216</f>
        <v>0</v>
      </c>
      <c r="I216" s="63">
        <f t="shared" si="37"/>
        <v>0</v>
      </c>
      <c r="J216" s="63">
        <f t="shared" si="37"/>
        <v>0</v>
      </c>
      <c r="K216" s="64">
        <f t="shared" si="37"/>
        <v>0</v>
      </c>
      <c r="L216" s="86">
        <f t="shared" si="37"/>
        <v>0</v>
      </c>
      <c r="M216" s="80">
        <f t="shared" si="37"/>
        <v>0</v>
      </c>
      <c r="N216" s="63">
        <f t="shared" si="37"/>
        <v>0</v>
      </c>
      <c r="O216" s="63">
        <f t="shared" si="37"/>
        <v>0</v>
      </c>
      <c r="P216" s="63">
        <f t="shared" si="37"/>
        <v>0</v>
      </c>
      <c r="Q216" s="63">
        <f t="shared" si="37"/>
        <v>0</v>
      </c>
      <c r="R216" s="64">
        <f t="shared" si="37"/>
        <v>0</v>
      </c>
      <c r="S216" s="188" t="s">
        <v>51</v>
      </c>
      <c r="T216" s="38">
        <v>0</v>
      </c>
      <c r="U216" s="170" t="s">
        <v>95</v>
      </c>
    </row>
    <row r="217" spans="1:22" ht="20.149999999999999" customHeight="1" outlineLevel="1" x14ac:dyDescent="0.2">
      <c r="A217" s="156"/>
      <c r="B217" s="157"/>
      <c r="C217" s="158"/>
      <c r="D217" s="159" t="s">
        <v>42</v>
      </c>
      <c r="E217" s="160" t="s">
        <v>0</v>
      </c>
      <c r="F217" s="177" t="s">
        <v>48</v>
      </c>
      <c r="G217" s="65">
        <f t="shared" ref="G217:R219" si="38">G211*$T217</f>
        <v>0</v>
      </c>
      <c r="H217" s="66">
        <f t="shared" si="38"/>
        <v>0</v>
      </c>
      <c r="I217" s="66">
        <f t="shared" si="38"/>
        <v>0</v>
      </c>
      <c r="J217" s="66">
        <f t="shared" si="38"/>
        <v>0</v>
      </c>
      <c r="K217" s="67">
        <f t="shared" si="38"/>
        <v>0</v>
      </c>
      <c r="L217" s="87">
        <f t="shared" si="38"/>
        <v>0</v>
      </c>
      <c r="M217" s="81">
        <f t="shared" si="38"/>
        <v>0</v>
      </c>
      <c r="N217" s="66">
        <f t="shared" si="38"/>
        <v>0</v>
      </c>
      <c r="O217" s="66">
        <f t="shared" si="38"/>
        <v>0</v>
      </c>
      <c r="P217" s="66">
        <f t="shared" si="38"/>
        <v>0</v>
      </c>
      <c r="Q217" s="66">
        <f t="shared" si="38"/>
        <v>0</v>
      </c>
      <c r="R217" s="67">
        <f t="shared" si="38"/>
        <v>0</v>
      </c>
      <c r="S217" s="189" t="s">
        <v>52</v>
      </c>
      <c r="T217" s="39">
        <v>0</v>
      </c>
      <c r="U217" s="169" t="s">
        <v>95</v>
      </c>
    </row>
    <row r="218" spans="1:22" ht="20.149999999999999" customHeight="1" outlineLevel="1" x14ac:dyDescent="0.2">
      <c r="A218" s="156"/>
      <c r="B218" s="157"/>
      <c r="C218" s="158"/>
      <c r="D218" s="159" t="s">
        <v>43</v>
      </c>
      <c r="E218" s="160" t="s">
        <v>15</v>
      </c>
      <c r="F218" s="177" t="s">
        <v>49</v>
      </c>
      <c r="G218" s="65">
        <f t="shared" si="38"/>
        <v>0</v>
      </c>
      <c r="H218" s="66">
        <f t="shared" si="38"/>
        <v>0</v>
      </c>
      <c r="I218" s="66">
        <f t="shared" si="38"/>
        <v>0</v>
      </c>
      <c r="J218" s="66">
        <f t="shared" si="38"/>
        <v>0</v>
      </c>
      <c r="K218" s="67">
        <f t="shared" si="38"/>
        <v>0</v>
      </c>
      <c r="L218" s="87">
        <f t="shared" si="38"/>
        <v>0</v>
      </c>
      <c r="M218" s="81">
        <f t="shared" si="38"/>
        <v>0</v>
      </c>
      <c r="N218" s="66">
        <f t="shared" si="38"/>
        <v>0</v>
      </c>
      <c r="O218" s="66">
        <f t="shared" si="38"/>
        <v>0</v>
      </c>
      <c r="P218" s="66">
        <f t="shared" si="38"/>
        <v>0</v>
      </c>
      <c r="Q218" s="66">
        <f t="shared" si="38"/>
        <v>0</v>
      </c>
      <c r="R218" s="67">
        <f t="shared" si="38"/>
        <v>0</v>
      </c>
      <c r="S218" s="189" t="s">
        <v>53</v>
      </c>
      <c r="T218" s="39">
        <v>0</v>
      </c>
      <c r="U218" s="169" t="s">
        <v>95</v>
      </c>
    </row>
    <row r="219" spans="1:22" ht="20.149999999999999" customHeight="1" outlineLevel="1" thickBot="1" x14ac:dyDescent="0.25">
      <c r="A219" s="112"/>
      <c r="B219" s="161"/>
      <c r="C219" s="162"/>
      <c r="D219" s="163" t="s">
        <v>44</v>
      </c>
      <c r="E219" s="164" t="s">
        <v>1</v>
      </c>
      <c r="F219" s="178" t="s">
        <v>46</v>
      </c>
      <c r="G219" s="68">
        <f t="shared" si="38"/>
        <v>0</v>
      </c>
      <c r="H219" s="69">
        <f t="shared" si="38"/>
        <v>0</v>
      </c>
      <c r="I219" s="69">
        <f t="shared" si="38"/>
        <v>0</v>
      </c>
      <c r="J219" s="69">
        <f t="shared" si="38"/>
        <v>0</v>
      </c>
      <c r="K219" s="70">
        <f t="shared" si="38"/>
        <v>0</v>
      </c>
      <c r="L219" s="88">
        <f t="shared" si="38"/>
        <v>0</v>
      </c>
      <c r="M219" s="82">
        <f t="shared" si="38"/>
        <v>0</v>
      </c>
      <c r="N219" s="69">
        <f t="shared" si="38"/>
        <v>0</v>
      </c>
      <c r="O219" s="69">
        <f t="shared" si="38"/>
        <v>0</v>
      </c>
      <c r="P219" s="69">
        <f t="shared" si="38"/>
        <v>0</v>
      </c>
      <c r="Q219" s="69">
        <f t="shared" si="38"/>
        <v>0</v>
      </c>
      <c r="R219" s="70">
        <f t="shared" si="38"/>
        <v>0</v>
      </c>
      <c r="S219" s="190" t="s">
        <v>54</v>
      </c>
      <c r="T219" s="40">
        <v>0</v>
      </c>
      <c r="U219" s="168" t="s">
        <v>95</v>
      </c>
    </row>
    <row r="220" spans="1:22" ht="20.149999999999999" customHeight="1" outlineLevel="1" x14ac:dyDescent="0.2">
      <c r="A220" s="108" t="s">
        <v>21</v>
      </c>
      <c r="B220" s="152" t="s">
        <v>62</v>
      </c>
      <c r="C220" s="153" t="s">
        <v>61</v>
      </c>
      <c r="D220" s="172" t="s">
        <v>32</v>
      </c>
      <c r="E220" s="194" t="s">
        <v>40</v>
      </c>
      <c r="F220" s="179" t="s">
        <v>68</v>
      </c>
      <c r="G220" s="71">
        <f>ROUNDDOWN(G209*T220,2)</f>
        <v>0</v>
      </c>
      <c r="H220" s="72">
        <f>ROUNDDOWN(H209*T220,2)</f>
        <v>0</v>
      </c>
      <c r="I220" s="72">
        <f>ROUNDDOWN(I209*T220,2)</f>
        <v>0</v>
      </c>
      <c r="J220" s="72">
        <f>ROUNDDOWN(J209*T220,2)</f>
        <v>0</v>
      </c>
      <c r="K220" s="73">
        <f>ROUNDDOWN(K209*T220,2)</f>
        <v>0</v>
      </c>
      <c r="L220" s="89">
        <f>ROUNDDOWN(L209*T220,2)</f>
        <v>0</v>
      </c>
      <c r="M220" s="83">
        <f>ROUNDDOWN(M209*T220,2)</f>
        <v>0</v>
      </c>
      <c r="N220" s="72">
        <f>ROUNDDOWN(N209*T220,2)</f>
        <v>0</v>
      </c>
      <c r="O220" s="72">
        <f>ROUNDDOWN(O209*T220,2)</f>
        <v>0</v>
      </c>
      <c r="P220" s="72">
        <f>ROUNDDOWN(P209*T220,2)</f>
        <v>0</v>
      </c>
      <c r="Q220" s="72">
        <f>ROUNDDOWN(Q209*T220,2)</f>
        <v>0</v>
      </c>
      <c r="R220" s="73">
        <f>ROUNDDOWN(R209*T220,2)</f>
        <v>0</v>
      </c>
      <c r="S220" s="191" t="s">
        <v>55</v>
      </c>
      <c r="T220" s="41">
        <v>0</v>
      </c>
      <c r="U220" s="167" t="s">
        <v>86</v>
      </c>
    </row>
    <row r="221" spans="1:22" ht="20.149999999999999" customHeight="1" outlineLevel="1" thickBot="1" x14ac:dyDescent="0.25">
      <c r="A221" s="112"/>
      <c r="B221" s="161"/>
      <c r="C221" s="162"/>
      <c r="D221" s="173" t="s">
        <v>33</v>
      </c>
      <c r="E221" s="195" t="s">
        <v>57</v>
      </c>
      <c r="F221" s="180" t="s">
        <v>67</v>
      </c>
      <c r="G221" s="74">
        <f>ROUNDDOWN(SUM(G216:G219)*T221%,2)</f>
        <v>0</v>
      </c>
      <c r="H221" s="75">
        <f>ROUNDDOWN(SUM(H216:H219)*T221%,2)</f>
        <v>0</v>
      </c>
      <c r="I221" s="75">
        <f>ROUNDDOWN(SUM(I216:I219)*T221%,2)</f>
        <v>0</v>
      </c>
      <c r="J221" s="75">
        <f>ROUNDDOWN(SUM(J216:J219)*T221%,2)</f>
        <v>0</v>
      </c>
      <c r="K221" s="76">
        <f>ROUNDDOWN(SUM(K216:K219)*T221%,2)</f>
        <v>0</v>
      </c>
      <c r="L221" s="90">
        <f>ROUNDDOWN(SUM(L216:L219)*T221%,2)</f>
        <v>0</v>
      </c>
      <c r="M221" s="84">
        <f>ROUNDDOWN(SUM(M216:M219)*T221%,2)</f>
        <v>0</v>
      </c>
      <c r="N221" s="75">
        <f>ROUNDDOWN(SUM(N216:N219)*T221%,2)</f>
        <v>0</v>
      </c>
      <c r="O221" s="75">
        <f>ROUNDDOWN(SUM(O216:O219)*T221%,2)</f>
        <v>0</v>
      </c>
      <c r="P221" s="75">
        <f>ROUNDDOWN(SUM(P216:P219)*T221%,2)</f>
        <v>0</v>
      </c>
      <c r="Q221" s="75">
        <f>ROUNDDOWN(SUM(Q216:Q219)*T221%,2)</f>
        <v>0</v>
      </c>
      <c r="R221" s="76">
        <f>ROUNDDOWN(SUM(R216:R219)*T221%,2)</f>
        <v>0</v>
      </c>
      <c r="S221" s="192" t="s">
        <v>56</v>
      </c>
      <c r="T221" s="42">
        <v>0</v>
      </c>
      <c r="U221" s="166" t="s">
        <v>96</v>
      </c>
    </row>
    <row r="222" spans="1:22" ht="20.149999999999999" customHeight="1" x14ac:dyDescent="0.2">
      <c r="A222" s="108" t="s">
        <v>22</v>
      </c>
      <c r="B222" s="109" t="s">
        <v>25</v>
      </c>
      <c r="C222" s="109" t="s">
        <v>61</v>
      </c>
      <c r="D222" s="21"/>
      <c r="E222" s="196" t="s">
        <v>71</v>
      </c>
      <c r="F222" s="181" t="s">
        <v>89</v>
      </c>
      <c r="G222" s="77">
        <f>ROUNDDOWN(G215+SUM(G216:G219)-SUM(G220:G221),0)</f>
        <v>0</v>
      </c>
      <c r="H222" s="78">
        <f t="shared" ref="H222:R222" si="39">ROUNDDOWN(H215+SUM(H216:H219)-SUM(H220:H221),0)</f>
        <v>0</v>
      </c>
      <c r="I222" s="78">
        <f t="shared" si="39"/>
        <v>0</v>
      </c>
      <c r="J222" s="78">
        <f t="shared" si="39"/>
        <v>0</v>
      </c>
      <c r="K222" s="79">
        <f t="shared" si="39"/>
        <v>0</v>
      </c>
      <c r="L222" s="91">
        <f t="shared" si="39"/>
        <v>0</v>
      </c>
      <c r="M222" s="77">
        <f t="shared" si="39"/>
        <v>0</v>
      </c>
      <c r="N222" s="78">
        <f t="shared" si="39"/>
        <v>0</v>
      </c>
      <c r="O222" s="78">
        <f t="shared" si="39"/>
        <v>0</v>
      </c>
      <c r="P222" s="78">
        <f t="shared" si="39"/>
        <v>0</v>
      </c>
      <c r="Q222" s="78">
        <f t="shared" si="39"/>
        <v>0</v>
      </c>
      <c r="R222" s="91">
        <f t="shared" si="39"/>
        <v>0</v>
      </c>
      <c r="S222" s="193" t="s">
        <v>66</v>
      </c>
      <c r="T222" s="43"/>
      <c r="U222" s="44"/>
    </row>
    <row r="223" spans="1:22" ht="20.149999999999999" customHeight="1" x14ac:dyDescent="0.2">
      <c r="A223" s="112"/>
      <c r="B223" s="113"/>
      <c r="C223" s="113"/>
      <c r="D223" s="28"/>
      <c r="E223" s="197" t="s">
        <v>99</v>
      </c>
      <c r="F223" s="29"/>
      <c r="G223" s="45"/>
      <c r="H223" s="46"/>
      <c r="I223" s="46"/>
      <c r="J223" s="46"/>
      <c r="K223" s="198" t="s">
        <v>130</v>
      </c>
      <c r="L223" s="92">
        <f>SUM(G222:L222)</f>
        <v>0</v>
      </c>
      <c r="M223" s="45"/>
      <c r="N223" s="46"/>
      <c r="O223" s="46"/>
      <c r="P223" s="46"/>
      <c r="Q223" s="198" t="s">
        <v>132</v>
      </c>
      <c r="R223" s="92">
        <f>SUM(M222:R222)</f>
        <v>0</v>
      </c>
      <c r="S223" s="30"/>
      <c r="T223" s="31"/>
      <c r="U223" s="32"/>
    </row>
    <row r="224" spans="1:22" ht="20.149999999999999" customHeight="1" x14ac:dyDescent="0.2">
      <c r="A224" s="165" t="s">
        <v>27</v>
      </c>
      <c r="B224" s="151" t="s">
        <v>63</v>
      </c>
      <c r="C224" s="151" t="s">
        <v>61</v>
      </c>
      <c r="D224" s="16"/>
      <c r="E224" s="16"/>
      <c r="F224" s="199" t="s">
        <v>100</v>
      </c>
      <c r="G224" s="47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93">
        <f>SUM(L223,R223)</f>
        <v>0</v>
      </c>
      <c r="S224" s="49"/>
      <c r="T224" s="19"/>
      <c r="U224" s="20"/>
    </row>
    <row r="225" spans="1:22" ht="10" customHeight="1" x14ac:dyDescent="0.2">
      <c r="D225" s="7"/>
      <c r="E225" s="7"/>
      <c r="F225" s="50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2"/>
      <c r="S225" s="53"/>
      <c r="T225" s="54"/>
      <c r="U225" s="54"/>
    </row>
    <row r="226" spans="1:22" ht="20.149999999999999" customHeight="1" x14ac:dyDescent="0.2">
      <c r="A226" s="104">
        <v>11</v>
      </c>
      <c r="B226" s="105" t="s">
        <v>120</v>
      </c>
      <c r="C226" s="15"/>
    </row>
    <row r="227" spans="1:22" ht="20.149999999999999" customHeight="1" x14ac:dyDescent="0.2">
      <c r="A227" s="7"/>
      <c r="B227" s="103" t="s">
        <v>121</v>
      </c>
      <c r="N227" s="101" t="s">
        <v>35</v>
      </c>
      <c r="O227" s="106">
        <v>91</v>
      </c>
      <c r="P227" s="103" t="s">
        <v>34</v>
      </c>
      <c r="Q227" s="101" t="s">
        <v>36</v>
      </c>
      <c r="R227" s="107">
        <v>300</v>
      </c>
      <c r="S227" s="103" t="s">
        <v>69</v>
      </c>
    </row>
    <row r="228" spans="1:22" ht="20.149999999999999" customHeight="1" x14ac:dyDescent="0.2">
      <c r="A228" s="108" t="s">
        <v>23</v>
      </c>
      <c r="B228" s="109"/>
      <c r="C228" s="109"/>
      <c r="D228" s="109"/>
      <c r="E228" s="110"/>
      <c r="F228" s="111" t="s">
        <v>64</v>
      </c>
      <c r="G228" s="122" t="s">
        <v>98</v>
      </c>
      <c r="H228" s="123"/>
      <c r="I228" s="123"/>
      <c r="J228" s="123"/>
      <c r="K228" s="123"/>
      <c r="L228" s="123"/>
      <c r="M228" s="123"/>
      <c r="N228" s="123"/>
      <c r="O228" s="123"/>
      <c r="P228" s="123"/>
      <c r="Q228" s="123"/>
      <c r="R228" s="124"/>
      <c r="S228" s="116" t="s">
        <v>70</v>
      </c>
      <c r="T228" s="117"/>
      <c r="U228" s="118"/>
    </row>
    <row r="229" spans="1:22" ht="20.149999999999999" customHeight="1" x14ac:dyDescent="0.2">
      <c r="A229" s="112"/>
      <c r="B229" s="113"/>
      <c r="C229" s="113"/>
      <c r="D229" s="113"/>
      <c r="E229" s="114"/>
      <c r="F229" s="115"/>
      <c r="G229" s="125" t="s">
        <v>11</v>
      </c>
      <c r="H229" s="126" t="s">
        <v>12</v>
      </c>
      <c r="I229" s="126" t="s">
        <v>3</v>
      </c>
      <c r="J229" s="126" t="s">
        <v>4</v>
      </c>
      <c r="K229" s="127" t="s">
        <v>5</v>
      </c>
      <c r="L229" s="128" t="s">
        <v>6</v>
      </c>
      <c r="M229" s="125" t="s">
        <v>7</v>
      </c>
      <c r="N229" s="126" t="s">
        <v>8</v>
      </c>
      <c r="O229" s="126" t="s">
        <v>9</v>
      </c>
      <c r="P229" s="126" t="s">
        <v>13</v>
      </c>
      <c r="Q229" s="126" t="s">
        <v>14</v>
      </c>
      <c r="R229" s="128" t="s">
        <v>10</v>
      </c>
      <c r="S229" s="119"/>
      <c r="T229" s="120"/>
      <c r="U229" s="121"/>
    </row>
    <row r="230" spans="1:22" ht="20.149999999999999" customHeight="1" outlineLevel="1" x14ac:dyDescent="0.2">
      <c r="A230" s="150" t="s">
        <v>16</v>
      </c>
      <c r="B230" s="151" t="s">
        <v>24</v>
      </c>
      <c r="C230" s="151" t="s">
        <v>58</v>
      </c>
      <c r="D230" s="17"/>
      <c r="E230" s="17"/>
      <c r="F230" s="18"/>
      <c r="G230" s="129">
        <v>91</v>
      </c>
      <c r="H230" s="130">
        <v>91</v>
      </c>
      <c r="I230" s="130">
        <v>91</v>
      </c>
      <c r="J230" s="130">
        <v>91</v>
      </c>
      <c r="K230" s="131">
        <v>91</v>
      </c>
      <c r="L230" s="132">
        <v>91</v>
      </c>
      <c r="M230" s="133">
        <v>91</v>
      </c>
      <c r="N230" s="130">
        <v>91</v>
      </c>
      <c r="O230" s="130">
        <v>91</v>
      </c>
      <c r="P230" s="130">
        <v>91</v>
      </c>
      <c r="Q230" s="130">
        <v>91</v>
      </c>
      <c r="R230" s="132">
        <v>91</v>
      </c>
      <c r="S230" s="182" t="s">
        <v>65</v>
      </c>
      <c r="T230" s="19"/>
      <c r="U230" s="20"/>
    </row>
    <row r="231" spans="1:22" ht="20.149999999999999" customHeight="1" outlineLevel="1" x14ac:dyDescent="0.2">
      <c r="A231" s="200" t="s">
        <v>17</v>
      </c>
      <c r="B231" s="201" t="s">
        <v>2</v>
      </c>
      <c r="C231" s="153" t="s">
        <v>59</v>
      </c>
      <c r="D231" s="154" t="s">
        <v>28</v>
      </c>
      <c r="E231" s="155" t="s">
        <v>39</v>
      </c>
      <c r="F231" s="22"/>
      <c r="G231" s="134">
        <v>0</v>
      </c>
      <c r="H231" s="135">
        <v>0</v>
      </c>
      <c r="I231" s="135">
        <v>0</v>
      </c>
      <c r="J231" s="135">
        <v>0</v>
      </c>
      <c r="K231" s="136">
        <v>0</v>
      </c>
      <c r="L231" s="137">
        <v>0</v>
      </c>
      <c r="M231" s="134">
        <v>0</v>
      </c>
      <c r="N231" s="135">
        <v>0</v>
      </c>
      <c r="O231" s="135">
        <v>0</v>
      </c>
      <c r="P231" s="135">
        <v>0</v>
      </c>
      <c r="Q231" s="135">
        <v>0</v>
      </c>
      <c r="R231" s="137">
        <v>0</v>
      </c>
      <c r="S231" s="183" t="s">
        <v>65</v>
      </c>
      <c r="T231" s="23"/>
      <c r="U231" s="24"/>
    </row>
    <row r="232" spans="1:22" ht="20.149999999999999" customHeight="1" outlineLevel="1" x14ac:dyDescent="0.2">
      <c r="A232" s="202"/>
      <c r="B232" s="203"/>
      <c r="C232" s="158"/>
      <c r="D232" s="159" t="s">
        <v>29</v>
      </c>
      <c r="E232" s="160" t="s">
        <v>0</v>
      </c>
      <c r="F232" s="25"/>
      <c r="G232" s="138">
        <v>0</v>
      </c>
      <c r="H232" s="139">
        <v>0</v>
      </c>
      <c r="I232" s="139">
        <v>0</v>
      </c>
      <c r="J232" s="139">
        <v>3900</v>
      </c>
      <c r="K232" s="140">
        <v>3800</v>
      </c>
      <c r="L232" s="141">
        <v>4100</v>
      </c>
      <c r="M232" s="138">
        <v>0</v>
      </c>
      <c r="N232" s="139">
        <v>0</v>
      </c>
      <c r="O232" s="139">
        <v>0</v>
      </c>
      <c r="P232" s="139">
        <v>0</v>
      </c>
      <c r="Q232" s="139">
        <v>0</v>
      </c>
      <c r="R232" s="141">
        <v>0</v>
      </c>
      <c r="S232" s="184" t="s">
        <v>65</v>
      </c>
      <c r="T232" s="26"/>
      <c r="U232" s="27"/>
    </row>
    <row r="233" spans="1:22" ht="20.149999999999999" customHeight="1" outlineLevel="1" x14ac:dyDescent="0.2">
      <c r="A233" s="202"/>
      <c r="B233" s="203"/>
      <c r="C233" s="158"/>
      <c r="D233" s="159" t="s">
        <v>30</v>
      </c>
      <c r="E233" s="160" t="s">
        <v>15</v>
      </c>
      <c r="F233" s="25"/>
      <c r="G233" s="138">
        <v>3500</v>
      </c>
      <c r="H233" s="139">
        <v>3900</v>
      </c>
      <c r="I233" s="139">
        <v>3600</v>
      </c>
      <c r="J233" s="139">
        <v>0</v>
      </c>
      <c r="K233" s="140">
        <v>0</v>
      </c>
      <c r="L233" s="141">
        <v>0</v>
      </c>
      <c r="M233" s="138">
        <v>3400</v>
      </c>
      <c r="N233" s="139">
        <v>2900</v>
      </c>
      <c r="O233" s="139">
        <v>4000</v>
      </c>
      <c r="P233" s="139">
        <v>5400</v>
      </c>
      <c r="Q233" s="139">
        <v>5100</v>
      </c>
      <c r="R233" s="141">
        <v>4200</v>
      </c>
      <c r="S233" s="184" t="s">
        <v>65</v>
      </c>
      <c r="T233" s="26"/>
      <c r="U233" s="27"/>
    </row>
    <row r="234" spans="1:22" ht="20.149999999999999" customHeight="1" outlineLevel="1" x14ac:dyDescent="0.2">
      <c r="A234" s="204"/>
      <c r="B234" s="205"/>
      <c r="C234" s="162"/>
      <c r="D234" s="163" t="s">
        <v>31</v>
      </c>
      <c r="E234" s="164" t="s">
        <v>1</v>
      </c>
      <c r="F234" s="29"/>
      <c r="G234" s="142">
        <v>0</v>
      </c>
      <c r="H234" s="143">
        <v>0</v>
      </c>
      <c r="I234" s="143">
        <v>0</v>
      </c>
      <c r="J234" s="143">
        <v>0</v>
      </c>
      <c r="K234" s="144">
        <v>0</v>
      </c>
      <c r="L234" s="145">
        <v>0</v>
      </c>
      <c r="M234" s="142">
        <v>0</v>
      </c>
      <c r="N234" s="143">
        <v>0</v>
      </c>
      <c r="O234" s="143">
        <v>0</v>
      </c>
      <c r="P234" s="143">
        <v>0</v>
      </c>
      <c r="Q234" s="143">
        <v>0</v>
      </c>
      <c r="R234" s="145">
        <v>0</v>
      </c>
      <c r="S234" s="185" t="s">
        <v>65</v>
      </c>
      <c r="T234" s="31"/>
      <c r="U234" s="32"/>
    </row>
    <row r="235" spans="1:22" ht="20.149999999999999" customHeight="1" outlineLevel="1" thickBot="1" x14ac:dyDescent="0.25">
      <c r="A235" s="165" t="s">
        <v>18</v>
      </c>
      <c r="B235" s="151" t="s">
        <v>87</v>
      </c>
      <c r="C235" s="16"/>
      <c r="D235" s="17"/>
      <c r="E235" s="16"/>
      <c r="F235" s="174" t="s">
        <v>88</v>
      </c>
      <c r="G235" s="146">
        <v>0.92</v>
      </c>
      <c r="H235" s="147">
        <v>0.96000000000000008</v>
      </c>
      <c r="I235" s="147">
        <v>1.02</v>
      </c>
      <c r="J235" s="147">
        <v>1.02</v>
      </c>
      <c r="K235" s="148">
        <v>1.0300000000000002</v>
      </c>
      <c r="L235" s="149">
        <v>1.02</v>
      </c>
      <c r="M235" s="146">
        <v>0.97000000000000008</v>
      </c>
      <c r="N235" s="147">
        <v>0.95000000000000007</v>
      </c>
      <c r="O235" s="147">
        <v>0.92</v>
      </c>
      <c r="P235" s="147">
        <v>0.90000000000000013</v>
      </c>
      <c r="Q235" s="147">
        <v>0.89000000000000012</v>
      </c>
      <c r="R235" s="149">
        <v>0.92</v>
      </c>
      <c r="S235" s="186" t="s">
        <v>65</v>
      </c>
      <c r="T235" s="33"/>
      <c r="U235" s="34"/>
    </row>
    <row r="236" spans="1:22" ht="20.149999999999999" customHeight="1" outlineLevel="1" x14ac:dyDescent="0.2">
      <c r="A236" s="165" t="s">
        <v>19</v>
      </c>
      <c r="B236" s="151" t="s">
        <v>60</v>
      </c>
      <c r="C236" s="151" t="s">
        <v>61</v>
      </c>
      <c r="D236" s="35"/>
      <c r="E236" s="17"/>
      <c r="F236" s="175" t="s">
        <v>50</v>
      </c>
      <c r="G236" s="59">
        <f>G230*$T236*G235</f>
        <v>0</v>
      </c>
      <c r="H236" s="60">
        <f t="shared" ref="H236:R236" si="40">H230*$T236*H235</f>
        <v>0</v>
      </c>
      <c r="I236" s="60">
        <f t="shared" si="40"/>
        <v>0</v>
      </c>
      <c r="J236" s="60">
        <f t="shared" si="40"/>
        <v>0</v>
      </c>
      <c r="K236" s="61">
        <f t="shared" si="40"/>
        <v>0</v>
      </c>
      <c r="L236" s="85">
        <f t="shared" si="40"/>
        <v>0</v>
      </c>
      <c r="M236" s="59">
        <f t="shared" si="40"/>
        <v>0</v>
      </c>
      <c r="N236" s="60">
        <f t="shared" si="40"/>
        <v>0</v>
      </c>
      <c r="O236" s="60">
        <f t="shared" si="40"/>
        <v>0</v>
      </c>
      <c r="P236" s="60">
        <f t="shared" si="40"/>
        <v>0</v>
      </c>
      <c r="Q236" s="60">
        <f t="shared" si="40"/>
        <v>0</v>
      </c>
      <c r="R236" s="61">
        <f t="shared" si="40"/>
        <v>0</v>
      </c>
      <c r="S236" s="187" t="s">
        <v>45</v>
      </c>
      <c r="T236" s="36">
        <v>0</v>
      </c>
      <c r="U236" s="171" t="s">
        <v>97</v>
      </c>
      <c r="V236" s="37"/>
    </row>
    <row r="237" spans="1:22" ht="20.149999999999999" customHeight="1" outlineLevel="1" x14ac:dyDescent="0.2">
      <c r="A237" s="108" t="s">
        <v>20</v>
      </c>
      <c r="B237" s="152" t="s">
        <v>26</v>
      </c>
      <c r="C237" s="153" t="s">
        <v>61</v>
      </c>
      <c r="D237" s="154" t="s">
        <v>41</v>
      </c>
      <c r="E237" s="155" t="s">
        <v>39</v>
      </c>
      <c r="F237" s="176" t="s">
        <v>47</v>
      </c>
      <c r="G237" s="62">
        <f>G231*$T237</f>
        <v>0</v>
      </c>
      <c r="H237" s="63">
        <f t="shared" ref="H237:R237" si="41">H231*$T237</f>
        <v>0</v>
      </c>
      <c r="I237" s="63">
        <f t="shared" si="41"/>
        <v>0</v>
      </c>
      <c r="J237" s="63">
        <f t="shared" si="41"/>
        <v>0</v>
      </c>
      <c r="K237" s="64">
        <f t="shared" si="41"/>
        <v>0</v>
      </c>
      <c r="L237" s="86">
        <f t="shared" si="41"/>
        <v>0</v>
      </c>
      <c r="M237" s="80">
        <f t="shared" si="41"/>
        <v>0</v>
      </c>
      <c r="N237" s="63">
        <f t="shared" si="41"/>
        <v>0</v>
      </c>
      <c r="O237" s="63">
        <f t="shared" si="41"/>
        <v>0</v>
      </c>
      <c r="P237" s="63">
        <f t="shared" si="41"/>
        <v>0</v>
      </c>
      <c r="Q237" s="63">
        <f t="shared" si="41"/>
        <v>0</v>
      </c>
      <c r="R237" s="64">
        <f t="shared" si="41"/>
        <v>0</v>
      </c>
      <c r="S237" s="188" t="s">
        <v>51</v>
      </c>
      <c r="T237" s="38">
        <v>0</v>
      </c>
      <c r="U237" s="170" t="s">
        <v>95</v>
      </c>
    </row>
    <row r="238" spans="1:22" ht="20.149999999999999" customHeight="1" outlineLevel="1" x14ac:dyDescent="0.2">
      <c r="A238" s="156"/>
      <c r="B238" s="157"/>
      <c r="C238" s="158"/>
      <c r="D238" s="159" t="s">
        <v>42</v>
      </c>
      <c r="E238" s="160" t="s">
        <v>0</v>
      </c>
      <c r="F238" s="177" t="s">
        <v>48</v>
      </c>
      <c r="G238" s="65">
        <f t="shared" ref="G238:R240" si="42">G232*$T238</f>
        <v>0</v>
      </c>
      <c r="H238" s="66">
        <f t="shared" si="42"/>
        <v>0</v>
      </c>
      <c r="I238" s="66">
        <f t="shared" si="42"/>
        <v>0</v>
      </c>
      <c r="J238" s="66">
        <f t="shared" si="42"/>
        <v>0</v>
      </c>
      <c r="K238" s="67">
        <f t="shared" si="42"/>
        <v>0</v>
      </c>
      <c r="L238" s="87">
        <f t="shared" si="42"/>
        <v>0</v>
      </c>
      <c r="M238" s="81">
        <f t="shared" si="42"/>
        <v>0</v>
      </c>
      <c r="N238" s="66">
        <f t="shared" si="42"/>
        <v>0</v>
      </c>
      <c r="O238" s="66">
        <f t="shared" si="42"/>
        <v>0</v>
      </c>
      <c r="P238" s="66">
        <f t="shared" si="42"/>
        <v>0</v>
      </c>
      <c r="Q238" s="66">
        <f t="shared" si="42"/>
        <v>0</v>
      </c>
      <c r="R238" s="67">
        <f t="shared" si="42"/>
        <v>0</v>
      </c>
      <c r="S238" s="189" t="s">
        <v>52</v>
      </c>
      <c r="T238" s="39">
        <v>0</v>
      </c>
      <c r="U238" s="169" t="s">
        <v>95</v>
      </c>
    </row>
    <row r="239" spans="1:22" ht="20.149999999999999" customHeight="1" outlineLevel="1" x14ac:dyDescent="0.2">
      <c r="A239" s="156"/>
      <c r="B239" s="157"/>
      <c r="C239" s="158"/>
      <c r="D239" s="159" t="s">
        <v>43</v>
      </c>
      <c r="E239" s="160" t="s">
        <v>15</v>
      </c>
      <c r="F239" s="177" t="s">
        <v>49</v>
      </c>
      <c r="G239" s="65">
        <f t="shared" si="42"/>
        <v>0</v>
      </c>
      <c r="H239" s="66">
        <f t="shared" si="42"/>
        <v>0</v>
      </c>
      <c r="I239" s="66">
        <f t="shared" si="42"/>
        <v>0</v>
      </c>
      <c r="J239" s="66">
        <f t="shared" si="42"/>
        <v>0</v>
      </c>
      <c r="K239" s="67">
        <f t="shared" si="42"/>
        <v>0</v>
      </c>
      <c r="L239" s="87">
        <f t="shared" si="42"/>
        <v>0</v>
      </c>
      <c r="M239" s="81">
        <f t="shared" si="42"/>
        <v>0</v>
      </c>
      <c r="N239" s="66">
        <f t="shared" si="42"/>
        <v>0</v>
      </c>
      <c r="O239" s="66">
        <f t="shared" si="42"/>
        <v>0</v>
      </c>
      <c r="P239" s="66">
        <f t="shared" si="42"/>
        <v>0</v>
      </c>
      <c r="Q239" s="66">
        <f t="shared" si="42"/>
        <v>0</v>
      </c>
      <c r="R239" s="67">
        <f t="shared" si="42"/>
        <v>0</v>
      </c>
      <c r="S239" s="189" t="s">
        <v>53</v>
      </c>
      <c r="T239" s="39">
        <v>0</v>
      </c>
      <c r="U239" s="169" t="s">
        <v>95</v>
      </c>
    </row>
    <row r="240" spans="1:22" ht="20.149999999999999" customHeight="1" outlineLevel="1" thickBot="1" x14ac:dyDescent="0.25">
      <c r="A240" s="112"/>
      <c r="B240" s="161"/>
      <c r="C240" s="162"/>
      <c r="D240" s="163" t="s">
        <v>44</v>
      </c>
      <c r="E240" s="164" t="s">
        <v>1</v>
      </c>
      <c r="F240" s="178" t="s">
        <v>46</v>
      </c>
      <c r="G240" s="68">
        <f t="shared" si="42"/>
        <v>0</v>
      </c>
      <c r="H240" s="69">
        <f t="shared" si="42"/>
        <v>0</v>
      </c>
      <c r="I240" s="69">
        <f t="shared" si="42"/>
        <v>0</v>
      </c>
      <c r="J240" s="69">
        <f t="shared" si="42"/>
        <v>0</v>
      </c>
      <c r="K240" s="70">
        <f t="shared" si="42"/>
        <v>0</v>
      </c>
      <c r="L240" s="88">
        <f t="shared" si="42"/>
        <v>0</v>
      </c>
      <c r="M240" s="82">
        <f t="shared" si="42"/>
        <v>0</v>
      </c>
      <c r="N240" s="69">
        <f t="shared" si="42"/>
        <v>0</v>
      </c>
      <c r="O240" s="69">
        <f t="shared" si="42"/>
        <v>0</v>
      </c>
      <c r="P240" s="69">
        <f t="shared" si="42"/>
        <v>0</v>
      </c>
      <c r="Q240" s="69">
        <f t="shared" si="42"/>
        <v>0</v>
      </c>
      <c r="R240" s="70">
        <f t="shared" si="42"/>
        <v>0</v>
      </c>
      <c r="S240" s="190" t="s">
        <v>54</v>
      </c>
      <c r="T240" s="40">
        <v>0</v>
      </c>
      <c r="U240" s="168" t="s">
        <v>95</v>
      </c>
    </row>
    <row r="241" spans="1:21" ht="20.149999999999999" customHeight="1" outlineLevel="1" x14ac:dyDescent="0.2">
      <c r="A241" s="108" t="s">
        <v>21</v>
      </c>
      <c r="B241" s="152" t="s">
        <v>62</v>
      </c>
      <c r="C241" s="153" t="s">
        <v>61</v>
      </c>
      <c r="D241" s="172" t="s">
        <v>32</v>
      </c>
      <c r="E241" s="194" t="s">
        <v>40</v>
      </c>
      <c r="F241" s="179" t="s">
        <v>68</v>
      </c>
      <c r="G241" s="71">
        <f>ROUNDDOWN(G230*T241,2)</f>
        <v>0</v>
      </c>
      <c r="H241" s="72">
        <f>ROUNDDOWN(H230*T241,2)</f>
        <v>0</v>
      </c>
      <c r="I241" s="72">
        <f>ROUNDDOWN(I230*T241,2)</f>
        <v>0</v>
      </c>
      <c r="J241" s="72">
        <f>ROUNDDOWN(J230*T241,2)</f>
        <v>0</v>
      </c>
      <c r="K241" s="73">
        <f>ROUNDDOWN(K230*T241,2)</f>
        <v>0</v>
      </c>
      <c r="L241" s="89">
        <f>ROUNDDOWN(L230*T241,2)</f>
        <v>0</v>
      </c>
      <c r="M241" s="83">
        <f>ROUNDDOWN(M230*T241,2)</f>
        <v>0</v>
      </c>
      <c r="N241" s="72">
        <f>ROUNDDOWN(N230*T241,2)</f>
        <v>0</v>
      </c>
      <c r="O241" s="72">
        <f>ROUNDDOWN(O230*T241,2)</f>
        <v>0</v>
      </c>
      <c r="P241" s="72">
        <f>ROUNDDOWN(P230*T241,2)</f>
        <v>0</v>
      </c>
      <c r="Q241" s="72">
        <f>ROUNDDOWN(Q230*T241,2)</f>
        <v>0</v>
      </c>
      <c r="R241" s="73">
        <f>ROUNDDOWN(R230*T241,2)</f>
        <v>0</v>
      </c>
      <c r="S241" s="191" t="s">
        <v>55</v>
      </c>
      <c r="T241" s="41">
        <v>0</v>
      </c>
      <c r="U241" s="167" t="s">
        <v>86</v>
      </c>
    </row>
    <row r="242" spans="1:21" ht="20.149999999999999" customHeight="1" outlineLevel="1" thickBot="1" x14ac:dyDescent="0.25">
      <c r="A242" s="112"/>
      <c r="B242" s="161"/>
      <c r="C242" s="162"/>
      <c r="D242" s="173" t="s">
        <v>33</v>
      </c>
      <c r="E242" s="195" t="s">
        <v>57</v>
      </c>
      <c r="F242" s="180" t="s">
        <v>67</v>
      </c>
      <c r="G242" s="74">
        <f>ROUNDDOWN(SUM(G237:G240)*T242%,2)</f>
        <v>0</v>
      </c>
      <c r="H242" s="75">
        <f>ROUNDDOWN(SUM(H237:H240)*T242%,2)</f>
        <v>0</v>
      </c>
      <c r="I242" s="75">
        <f>ROUNDDOWN(SUM(I237:I240)*T242%,2)</f>
        <v>0</v>
      </c>
      <c r="J242" s="75">
        <f>ROUNDDOWN(SUM(J237:J240)*T242%,2)</f>
        <v>0</v>
      </c>
      <c r="K242" s="76">
        <f>ROUNDDOWN(SUM(K237:K240)*T242%,2)</f>
        <v>0</v>
      </c>
      <c r="L242" s="90">
        <f>ROUNDDOWN(SUM(L237:L240)*T242%,2)</f>
        <v>0</v>
      </c>
      <c r="M242" s="84">
        <f>ROUNDDOWN(SUM(M237:M240)*T242%,2)</f>
        <v>0</v>
      </c>
      <c r="N242" s="75">
        <f>ROUNDDOWN(SUM(N237:N240)*T242%,2)</f>
        <v>0</v>
      </c>
      <c r="O242" s="75">
        <f>ROUNDDOWN(SUM(O237:O240)*T242%,2)</f>
        <v>0</v>
      </c>
      <c r="P242" s="75">
        <f>ROUNDDOWN(SUM(P237:P240)*T242%,2)</f>
        <v>0</v>
      </c>
      <c r="Q242" s="75">
        <f>ROUNDDOWN(SUM(Q237:Q240)*T242%,2)</f>
        <v>0</v>
      </c>
      <c r="R242" s="76">
        <f>ROUNDDOWN(SUM(R237:R240)*T242%,2)</f>
        <v>0</v>
      </c>
      <c r="S242" s="192" t="s">
        <v>56</v>
      </c>
      <c r="T242" s="42">
        <v>0</v>
      </c>
      <c r="U242" s="166" t="s">
        <v>96</v>
      </c>
    </row>
    <row r="243" spans="1:21" ht="20.149999999999999" customHeight="1" x14ac:dyDescent="0.2">
      <c r="A243" s="108" t="s">
        <v>22</v>
      </c>
      <c r="B243" s="109" t="s">
        <v>25</v>
      </c>
      <c r="C243" s="109" t="s">
        <v>61</v>
      </c>
      <c r="D243" s="21"/>
      <c r="E243" s="196" t="s">
        <v>71</v>
      </c>
      <c r="F243" s="181" t="s">
        <v>89</v>
      </c>
      <c r="G243" s="77">
        <f>ROUNDDOWN(G236+SUM(G237:G240)-SUM(G241:G242),0)</f>
        <v>0</v>
      </c>
      <c r="H243" s="78">
        <f t="shared" ref="H243:R243" si="43">ROUNDDOWN(H236+SUM(H237:H240)-SUM(H241:H242),0)</f>
        <v>0</v>
      </c>
      <c r="I243" s="78">
        <f t="shared" si="43"/>
        <v>0</v>
      </c>
      <c r="J243" s="78">
        <f t="shared" si="43"/>
        <v>0</v>
      </c>
      <c r="K243" s="79">
        <f t="shared" si="43"/>
        <v>0</v>
      </c>
      <c r="L243" s="91">
        <f t="shared" si="43"/>
        <v>0</v>
      </c>
      <c r="M243" s="77">
        <f t="shared" si="43"/>
        <v>0</v>
      </c>
      <c r="N243" s="78">
        <f t="shared" si="43"/>
        <v>0</v>
      </c>
      <c r="O243" s="78">
        <f t="shared" si="43"/>
        <v>0</v>
      </c>
      <c r="P243" s="78">
        <f t="shared" si="43"/>
        <v>0</v>
      </c>
      <c r="Q243" s="78">
        <f t="shared" si="43"/>
        <v>0</v>
      </c>
      <c r="R243" s="91">
        <f t="shared" si="43"/>
        <v>0</v>
      </c>
      <c r="S243" s="193" t="s">
        <v>66</v>
      </c>
      <c r="T243" s="43"/>
      <c r="U243" s="44"/>
    </row>
    <row r="244" spans="1:21" ht="20.149999999999999" customHeight="1" x14ac:dyDescent="0.2">
      <c r="A244" s="112"/>
      <c r="B244" s="113"/>
      <c r="C244" s="113"/>
      <c r="D244" s="28"/>
      <c r="E244" s="197" t="s">
        <v>99</v>
      </c>
      <c r="F244" s="29"/>
      <c r="G244" s="45"/>
      <c r="H244" s="46"/>
      <c r="I244" s="46"/>
      <c r="J244" s="46"/>
      <c r="K244" s="198" t="s">
        <v>130</v>
      </c>
      <c r="L244" s="92">
        <f>SUM(G243:L243)</f>
        <v>0</v>
      </c>
      <c r="M244" s="45"/>
      <c r="N244" s="46"/>
      <c r="O244" s="46"/>
      <c r="P244" s="46"/>
      <c r="Q244" s="198" t="s">
        <v>132</v>
      </c>
      <c r="R244" s="92">
        <f>SUM(M243:R243)</f>
        <v>0</v>
      </c>
      <c r="S244" s="30"/>
      <c r="T244" s="31"/>
      <c r="U244" s="32"/>
    </row>
    <row r="245" spans="1:21" ht="20.149999999999999" customHeight="1" x14ac:dyDescent="0.2">
      <c r="A245" s="165" t="s">
        <v>27</v>
      </c>
      <c r="B245" s="151" t="s">
        <v>63</v>
      </c>
      <c r="C245" s="151" t="s">
        <v>61</v>
      </c>
      <c r="D245" s="16"/>
      <c r="E245" s="16"/>
      <c r="F245" s="199" t="s">
        <v>100</v>
      </c>
      <c r="G245" s="47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93">
        <f>SUM(L244,R244)</f>
        <v>0</v>
      </c>
      <c r="S245" s="49"/>
      <c r="T245" s="19"/>
      <c r="U245" s="20"/>
    </row>
    <row r="246" spans="1:21" ht="10" customHeight="1" x14ac:dyDescent="0.2">
      <c r="A246" s="14"/>
      <c r="B246" s="14"/>
      <c r="C246" s="14"/>
      <c r="D246" s="14"/>
      <c r="E246" s="14"/>
      <c r="F246" s="14"/>
      <c r="G246" s="9"/>
      <c r="L246" s="9"/>
    </row>
    <row r="247" spans="1:21" ht="20.149999999999999" customHeight="1" x14ac:dyDescent="0.2">
      <c r="A247" s="104">
        <v>12</v>
      </c>
      <c r="B247" s="105" t="s">
        <v>122</v>
      </c>
      <c r="C247" s="15"/>
    </row>
    <row r="248" spans="1:21" ht="20.149999999999999" customHeight="1" x14ac:dyDescent="0.2">
      <c r="A248" s="7"/>
      <c r="B248" s="103" t="s">
        <v>123</v>
      </c>
      <c r="N248" s="101" t="s">
        <v>35</v>
      </c>
      <c r="O248" s="106">
        <v>34</v>
      </c>
      <c r="P248" s="103" t="s">
        <v>34</v>
      </c>
      <c r="Q248" s="101" t="s">
        <v>36</v>
      </c>
      <c r="R248" s="107">
        <v>300</v>
      </c>
      <c r="S248" s="103" t="s">
        <v>69</v>
      </c>
    </row>
    <row r="249" spans="1:21" ht="20.149999999999999" customHeight="1" x14ac:dyDescent="0.2">
      <c r="A249" s="108" t="s">
        <v>23</v>
      </c>
      <c r="B249" s="109"/>
      <c r="C249" s="109"/>
      <c r="D249" s="109"/>
      <c r="E249" s="110"/>
      <c r="F249" s="111" t="s">
        <v>64</v>
      </c>
      <c r="G249" s="122" t="s">
        <v>98</v>
      </c>
      <c r="H249" s="123"/>
      <c r="I249" s="123"/>
      <c r="J249" s="123"/>
      <c r="K249" s="123"/>
      <c r="L249" s="123"/>
      <c r="M249" s="123"/>
      <c r="N249" s="123"/>
      <c r="O249" s="123"/>
      <c r="P249" s="123"/>
      <c r="Q249" s="123"/>
      <c r="R249" s="124"/>
      <c r="S249" s="116" t="s">
        <v>70</v>
      </c>
      <c r="T249" s="117"/>
      <c r="U249" s="118"/>
    </row>
    <row r="250" spans="1:21" ht="20.149999999999999" customHeight="1" x14ac:dyDescent="0.2">
      <c r="A250" s="112"/>
      <c r="B250" s="113"/>
      <c r="C250" s="113"/>
      <c r="D250" s="113"/>
      <c r="E250" s="114"/>
      <c r="F250" s="115"/>
      <c r="G250" s="125" t="s">
        <v>11</v>
      </c>
      <c r="H250" s="126" t="s">
        <v>12</v>
      </c>
      <c r="I250" s="126" t="s">
        <v>3</v>
      </c>
      <c r="J250" s="126" t="s">
        <v>4</v>
      </c>
      <c r="K250" s="127" t="s">
        <v>5</v>
      </c>
      <c r="L250" s="128" t="s">
        <v>6</v>
      </c>
      <c r="M250" s="125" t="s">
        <v>7</v>
      </c>
      <c r="N250" s="126" t="s">
        <v>8</v>
      </c>
      <c r="O250" s="126" t="s">
        <v>9</v>
      </c>
      <c r="P250" s="126" t="s">
        <v>13</v>
      </c>
      <c r="Q250" s="126" t="s">
        <v>14</v>
      </c>
      <c r="R250" s="128" t="s">
        <v>10</v>
      </c>
      <c r="S250" s="119"/>
      <c r="T250" s="120"/>
      <c r="U250" s="121"/>
    </row>
    <row r="251" spans="1:21" ht="20.149999999999999" customHeight="1" outlineLevel="1" x14ac:dyDescent="0.2">
      <c r="A251" s="150" t="s">
        <v>16</v>
      </c>
      <c r="B251" s="151" t="s">
        <v>24</v>
      </c>
      <c r="C251" s="151" t="s">
        <v>58</v>
      </c>
      <c r="D251" s="17"/>
      <c r="E251" s="17"/>
      <c r="F251" s="18"/>
      <c r="G251" s="129">
        <v>34</v>
      </c>
      <c r="H251" s="130">
        <v>34</v>
      </c>
      <c r="I251" s="130">
        <v>34</v>
      </c>
      <c r="J251" s="130">
        <v>34</v>
      </c>
      <c r="K251" s="131">
        <v>34</v>
      </c>
      <c r="L251" s="132">
        <v>34</v>
      </c>
      <c r="M251" s="133">
        <v>34</v>
      </c>
      <c r="N251" s="130">
        <v>34</v>
      </c>
      <c r="O251" s="130">
        <v>34</v>
      </c>
      <c r="P251" s="130">
        <v>34</v>
      </c>
      <c r="Q251" s="130">
        <v>34</v>
      </c>
      <c r="R251" s="132">
        <v>34</v>
      </c>
      <c r="S251" s="182" t="s">
        <v>65</v>
      </c>
      <c r="T251" s="19"/>
      <c r="U251" s="20"/>
    </row>
    <row r="252" spans="1:21" ht="20.149999999999999" customHeight="1" outlineLevel="1" x14ac:dyDescent="0.2">
      <c r="A252" s="200" t="s">
        <v>17</v>
      </c>
      <c r="B252" s="201" t="s">
        <v>2</v>
      </c>
      <c r="C252" s="153" t="s">
        <v>59</v>
      </c>
      <c r="D252" s="154" t="s">
        <v>28</v>
      </c>
      <c r="E252" s="155" t="s">
        <v>39</v>
      </c>
      <c r="F252" s="22"/>
      <c r="G252" s="134">
        <v>0</v>
      </c>
      <c r="H252" s="135">
        <v>0</v>
      </c>
      <c r="I252" s="135">
        <v>0</v>
      </c>
      <c r="J252" s="135">
        <v>0</v>
      </c>
      <c r="K252" s="136">
        <v>0</v>
      </c>
      <c r="L252" s="137">
        <v>0</v>
      </c>
      <c r="M252" s="134">
        <v>0</v>
      </c>
      <c r="N252" s="135">
        <v>0</v>
      </c>
      <c r="O252" s="135">
        <v>0</v>
      </c>
      <c r="P252" s="135">
        <v>0</v>
      </c>
      <c r="Q252" s="135">
        <v>0</v>
      </c>
      <c r="R252" s="137">
        <v>0</v>
      </c>
      <c r="S252" s="183" t="s">
        <v>65</v>
      </c>
      <c r="T252" s="23"/>
      <c r="U252" s="24"/>
    </row>
    <row r="253" spans="1:21" ht="20.149999999999999" customHeight="1" outlineLevel="1" x14ac:dyDescent="0.2">
      <c r="A253" s="202"/>
      <c r="B253" s="203"/>
      <c r="C253" s="158"/>
      <c r="D253" s="159" t="s">
        <v>29</v>
      </c>
      <c r="E253" s="160" t="s">
        <v>0</v>
      </c>
      <c r="F253" s="25"/>
      <c r="G253" s="138">
        <v>0</v>
      </c>
      <c r="H253" s="139">
        <v>0</v>
      </c>
      <c r="I253" s="139">
        <v>0</v>
      </c>
      <c r="J253" s="139">
        <v>3000</v>
      </c>
      <c r="K253" s="140">
        <v>4100</v>
      </c>
      <c r="L253" s="141">
        <v>2800</v>
      </c>
      <c r="M253" s="138">
        <v>0</v>
      </c>
      <c r="N253" s="139">
        <v>0</v>
      </c>
      <c r="O253" s="139">
        <v>0</v>
      </c>
      <c r="P253" s="139">
        <v>0</v>
      </c>
      <c r="Q253" s="139">
        <v>0</v>
      </c>
      <c r="R253" s="141">
        <v>0</v>
      </c>
      <c r="S253" s="184" t="s">
        <v>65</v>
      </c>
      <c r="T253" s="26"/>
      <c r="U253" s="27"/>
    </row>
    <row r="254" spans="1:21" ht="20.149999999999999" customHeight="1" outlineLevel="1" x14ac:dyDescent="0.2">
      <c r="A254" s="202"/>
      <c r="B254" s="203"/>
      <c r="C254" s="158"/>
      <c r="D254" s="159" t="s">
        <v>30</v>
      </c>
      <c r="E254" s="160" t="s">
        <v>15</v>
      </c>
      <c r="F254" s="25"/>
      <c r="G254" s="138">
        <v>4200</v>
      </c>
      <c r="H254" s="139">
        <v>3200</v>
      </c>
      <c r="I254" s="139">
        <v>2700</v>
      </c>
      <c r="J254" s="139">
        <v>0</v>
      </c>
      <c r="K254" s="140">
        <v>0</v>
      </c>
      <c r="L254" s="141">
        <v>0</v>
      </c>
      <c r="M254" s="138">
        <v>3300</v>
      </c>
      <c r="N254" s="139">
        <v>5300</v>
      </c>
      <c r="O254" s="139">
        <v>8500</v>
      </c>
      <c r="P254" s="139">
        <v>9300</v>
      </c>
      <c r="Q254" s="139">
        <v>8600</v>
      </c>
      <c r="R254" s="141">
        <v>8100</v>
      </c>
      <c r="S254" s="184" t="s">
        <v>65</v>
      </c>
      <c r="T254" s="26"/>
      <c r="U254" s="27"/>
    </row>
    <row r="255" spans="1:21" ht="20.149999999999999" customHeight="1" outlineLevel="1" x14ac:dyDescent="0.2">
      <c r="A255" s="204"/>
      <c r="B255" s="205"/>
      <c r="C255" s="162"/>
      <c r="D255" s="163" t="s">
        <v>31</v>
      </c>
      <c r="E255" s="164" t="s">
        <v>1</v>
      </c>
      <c r="F255" s="29"/>
      <c r="G255" s="142">
        <v>0</v>
      </c>
      <c r="H255" s="143">
        <v>0</v>
      </c>
      <c r="I255" s="143">
        <v>0</v>
      </c>
      <c r="J255" s="143">
        <v>0</v>
      </c>
      <c r="K255" s="144">
        <v>0</v>
      </c>
      <c r="L255" s="145">
        <v>0</v>
      </c>
      <c r="M255" s="142">
        <v>0</v>
      </c>
      <c r="N255" s="143">
        <v>0</v>
      </c>
      <c r="O255" s="143">
        <v>0</v>
      </c>
      <c r="P255" s="143">
        <v>0</v>
      </c>
      <c r="Q255" s="143">
        <v>0</v>
      </c>
      <c r="R255" s="145">
        <v>0</v>
      </c>
      <c r="S255" s="185" t="s">
        <v>65</v>
      </c>
      <c r="T255" s="31"/>
      <c r="U255" s="32"/>
    </row>
    <row r="256" spans="1:21" ht="20.149999999999999" customHeight="1" outlineLevel="1" thickBot="1" x14ac:dyDescent="0.25">
      <c r="A256" s="165" t="s">
        <v>18</v>
      </c>
      <c r="B256" s="151" t="s">
        <v>87</v>
      </c>
      <c r="C256" s="16"/>
      <c r="D256" s="17"/>
      <c r="E256" s="16"/>
      <c r="F256" s="174" t="s">
        <v>88</v>
      </c>
      <c r="G256" s="146">
        <v>0.85000000000000009</v>
      </c>
      <c r="H256" s="147">
        <v>0.85000000000000009</v>
      </c>
      <c r="I256" s="147">
        <v>0.85000000000000009</v>
      </c>
      <c r="J256" s="147">
        <v>0.85000000000000009</v>
      </c>
      <c r="K256" s="148">
        <v>0.85000000000000009</v>
      </c>
      <c r="L256" s="149">
        <v>0.85000000000000009</v>
      </c>
      <c r="M256" s="146">
        <v>0.85000000000000009</v>
      </c>
      <c r="N256" s="147">
        <v>0.85000000000000009</v>
      </c>
      <c r="O256" s="147">
        <v>0.85000000000000009</v>
      </c>
      <c r="P256" s="147">
        <v>0.85000000000000009</v>
      </c>
      <c r="Q256" s="147">
        <v>0.85000000000000009</v>
      </c>
      <c r="R256" s="149">
        <v>0.85000000000000009</v>
      </c>
      <c r="S256" s="186" t="s">
        <v>65</v>
      </c>
      <c r="T256" s="33"/>
      <c r="U256" s="34"/>
    </row>
    <row r="257" spans="1:22" ht="20.149999999999999" customHeight="1" outlineLevel="1" x14ac:dyDescent="0.2">
      <c r="A257" s="165" t="s">
        <v>19</v>
      </c>
      <c r="B257" s="151" t="s">
        <v>60</v>
      </c>
      <c r="C257" s="151" t="s">
        <v>61</v>
      </c>
      <c r="D257" s="35"/>
      <c r="E257" s="17"/>
      <c r="F257" s="175" t="s">
        <v>50</v>
      </c>
      <c r="G257" s="59">
        <f>G251*$T257*G256</f>
        <v>0</v>
      </c>
      <c r="H257" s="60">
        <f t="shared" ref="H257:R257" si="44">H251*$T257*H256</f>
        <v>0</v>
      </c>
      <c r="I257" s="60">
        <f t="shared" si="44"/>
        <v>0</v>
      </c>
      <c r="J257" s="60">
        <f t="shared" si="44"/>
        <v>0</v>
      </c>
      <c r="K257" s="61">
        <f t="shared" si="44"/>
        <v>0</v>
      </c>
      <c r="L257" s="85">
        <f t="shared" si="44"/>
        <v>0</v>
      </c>
      <c r="M257" s="59">
        <f t="shared" si="44"/>
        <v>0</v>
      </c>
      <c r="N257" s="60">
        <f t="shared" si="44"/>
        <v>0</v>
      </c>
      <c r="O257" s="60">
        <f t="shared" si="44"/>
        <v>0</v>
      </c>
      <c r="P257" s="60">
        <f t="shared" si="44"/>
        <v>0</v>
      </c>
      <c r="Q257" s="60">
        <f t="shared" si="44"/>
        <v>0</v>
      </c>
      <c r="R257" s="61">
        <f t="shared" si="44"/>
        <v>0</v>
      </c>
      <c r="S257" s="187" t="s">
        <v>45</v>
      </c>
      <c r="T257" s="36">
        <v>0</v>
      </c>
      <c r="U257" s="171" t="s">
        <v>97</v>
      </c>
      <c r="V257" s="37"/>
    </row>
    <row r="258" spans="1:22" ht="20.149999999999999" customHeight="1" outlineLevel="1" x14ac:dyDescent="0.2">
      <c r="A258" s="108" t="s">
        <v>20</v>
      </c>
      <c r="B258" s="152" t="s">
        <v>26</v>
      </c>
      <c r="C258" s="153" t="s">
        <v>61</v>
      </c>
      <c r="D258" s="154" t="s">
        <v>41</v>
      </c>
      <c r="E258" s="155" t="s">
        <v>39</v>
      </c>
      <c r="F258" s="176" t="s">
        <v>47</v>
      </c>
      <c r="G258" s="62">
        <f>G252*$T258</f>
        <v>0</v>
      </c>
      <c r="H258" s="63">
        <f t="shared" ref="H258:R258" si="45">H252*$T258</f>
        <v>0</v>
      </c>
      <c r="I258" s="63">
        <f t="shared" si="45"/>
        <v>0</v>
      </c>
      <c r="J258" s="63">
        <f t="shared" si="45"/>
        <v>0</v>
      </c>
      <c r="K258" s="64">
        <f t="shared" si="45"/>
        <v>0</v>
      </c>
      <c r="L258" s="86">
        <f t="shared" si="45"/>
        <v>0</v>
      </c>
      <c r="M258" s="80">
        <f t="shared" si="45"/>
        <v>0</v>
      </c>
      <c r="N258" s="63">
        <f t="shared" si="45"/>
        <v>0</v>
      </c>
      <c r="O258" s="63">
        <f t="shared" si="45"/>
        <v>0</v>
      </c>
      <c r="P258" s="63">
        <f t="shared" si="45"/>
        <v>0</v>
      </c>
      <c r="Q258" s="63">
        <f t="shared" si="45"/>
        <v>0</v>
      </c>
      <c r="R258" s="64">
        <f t="shared" si="45"/>
        <v>0</v>
      </c>
      <c r="S258" s="188" t="s">
        <v>51</v>
      </c>
      <c r="T258" s="38">
        <v>0</v>
      </c>
      <c r="U258" s="170" t="s">
        <v>95</v>
      </c>
    </row>
    <row r="259" spans="1:22" ht="20.149999999999999" customHeight="1" outlineLevel="1" x14ac:dyDescent="0.2">
      <c r="A259" s="156"/>
      <c r="B259" s="157"/>
      <c r="C259" s="158"/>
      <c r="D259" s="159" t="s">
        <v>42</v>
      </c>
      <c r="E259" s="160" t="s">
        <v>0</v>
      </c>
      <c r="F259" s="177" t="s">
        <v>48</v>
      </c>
      <c r="G259" s="65">
        <f t="shared" ref="G259:R261" si="46">G253*$T259</f>
        <v>0</v>
      </c>
      <c r="H259" s="66">
        <f t="shared" si="46"/>
        <v>0</v>
      </c>
      <c r="I259" s="66">
        <f t="shared" si="46"/>
        <v>0</v>
      </c>
      <c r="J259" s="66">
        <f t="shared" si="46"/>
        <v>0</v>
      </c>
      <c r="K259" s="67">
        <f t="shared" si="46"/>
        <v>0</v>
      </c>
      <c r="L259" s="87">
        <f t="shared" si="46"/>
        <v>0</v>
      </c>
      <c r="M259" s="81">
        <f t="shared" si="46"/>
        <v>0</v>
      </c>
      <c r="N259" s="66">
        <f t="shared" si="46"/>
        <v>0</v>
      </c>
      <c r="O259" s="66">
        <f t="shared" si="46"/>
        <v>0</v>
      </c>
      <c r="P259" s="66">
        <f t="shared" si="46"/>
        <v>0</v>
      </c>
      <c r="Q259" s="66">
        <f t="shared" si="46"/>
        <v>0</v>
      </c>
      <c r="R259" s="67">
        <f t="shared" si="46"/>
        <v>0</v>
      </c>
      <c r="S259" s="189" t="s">
        <v>52</v>
      </c>
      <c r="T259" s="39">
        <v>0</v>
      </c>
      <c r="U259" s="169" t="s">
        <v>95</v>
      </c>
    </row>
    <row r="260" spans="1:22" ht="20.149999999999999" customHeight="1" outlineLevel="1" x14ac:dyDescent="0.2">
      <c r="A260" s="156"/>
      <c r="B260" s="157"/>
      <c r="C260" s="158"/>
      <c r="D260" s="159" t="s">
        <v>43</v>
      </c>
      <c r="E260" s="160" t="s">
        <v>15</v>
      </c>
      <c r="F260" s="177" t="s">
        <v>49</v>
      </c>
      <c r="G260" s="65">
        <f t="shared" si="46"/>
        <v>0</v>
      </c>
      <c r="H260" s="66">
        <f t="shared" si="46"/>
        <v>0</v>
      </c>
      <c r="I260" s="66">
        <f t="shared" si="46"/>
        <v>0</v>
      </c>
      <c r="J260" s="66">
        <f t="shared" si="46"/>
        <v>0</v>
      </c>
      <c r="K260" s="67">
        <f t="shared" si="46"/>
        <v>0</v>
      </c>
      <c r="L260" s="87">
        <f t="shared" si="46"/>
        <v>0</v>
      </c>
      <c r="M260" s="81">
        <f t="shared" si="46"/>
        <v>0</v>
      </c>
      <c r="N260" s="66">
        <f t="shared" si="46"/>
        <v>0</v>
      </c>
      <c r="O260" s="66">
        <f t="shared" si="46"/>
        <v>0</v>
      </c>
      <c r="P260" s="66">
        <f t="shared" si="46"/>
        <v>0</v>
      </c>
      <c r="Q260" s="66">
        <f t="shared" si="46"/>
        <v>0</v>
      </c>
      <c r="R260" s="67">
        <f t="shared" si="46"/>
        <v>0</v>
      </c>
      <c r="S260" s="189" t="s">
        <v>53</v>
      </c>
      <c r="T260" s="39">
        <v>0</v>
      </c>
      <c r="U260" s="169" t="s">
        <v>95</v>
      </c>
    </row>
    <row r="261" spans="1:22" ht="20.149999999999999" customHeight="1" outlineLevel="1" thickBot="1" x14ac:dyDescent="0.25">
      <c r="A261" s="112"/>
      <c r="B261" s="161"/>
      <c r="C261" s="162"/>
      <c r="D261" s="163" t="s">
        <v>44</v>
      </c>
      <c r="E261" s="164" t="s">
        <v>1</v>
      </c>
      <c r="F261" s="178" t="s">
        <v>46</v>
      </c>
      <c r="G261" s="68">
        <f t="shared" si="46"/>
        <v>0</v>
      </c>
      <c r="H261" s="69">
        <f t="shared" si="46"/>
        <v>0</v>
      </c>
      <c r="I261" s="69">
        <f t="shared" si="46"/>
        <v>0</v>
      </c>
      <c r="J261" s="69">
        <f t="shared" si="46"/>
        <v>0</v>
      </c>
      <c r="K261" s="70">
        <f t="shared" si="46"/>
        <v>0</v>
      </c>
      <c r="L261" s="88">
        <f t="shared" si="46"/>
        <v>0</v>
      </c>
      <c r="M261" s="82">
        <f t="shared" si="46"/>
        <v>0</v>
      </c>
      <c r="N261" s="69">
        <f t="shared" si="46"/>
        <v>0</v>
      </c>
      <c r="O261" s="69">
        <f t="shared" si="46"/>
        <v>0</v>
      </c>
      <c r="P261" s="69">
        <f t="shared" si="46"/>
        <v>0</v>
      </c>
      <c r="Q261" s="69">
        <f t="shared" si="46"/>
        <v>0</v>
      </c>
      <c r="R261" s="70">
        <f t="shared" si="46"/>
        <v>0</v>
      </c>
      <c r="S261" s="190" t="s">
        <v>54</v>
      </c>
      <c r="T261" s="40">
        <v>0</v>
      </c>
      <c r="U261" s="168" t="s">
        <v>95</v>
      </c>
    </row>
    <row r="262" spans="1:22" ht="20.149999999999999" customHeight="1" outlineLevel="1" x14ac:dyDescent="0.2">
      <c r="A262" s="108" t="s">
        <v>21</v>
      </c>
      <c r="B262" s="152" t="s">
        <v>62</v>
      </c>
      <c r="C262" s="153" t="s">
        <v>61</v>
      </c>
      <c r="D262" s="172" t="s">
        <v>32</v>
      </c>
      <c r="E262" s="194" t="s">
        <v>40</v>
      </c>
      <c r="F262" s="179" t="s">
        <v>68</v>
      </c>
      <c r="G262" s="71">
        <f>ROUNDDOWN(G251*T262,2)</f>
        <v>0</v>
      </c>
      <c r="H262" s="72">
        <f>ROUNDDOWN(H251*T262,2)</f>
        <v>0</v>
      </c>
      <c r="I262" s="72">
        <f>ROUNDDOWN(I251*T262,2)</f>
        <v>0</v>
      </c>
      <c r="J262" s="72">
        <f>ROUNDDOWN(J251*T262,2)</f>
        <v>0</v>
      </c>
      <c r="K262" s="73">
        <f>ROUNDDOWN(K251*T262,2)</f>
        <v>0</v>
      </c>
      <c r="L262" s="89">
        <f>ROUNDDOWN(L251*T262,2)</f>
        <v>0</v>
      </c>
      <c r="M262" s="83">
        <f>ROUNDDOWN(M251*T262,2)</f>
        <v>0</v>
      </c>
      <c r="N262" s="72">
        <f>ROUNDDOWN(N251*T262,2)</f>
        <v>0</v>
      </c>
      <c r="O262" s="72">
        <f>ROUNDDOWN(O251*T262,2)</f>
        <v>0</v>
      </c>
      <c r="P262" s="72">
        <f>ROUNDDOWN(P251*T262,2)</f>
        <v>0</v>
      </c>
      <c r="Q262" s="72">
        <f>ROUNDDOWN(Q251*T262,2)</f>
        <v>0</v>
      </c>
      <c r="R262" s="73">
        <f>ROUNDDOWN(R251*T262,2)</f>
        <v>0</v>
      </c>
      <c r="S262" s="191" t="s">
        <v>55</v>
      </c>
      <c r="T262" s="41">
        <v>0</v>
      </c>
      <c r="U262" s="167" t="s">
        <v>86</v>
      </c>
    </row>
    <row r="263" spans="1:22" ht="20.149999999999999" customHeight="1" outlineLevel="1" thickBot="1" x14ac:dyDescent="0.25">
      <c r="A263" s="112"/>
      <c r="B263" s="161"/>
      <c r="C263" s="162"/>
      <c r="D263" s="173" t="s">
        <v>33</v>
      </c>
      <c r="E263" s="195" t="s">
        <v>57</v>
      </c>
      <c r="F263" s="180" t="s">
        <v>67</v>
      </c>
      <c r="G263" s="74">
        <f>ROUNDDOWN(SUM(G258:G261)*T263%,2)</f>
        <v>0</v>
      </c>
      <c r="H263" s="75">
        <f>ROUNDDOWN(SUM(H258:H261)*T263%,2)</f>
        <v>0</v>
      </c>
      <c r="I263" s="75">
        <f>ROUNDDOWN(SUM(I258:I261)*T263%,2)</f>
        <v>0</v>
      </c>
      <c r="J263" s="75">
        <f>ROUNDDOWN(SUM(J258:J261)*T263%,2)</f>
        <v>0</v>
      </c>
      <c r="K263" s="76">
        <f>ROUNDDOWN(SUM(K258:K261)*T263%,2)</f>
        <v>0</v>
      </c>
      <c r="L263" s="90">
        <f>ROUNDDOWN(SUM(L258:L261)*T263%,2)</f>
        <v>0</v>
      </c>
      <c r="M263" s="84">
        <f>ROUNDDOWN(SUM(M258:M261)*T263%,2)</f>
        <v>0</v>
      </c>
      <c r="N263" s="75">
        <f>ROUNDDOWN(SUM(N258:N261)*T263%,2)</f>
        <v>0</v>
      </c>
      <c r="O263" s="75">
        <f>ROUNDDOWN(SUM(O258:O261)*T263%,2)</f>
        <v>0</v>
      </c>
      <c r="P263" s="75">
        <f>ROUNDDOWN(SUM(P258:P261)*T263%,2)</f>
        <v>0</v>
      </c>
      <c r="Q263" s="75">
        <f>ROUNDDOWN(SUM(Q258:Q261)*T263%,2)</f>
        <v>0</v>
      </c>
      <c r="R263" s="76">
        <f>ROUNDDOWN(SUM(R258:R261)*T263%,2)</f>
        <v>0</v>
      </c>
      <c r="S263" s="192" t="s">
        <v>56</v>
      </c>
      <c r="T263" s="42">
        <v>0</v>
      </c>
      <c r="U263" s="166" t="s">
        <v>96</v>
      </c>
    </row>
    <row r="264" spans="1:22" ht="20.149999999999999" customHeight="1" x14ac:dyDescent="0.2">
      <c r="A264" s="108" t="s">
        <v>22</v>
      </c>
      <c r="B264" s="109" t="s">
        <v>25</v>
      </c>
      <c r="C264" s="109" t="s">
        <v>61</v>
      </c>
      <c r="D264" s="21"/>
      <c r="E264" s="196" t="s">
        <v>71</v>
      </c>
      <c r="F264" s="181" t="s">
        <v>89</v>
      </c>
      <c r="G264" s="77">
        <f>ROUNDDOWN(G257+SUM(G258:G261)-SUM(G262:G263),0)</f>
        <v>0</v>
      </c>
      <c r="H264" s="78">
        <f t="shared" ref="H264:R264" si="47">ROUNDDOWN(H257+SUM(H258:H261)-SUM(H262:H263),0)</f>
        <v>0</v>
      </c>
      <c r="I264" s="78">
        <f t="shared" si="47"/>
        <v>0</v>
      </c>
      <c r="J264" s="78">
        <f t="shared" si="47"/>
        <v>0</v>
      </c>
      <c r="K264" s="79">
        <f t="shared" si="47"/>
        <v>0</v>
      </c>
      <c r="L264" s="91">
        <f t="shared" si="47"/>
        <v>0</v>
      </c>
      <c r="M264" s="77">
        <f t="shared" si="47"/>
        <v>0</v>
      </c>
      <c r="N264" s="78">
        <f t="shared" si="47"/>
        <v>0</v>
      </c>
      <c r="O264" s="78">
        <f t="shared" si="47"/>
        <v>0</v>
      </c>
      <c r="P264" s="78">
        <f t="shared" si="47"/>
        <v>0</v>
      </c>
      <c r="Q264" s="78">
        <f t="shared" si="47"/>
        <v>0</v>
      </c>
      <c r="R264" s="91">
        <f t="shared" si="47"/>
        <v>0</v>
      </c>
      <c r="S264" s="193" t="s">
        <v>66</v>
      </c>
      <c r="T264" s="43"/>
      <c r="U264" s="44"/>
    </row>
    <row r="265" spans="1:22" ht="20.149999999999999" customHeight="1" x14ac:dyDescent="0.2">
      <c r="A265" s="112"/>
      <c r="B265" s="113"/>
      <c r="C265" s="113"/>
      <c r="D265" s="28"/>
      <c r="E265" s="197" t="s">
        <v>99</v>
      </c>
      <c r="F265" s="29"/>
      <c r="G265" s="45"/>
      <c r="H265" s="46"/>
      <c r="I265" s="46"/>
      <c r="J265" s="46"/>
      <c r="K265" s="198" t="s">
        <v>130</v>
      </c>
      <c r="L265" s="92">
        <f>SUM(G264:L264)</f>
        <v>0</v>
      </c>
      <c r="M265" s="45"/>
      <c r="N265" s="46"/>
      <c r="O265" s="46"/>
      <c r="P265" s="46"/>
      <c r="Q265" s="198" t="s">
        <v>132</v>
      </c>
      <c r="R265" s="92">
        <f>SUM(M264:R264)</f>
        <v>0</v>
      </c>
      <c r="S265" s="30"/>
      <c r="T265" s="31"/>
      <c r="U265" s="32"/>
    </row>
    <row r="266" spans="1:22" ht="20.149999999999999" customHeight="1" x14ac:dyDescent="0.2">
      <c r="A266" s="165" t="s">
        <v>27</v>
      </c>
      <c r="B266" s="151" t="s">
        <v>63</v>
      </c>
      <c r="C266" s="151" t="s">
        <v>61</v>
      </c>
      <c r="D266" s="16"/>
      <c r="E266" s="16"/>
      <c r="F266" s="199" t="s">
        <v>100</v>
      </c>
      <c r="G266" s="47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93">
        <f>SUM(L265,R265)</f>
        <v>0</v>
      </c>
      <c r="S266" s="49"/>
      <c r="T266" s="19"/>
      <c r="U266" s="20"/>
    </row>
    <row r="267" spans="1:22" ht="10" customHeight="1" x14ac:dyDescent="0.2">
      <c r="D267" s="7"/>
      <c r="E267" s="7"/>
      <c r="F267" s="50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2"/>
      <c r="S267" s="53"/>
      <c r="T267" s="54"/>
      <c r="U267" s="54"/>
    </row>
    <row r="268" spans="1:22" ht="20.149999999999999" customHeight="1" x14ac:dyDescent="0.2">
      <c r="A268" s="104">
        <v>13</v>
      </c>
      <c r="B268" s="105" t="s">
        <v>124</v>
      </c>
      <c r="C268" s="15"/>
    </row>
    <row r="269" spans="1:22" ht="20.149999999999999" customHeight="1" x14ac:dyDescent="0.2">
      <c r="A269" s="7"/>
      <c r="B269" s="103" t="s">
        <v>125</v>
      </c>
      <c r="N269" s="101" t="s">
        <v>35</v>
      </c>
      <c r="O269" s="106">
        <v>59</v>
      </c>
      <c r="P269" s="103" t="s">
        <v>34</v>
      </c>
      <c r="Q269" s="101" t="s">
        <v>36</v>
      </c>
      <c r="R269" s="107">
        <v>500</v>
      </c>
      <c r="S269" s="103" t="s">
        <v>69</v>
      </c>
    </row>
    <row r="270" spans="1:22" ht="20.149999999999999" customHeight="1" x14ac:dyDescent="0.2">
      <c r="A270" s="108" t="s">
        <v>23</v>
      </c>
      <c r="B270" s="109"/>
      <c r="C270" s="109"/>
      <c r="D270" s="109"/>
      <c r="E270" s="110"/>
      <c r="F270" s="111" t="s">
        <v>64</v>
      </c>
      <c r="G270" s="122" t="s">
        <v>98</v>
      </c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4"/>
      <c r="S270" s="116" t="s">
        <v>70</v>
      </c>
      <c r="T270" s="117"/>
      <c r="U270" s="118"/>
    </row>
    <row r="271" spans="1:22" ht="20.149999999999999" customHeight="1" x14ac:dyDescent="0.2">
      <c r="A271" s="112"/>
      <c r="B271" s="113"/>
      <c r="C271" s="113"/>
      <c r="D271" s="113"/>
      <c r="E271" s="114"/>
      <c r="F271" s="115"/>
      <c r="G271" s="125" t="s">
        <v>11</v>
      </c>
      <c r="H271" s="126" t="s">
        <v>12</v>
      </c>
      <c r="I271" s="126" t="s">
        <v>3</v>
      </c>
      <c r="J271" s="126" t="s">
        <v>4</v>
      </c>
      <c r="K271" s="127" t="s">
        <v>5</v>
      </c>
      <c r="L271" s="128" t="s">
        <v>6</v>
      </c>
      <c r="M271" s="125" t="s">
        <v>7</v>
      </c>
      <c r="N271" s="126" t="s">
        <v>8</v>
      </c>
      <c r="O271" s="126" t="s">
        <v>9</v>
      </c>
      <c r="P271" s="126" t="s">
        <v>13</v>
      </c>
      <c r="Q271" s="126" t="s">
        <v>14</v>
      </c>
      <c r="R271" s="128" t="s">
        <v>10</v>
      </c>
      <c r="S271" s="119"/>
      <c r="T271" s="120"/>
      <c r="U271" s="121"/>
    </row>
    <row r="272" spans="1:22" ht="20.149999999999999" customHeight="1" outlineLevel="1" x14ac:dyDescent="0.2">
      <c r="A272" s="150" t="s">
        <v>16</v>
      </c>
      <c r="B272" s="151" t="s">
        <v>24</v>
      </c>
      <c r="C272" s="151" t="s">
        <v>58</v>
      </c>
      <c r="D272" s="17"/>
      <c r="E272" s="17"/>
      <c r="F272" s="18"/>
      <c r="G272" s="129">
        <v>59</v>
      </c>
      <c r="H272" s="130">
        <v>59</v>
      </c>
      <c r="I272" s="130">
        <v>59</v>
      </c>
      <c r="J272" s="130">
        <v>59</v>
      </c>
      <c r="K272" s="131">
        <v>59</v>
      </c>
      <c r="L272" s="132">
        <v>59</v>
      </c>
      <c r="M272" s="133">
        <v>59</v>
      </c>
      <c r="N272" s="130">
        <v>59</v>
      </c>
      <c r="O272" s="130">
        <v>59</v>
      </c>
      <c r="P272" s="130">
        <v>59</v>
      </c>
      <c r="Q272" s="130">
        <v>59</v>
      </c>
      <c r="R272" s="132">
        <v>59</v>
      </c>
      <c r="S272" s="182" t="s">
        <v>65</v>
      </c>
      <c r="T272" s="19"/>
      <c r="U272" s="20"/>
    </row>
    <row r="273" spans="1:22" ht="20.149999999999999" customHeight="1" outlineLevel="1" x14ac:dyDescent="0.2">
      <c r="A273" s="200" t="s">
        <v>17</v>
      </c>
      <c r="B273" s="201" t="s">
        <v>2</v>
      </c>
      <c r="C273" s="153" t="s">
        <v>59</v>
      </c>
      <c r="D273" s="154" t="s">
        <v>28</v>
      </c>
      <c r="E273" s="155" t="s">
        <v>39</v>
      </c>
      <c r="F273" s="22"/>
      <c r="G273" s="134">
        <v>0</v>
      </c>
      <c r="H273" s="135">
        <v>0</v>
      </c>
      <c r="I273" s="135">
        <v>0</v>
      </c>
      <c r="J273" s="135">
        <v>0</v>
      </c>
      <c r="K273" s="136">
        <v>0</v>
      </c>
      <c r="L273" s="137">
        <v>0</v>
      </c>
      <c r="M273" s="134">
        <v>0</v>
      </c>
      <c r="N273" s="135">
        <v>0</v>
      </c>
      <c r="O273" s="135">
        <v>0</v>
      </c>
      <c r="P273" s="135">
        <v>0</v>
      </c>
      <c r="Q273" s="135">
        <v>0</v>
      </c>
      <c r="R273" s="137">
        <v>0</v>
      </c>
      <c r="S273" s="183" t="s">
        <v>65</v>
      </c>
      <c r="T273" s="23"/>
      <c r="U273" s="24"/>
    </row>
    <row r="274" spans="1:22" ht="20.149999999999999" customHeight="1" outlineLevel="1" x14ac:dyDescent="0.2">
      <c r="A274" s="202"/>
      <c r="B274" s="203"/>
      <c r="C274" s="158"/>
      <c r="D274" s="159" t="s">
        <v>29</v>
      </c>
      <c r="E274" s="160" t="s">
        <v>0</v>
      </c>
      <c r="F274" s="25"/>
      <c r="G274" s="138">
        <v>0</v>
      </c>
      <c r="H274" s="139">
        <v>0</v>
      </c>
      <c r="I274" s="139">
        <v>0</v>
      </c>
      <c r="J274" s="139">
        <v>3200</v>
      </c>
      <c r="K274" s="140">
        <v>3800</v>
      </c>
      <c r="L274" s="141">
        <v>3100</v>
      </c>
      <c r="M274" s="138">
        <v>0</v>
      </c>
      <c r="N274" s="139">
        <v>0</v>
      </c>
      <c r="O274" s="139">
        <v>0</v>
      </c>
      <c r="P274" s="139">
        <v>0</v>
      </c>
      <c r="Q274" s="139">
        <v>0</v>
      </c>
      <c r="R274" s="141">
        <v>0</v>
      </c>
      <c r="S274" s="184" t="s">
        <v>65</v>
      </c>
      <c r="T274" s="26"/>
      <c r="U274" s="27"/>
    </row>
    <row r="275" spans="1:22" ht="20.149999999999999" customHeight="1" outlineLevel="1" x14ac:dyDescent="0.2">
      <c r="A275" s="202"/>
      <c r="B275" s="203"/>
      <c r="C275" s="158"/>
      <c r="D275" s="159" t="s">
        <v>30</v>
      </c>
      <c r="E275" s="160" t="s">
        <v>15</v>
      </c>
      <c r="F275" s="25"/>
      <c r="G275" s="138">
        <v>3400</v>
      </c>
      <c r="H275" s="139">
        <v>3100</v>
      </c>
      <c r="I275" s="139">
        <v>3100</v>
      </c>
      <c r="J275" s="139">
        <v>0</v>
      </c>
      <c r="K275" s="140">
        <v>0</v>
      </c>
      <c r="L275" s="141">
        <v>0</v>
      </c>
      <c r="M275" s="138">
        <v>3300</v>
      </c>
      <c r="N275" s="139">
        <v>3400</v>
      </c>
      <c r="O275" s="139">
        <v>5200</v>
      </c>
      <c r="P275" s="139">
        <v>5800</v>
      </c>
      <c r="Q275" s="139">
        <v>5300</v>
      </c>
      <c r="R275" s="141">
        <v>5300</v>
      </c>
      <c r="S275" s="184" t="s">
        <v>65</v>
      </c>
      <c r="T275" s="26"/>
      <c r="U275" s="27"/>
    </row>
    <row r="276" spans="1:22" ht="20.149999999999999" customHeight="1" outlineLevel="1" x14ac:dyDescent="0.2">
      <c r="A276" s="204"/>
      <c r="B276" s="205"/>
      <c r="C276" s="162"/>
      <c r="D276" s="163" t="s">
        <v>31</v>
      </c>
      <c r="E276" s="164" t="s">
        <v>1</v>
      </c>
      <c r="F276" s="29"/>
      <c r="G276" s="142">
        <v>0</v>
      </c>
      <c r="H276" s="143">
        <v>0</v>
      </c>
      <c r="I276" s="143">
        <v>0</v>
      </c>
      <c r="J276" s="143">
        <v>0</v>
      </c>
      <c r="K276" s="144">
        <v>0</v>
      </c>
      <c r="L276" s="145">
        <v>0</v>
      </c>
      <c r="M276" s="142">
        <v>0</v>
      </c>
      <c r="N276" s="143">
        <v>0</v>
      </c>
      <c r="O276" s="143">
        <v>0</v>
      </c>
      <c r="P276" s="143">
        <v>0</v>
      </c>
      <c r="Q276" s="143">
        <v>0</v>
      </c>
      <c r="R276" s="145">
        <v>0</v>
      </c>
      <c r="S276" s="185" t="s">
        <v>65</v>
      </c>
      <c r="T276" s="31"/>
      <c r="U276" s="32"/>
    </row>
    <row r="277" spans="1:22" ht="20.149999999999999" customHeight="1" outlineLevel="1" thickBot="1" x14ac:dyDescent="0.25">
      <c r="A277" s="165" t="s">
        <v>18</v>
      </c>
      <c r="B277" s="151" t="s">
        <v>87</v>
      </c>
      <c r="C277" s="16"/>
      <c r="D277" s="17"/>
      <c r="E277" s="16"/>
      <c r="F277" s="174" t="s">
        <v>88</v>
      </c>
      <c r="G277" s="146">
        <v>0.85000000000000009</v>
      </c>
      <c r="H277" s="147">
        <v>0.85000000000000009</v>
      </c>
      <c r="I277" s="147">
        <v>0.85000000000000009</v>
      </c>
      <c r="J277" s="147">
        <v>0.85000000000000009</v>
      </c>
      <c r="K277" s="148">
        <v>0.85000000000000009</v>
      </c>
      <c r="L277" s="149">
        <v>0.85000000000000009</v>
      </c>
      <c r="M277" s="146">
        <v>0.85000000000000009</v>
      </c>
      <c r="N277" s="147">
        <v>0.85000000000000009</v>
      </c>
      <c r="O277" s="147">
        <v>0.85000000000000009</v>
      </c>
      <c r="P277" s="147">
        <v>0.85000000000000009</v>
      </c>
      <c r="Q277" s="147">
        <v>0.85000000000000009</v>
      </c>
      <c r="R277" s="149">
        <v>0.85000000000000009</v>
      </c>
      <c r="S277" s="186" t="s">
        <v>65</v>
      </c>
      <c r="T277" s="33"/>
      <c r="U277" s="34"/>
    </row>
    <row r="278" spans="1:22" ht="20.149999999999999" customHeight="1" outlineLevel="1" x14ac:dyDescent="0.2">
      <c r="A278" s="165" t="s">
        <v>19</v>
      </c>
      <c r="B278" s="151" t="s">
        <v>60</v>
      </c>
      <c r="C278" s="151" t="s">
        <v>61</v>
      </c>
      <c r="D278" s="35"/>
      <c r="E278" s="17"/>
      <c r="F278" s="175" t="s">
        <v>50</v>
      </c>
      <c r="G278" s="59">
        <f>G272*$T278*G277</f>
        <v>0</v>
      </c>
      <c r="H278" s="60">
        <f t="shared" ref="H278:R278" si="48">H272*$T278*H277</f>
        <v>0</v>
      </c>
      <c r="I278" s="60">
        <f t="shared" si="48"/>
        <v>0</v>
      </c>
      <c r="J278" s="60">
        <f t="shared" si="48"/>
        <v>0</v>
      </c>
      <c r="K278" s="61">
        <f t="shared" si="48"/>
        <v>0</v>
      </c>
      <c r="L278" s="85">
        <f t="shared" si="48"/>
        <v>0</v>
      </c>
      <c r="M278" s="59">
        <f t="shared" si="48"/>
        <v>0</v>
      </c>
      <c r="N278" s="60">
        <f t="shared" si="48"/>
        <v>0</v>
      </c>
      <c r="O278" s="60">
        <f t="shared" si="48"/>
        <v>0</v>
      </c>
      <c r="P278" s="60">
        <f t="shared" si="48"/>
        <v>0</v>
      </c>
      <c r="Q278" s="60">
        <f t="shared" si="48"/>
        <v>0</v>
      </c>
      <c r="R278" s="61">
        <f t="shared" si="48"/>
        <v>0</v>
      </c>
      <c r="S278" s="187" t="s">
        <v>45</v>
      </c>
      <c r="T278" s="36">
        <v>0</v>
      </c>
      <c r="U278" s="171" t="s">
        <v>97</v>
      </c>
      <c r="V278" s="37"/>
    </row>
    <row r="279" spans="1:22" ht="20.149999999999999" customHeight="1" outlineLevel="1" x14ac:dyDescent="0.2">
      <c r="A279" s="108" t="s">
        <v>20</v>
      </c>
      <c r="B279" s="152" t="s">
        <v>26</v>
      </c>
      <c r="C279" s="153" t="s">
        <v>61</v>
      </c>
      <c r="D279" s="154" t="s">
        <v>41</v>
      </c>
      <c r="E279" s="155" t="s">
        <v>39</v>
      </c>
      <c r="F279" s="176" t="s">
        <v>47</v>
      </c>
      <c r="G279" s="62">
        <f>G273*$T279</f>
        <v>0</v>
      </c>
      <c r="H279" s="63">
        <f t="shared" ref="H279:R279" si="49">H273*$T279</f>
        <v>0</v>
      </c>
      <c r="I279" s="63">
        <f t="shared" si="49"/>
        <v>0</v>
      </c>
      <c r="J279" s="63">
        <f t="shared" si="49"/>
        <v>0</v>
      </c>
      <c r="K279" s="64">
        <f t="shared" si="49"/>
        <v>0</v>
      </c>
      <c r="L279" s="86">
        <f t="shared" si="49"/>
        <v>0</v>
      </c>
      <c r="M279" s="80">
        <f t="shared" si="49"/>
        <v>0</v>
      </c>
      <c r="N279" s="63">
        <f t="shared" si="49"/>
        <v>0</v>
      </c>
      <c r="O279" s="63">
        <f t="shared" si="49"/>
        <v>0</v>
      </c>
      <c r="P279" s="63">
        <f t="shared" si="49"/>
        <v>0</v>
      </c>
      <c r="Q279" s="63">
        <f t="shared" si="49"/>
        <v>0</v>
      </c>
      <c r="R279" s="64">
        <f t="shared" si="49"/>
        <v>0</v>
      </c>
      <c r="S279" s="188" t="s">
        <v>51</v>
      </c>
      <c r="T279" s="38">
        <v>0</v>
      </c>
      <c r="U279" s="170" t="s">
        <v>95</v>
      </c>
    </row>
    <row r="280" spans="1:22" ht="20.149999999999999" customHeight="1" outlineLevel="1" x14ac:dyDescent="0.2">
      <c r="A280" s="156"/>
      <c r="B280" s="157"/>
      <c r="C280" s="158"/>
      <c r="D280" s="159" t="s">
        <v>42</v>
      </c>
      <c r="E280" s="160" t="s">
        <v>0</v>
      </c>
      <c r="F280" s="177" t="s">
        <v>48</v>
      </c>
      <c r="G280" s="65">
        <f t="shared" ref="G280:R282" si="50">G274*$T280</f>
        <v>0</v>
      </c>
      <c r="H280" s="66">
        <f t="shared" si="50"/>
        <v>0</v>
      </c>
      <c r="I280" s="66">
        <f t="shared" si="50"/>
        <v>0</v>
      </c>
      <c r="J280" s="66">
        <f t="shared" si="50"/>
        <v>0</v>
      </c>
      <c r="K280" s="67">
        <f t="shared" si="50"/>
        <v>0</v>
      </c>
      <c r="L280" s="87">
        <f t="shared" si="50"/>
        <v>0</v>
      </c>
      <c r="M280" s="81">
        <f t="shared" si="50"/>
        <v>0</v>
      </c>
      <c r="N280" s="66">
        <f t="shared" si="50"/>
        <v>0</v>
      </c>
      <c r="O280" s="66">
        <f t="shared" si="50"/>
        <v>0</v>
      </c>
      <c r="P280" s="66">
        <f t="shared" si="50"/>
        <v>0</v>
      </c>
      <c r="Q280" s="66">
        <f t="shared" si="50"/>
        <v>0</v>
      </c>
      <c r="R280" s="67">
        <f t="shared" si="50"/>
        <v>0</v>
      </c>
      <c r="S280" s="189" t="s">
        <v>52</v>
      </c>
      <c r="T280" s="39">
        <v>0</v>
      </c>
      <c r="U280" s="169" t="s">
        <v>95</v>
      </c>
    </row>
    <row r="281" spans="1:22" ht="20.149999999999999" customHeight="1" outlineLevel="1" x14ac:dyDescent="0.2">
      <c r="A281" s="156"/>
      <c r="B281" s="157"/>
      <c r="C281" s="158"/>
      <c r="D281" s="159" t="s">
        <v>43</v>
      </c>
      <c r="E281" s="160" t="s">
        <v>15</v>
      </c>
      <c r="F281" s="177" t="s">
        <v>49</v>
      </c>
      <c r="G281" s="65">
        <f t="shared" si="50"/>
        <v>0</v>
      </c>
      <c r="H281" s="66">
        <f t="shared" si="50"/>
        <v>0</v>
      </c>
      <c r="I281" s="66">
        <f t="shared" si="50"/>
        <v>0</v>
      </c>
      <c r="J281" s="66">
        <f t="shared" si="50"/>
        <v>0</v>
      </c>
      <c r="K281" s="67">
        <f t="shared" si="50"/>
        <v>0</v>
      </c>
      <c r="L281" s="87">
        <f t="shared" si="50"/>
        <v>0</v>
      </c>
      <c r="M281" s="81">
        <f t="shared" si="50"/>
        <v>0</v>
      </c>
      <c r="N281" s="66">
        <f t="shared" si="50"/>
        <v>0</v>
      </c>
      <c r="O281" s="66">
        <f t="shared" si="50"/>
        <v>0</v>
      </c>
      <c r="P281" s="66">
        <f t="shared" si="50"/>
        <v>0</v>
      </c>
      <c r="Q281" s="66">
        <f t="shared" si="50"/>
        <v>0</v>
      </c>
      <c r="R281" s="67">
        <f t="shared" si="50"/>
        <v>0</v>
      </c>
      <c r="S281" s="189" t="s">
        <v>53</v>
      </c>
      <c r="T281" s="39">
        <v>0</v>
      </c>
      <c r="U281" s="169" t="s">
        <v>95</v>
      </c>
    </row>
    <row r="282" spans="1:22" ht="20.149999999999999" customHeight="1" outlineLevel="1" thickBot="1" x14ac:dyDescent="0.25">
      <c r="A282" s="112"/>
      <c r="B282" s="161"/>
      <c r="C282" s="162"/>
      <c r="D282" s="163" t="s">
        <v>44</v>
      </c>
      <c r="E282" s="164" t="s">
        <v>1</v>
      </c>
      <c r="F282" s="178" t="s">
        <v>46</v>
      </c>
      <c r="G282" s="68">
        <f t="shared" si="50"/>
        <v>0</v>
      </c>
      <c r="H282" s="69">
        <f t="shared" si="50"/>
        <v>0</v>
      </c>
      <c r="I282" s="69">
        <f t="shared" si="50"/>
        <v>0</v>
      </c>
      <c r="J282" s="69">
        <f t="shared" si="50"/>
        <v>0</v>
      </c>
      <c r="K282" s="70">
        <f t="shared" si="50"/>
        <v>0</v>
      </c>
      <c r="L282" s="88">
        <f t="shared" si="50"/>
        <v>0</v>
      </c>
      <c r="M282" s="82">
        <f t="shared" si="50"/>
        <v>0</v>
      </c>
      <c r="N282" s="69">
        <f t="shared" si="50"/>
        <v>0</v>
      </c>
      <c r="O282" s="69">
        <f t="shared" si="50"/>
        <v>0</v>
      </c>
      <c r="P282" s="69">
        <f t="shared" si="50"/>
        <v>0</v>
      </c>
      <c r="Q282" s="69">
        <f t="shared" si="50"/>
        <v>0</v>
      </c>
      <c r="R282" s="70">
        <f t="shared" si="50"/>
        <v>0</v>
      </c>
      <c r="S282" s="190" t="s">
        <v>54</v>
      </c>
      <c r="T282" s="40">
        <v>0</v>
      </c>
      <c r="U282" s="168" t="s">
        <v>95</v>
      </c>
    </row>
    <row r="283" spans="1:22" ht="20.149999999999999" customHeight="1" outlineLevel="1" x14ac:dyDescent="0.2">
      <c r="A283" s="108" t="s">
        <v>21</v>
      </c>
      <c r="B283" s="152" t="s">
        <v>62</v>
      </c>
      <c r="C283" s="153" t="s">
        <v>61</v>
      </c>
      <c r="D283" s="172" t="s">
        <v>32</v>
      </c>
      <c r="E283" s="194" t="s">
        <v>40</v>
      </c>
      <c r="F283" s="179" t="s">
        <v>68</v>
      </c>
      <c r="G283" s="71">
        <f>ROUNDDOWN(G272*T283,2)</f>
        <v>0</v>
      </c>
      <c r="H283" s="72">
        <f>ROUNDDOWN(H272*T283,2)</f>
        <v>0</v>
      </c>
      <c r="I283" s="72">
        <f>ROUNDDOWN(I272*T283,2)</f>
        <v>0</v>
      </c>
      <c r="J283" s="72">
        <f>ROUNDDOWN(J272*T283,2)</f>
        <v>0</v>
      </c>
      <c r="K283" s="73">
        <f>ROUNDDOWN(K272*T283,2)</f>
        <v>0</v>
      </c>
      <c r="L283" s="89">
        <f>ROUNDDOWN(L272*T283,2)</f>
        <v>0</v>
      </c>
      <c r="M283" s="83">
        <f>ROUNDDOWN(M272*T283,2)</f>
        <v>0</v>
      </c>
      <c r="N283" s="72">
        <f>ROUNDDOWN(N272*T283,2)</f>
        <v>0</v>
      </c>
      <c r="O283" s="72">
        <f>ROUNDDOWN(O272*T283,2)</f>
        <v>0</v>
      </c>
      <c r="P283" s="72">
        <f>ROUNDDOWN(P272*T283,2)</f>
        <v>0</v>
      </c>
      <c r="Q283" s="72">
        <f>ROUNDDOWN(Q272*T283,2)</f>
        <v>0</v>
      </c>
      <c r="R283" s="73">
        <f>ROUNDDOWN(R272*T283,2)</f>
        <v>0</v>
      </c>
      <c r="S283" s="191" t="s">
        <v>55</v>
      </c>
      <c r="T283" s="41">
        <v>0</v>
      </c>
      <c r="U283" s="167" t="s">
        <v>86</v>
      </c>
    </row>
    <row r="284" spans="1:22" ht="20.149999999999999" customHeight="1" outlineLevel="1" thickBot="1" x14ac:dyDescent="0.25">
      <c r="A284" s="112"/>
      <c r="B284" s="161"/>
      <c r="C284" s="162"/>
      <c r="D284" s="173" t="s">
        <v>33</v>
      </c>
      <c r="E284" s="195" t="s">
        <v>57</v>
      </c>
      <c r="F284" s="180" t="s">
        <v>67</v>
      </c>
      <c r="G284" s="74">
        <f>ROUNDDOWN(SUM(G279:G282)*T284%,2)</f>
        <v>0</v>
      </c>
      <c r="H284" s="75">
        <f>ROUNDDOWN(SUM(H279:H282)*T284%,2)</f>
        <v>0</v>
      </c>
      <c r="I284" s="75">
        <f>ROUNDDOWN(SUM(I279:I282)*T284%,2)</f>
        <v>0</v>
      </c>
      <c r="J284" s="75">
        <f>ROUNDDOWN(SUM(J279:J282)*T284%,2)</f>
        <v>0</v>
      </c>
      <c r="K284" s="76">
        <f>ROUNDDOWN(SUM(K279:K282)*T284%,2)</f>
        <v>0</v>
      </c>
      <c r="L284" s="90">
        <f>ROUNDDOWN(SUM(L279:L282)*T284%,2)</f>
        <v>0</v>
      </c>
      <c r="M284" s="84">
        <f>ROUNDDOWN(SUM(M279:M282)*T284%,2)</f>
        <v>0</v>
      </c>
      <c r="N284" s="75">
        <f>ROUNDDOWN(SUM(N279:N282)*T284%,2)</f>
        <v>0</v>
      </c>
      <c r="O284" s="75">
        <f>ROUNDDOWN(SUM(O279:O282)*T284%,2)</f>
        <v>0</v>
      </c>
      <c r="P284" s="75">
        <f>ROUNDDOWN(SUM(P279:P282)*T284%,2)</f>
        <v>0</v>
      </c>
      <c r="Q284" s="75">
        <f>ROUNDDOWN(SUM(Q279:Q282)*T284%,2)</f>
        <v>0</v>
      </c>
      <c r="R284" s="76">
        <f>ROUNDDOWN(SUM(R279:R282)*T284%,2)</f>
        <v>0</v>
      </c>
      <c r="S284" s="192" t="s">
        <v>56</v>
      </c>
      <c r="T284" s="42">
        <v>0</v>
      </c>
      <c r="U284" s="166" t="s">
        <v>96</v>
      </c>
    </row>
    <row r="285" spans="1:22" ht="20.149999999999999" customHeight="1" x14ac:dyDescent="0.2">
      <c r="A285" s="108" t="s">
        <v>22</v>
      </c>
      <c r="B285" s="109" t="s">
        <v>25</v>
      </c>
      <c r="C285" s="109" t="s">
        <v>61</v>
      </c>
      <c r="D285" s="21"/>
      <c r="E285" s="196" t="s">
        <v>71</v>
      </c>
      <c r="F285" s="181" t="s">
        <v>89</v>
      </c>
      <c r="G285" s="77">
        <f>ROUNDDOWN(G278+SUM(G279:G282)-SUM(G283:G284),0)</f>
        <v>0</v>
      </c>
      <c r="H285" s="78">
        <f t="shared" ref="H285:R285" si="51">ROUNDDOWN(H278+SUM(H279:H282)-SUM(H283:H284),0)</f>
        <v>0</v>
      </c>
      <c r="I285" s="78">
        <f t="shared" si="51"/>
        <v>0</v>
      </c>
      <c r="J285" s="78">
        <f t="shared" si="51"/>
        <v>0</v>
      </c>
      <c r="K285" s="79">
        <f t="shared" si="51"/>
        <v>0</v>
      </c>
      <c r="L285" s="91">
        <f t="shared" si="51"/>
        <v>0</v>
      </c>
      <c r="M285" s="77">
        <f t="shared" si="51"/>
        <v>0</v>
      </c>
      <c r="N285" s="78">
        <f t="shared" si="51"/>
        <v>0</v>
      </c>
      <c r="O285" s="78">
        <f t="shared" si="51"/>
        <v>0</v>
      </c>
      <c r="P285" s="78">
        <f t="shared" si="51"/>
        <v>0</v>
      </c>
      <c r="Q285" s="78">
        <f t="shared" si="51"/>
        <v>0</v>
      </c>
      <c r="R285" s="91">
        <f t="shared" si="51"/>
        <v>0</v>
      </c>
      <c r="S285" s="193" t="s">
        <v>66</v>
      </c>
      <c r="T285" s="43"/>
      <c r="U285" s="44"/>
    </row>
    <row r="286" spans="1:22" ht="20.149999999999999" customHeight="1" x14ac:dyDescent="0.2">
      <c r="A286" s="112"/>
      <c r="B286" s="113"/>
      <c r="C286" s="113"/>
      <c r="D286" s="28"/>
      <c r="E286" s="197" t="s">
        <v>99</v>
      </c>
      <c r="F286" s="29"/>
      <c r="G286" s="45"/>
      <c r="H286" s="46"/>
      <c r="I286" s="46"/>
      <c r="J286" s="46"/>
      <c r="K286" s="198" t="s">
        <v>130</v>
      </c>
      <c r="L286" s="92">
        <f>SUM(G285:L285)</f>
        <v>0</v>
      </c>
      <c r="M286" s="45"/>
      <c r="N286" s="46"/>
      <c r="O286" s="46"/>
      <c r="P286" s="46"/>
      <c r="Q286" s="198" t="s">
        <v>132</v>
      </c>
      <c r="R286" s="92">
        <f>SUM(M285:R285)</f>
        <v>0</v>
      </c>
      <c r="S286" s="30"/>
      <c r="T286" s="31"/>
      <c r="U286" s="32"/>
    </row>
    <row r="287" spans="1:22" ht="20.149999999999999" customHeight="1" x14ac:dyDescent="0.2">
      <c r="A287" s="165" t="s">
        <v>27</v>
      </c>
      <c r="B287" s="151" t="s">
        <v>63</v>
      </c>
      <c r="C287" s="151" t="s">
        <v>61</v>
      </c>
      <c r="D287" s="16"/>
      <c r="E287" s="16"/>
      <c r="F287" s="199" t="s">
        <v>100</v>
      </c>
      <c r="G287" s="47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93">
        <f>SUM(L286,R286)</f>
        <v>0</v>
      </c>
      <c r="S287" s="49"/>
      <c r="T287" s="19"/>
      <c r="U287" s="20"/>
    </row>
    <row r="288" spans="1:22" ht="10" customHeight="1" x14ac:dyDescent="0.2">
      <c r="A288" s="14"/>
      <c r="B288" s="14"/>
      <c r="C288" s="14"/>
      <c r="D288" s="14"/>
      <c r="E288" s="14"/>
      <c r="F288" s="14"/>
      <c r="G288" s="9"/>
      <c r="L288" s="9"/>
    </row>
    <row r="289" spans="1:22" ht="20.149999999999999" customHeight="1" x14ac:dyDescent="0.2">
      <c r="A289" s="104">
        <v>14</v>
      </c>
      <c r="B289" s="105" t="s">
        <v>126</v>
      </c>
      <c r="C289" s="15"/>
    </row>
    <row r="290" spans="1:22" ht="20.149999999999999" customHeight="1" x14ac:dyDescent="0.2">
      <c r="A290" s="7"/>
      <c r="B290" s="103" t="s">
        <v>127</v>
      </c>
      <c r="N290" s="101" t="s">
        <v>35</v>
      </c>
      <c r="O290" s="106">
        <v>33</v>
      </c>
      <c r="P290" s="103" t="s">
        <v>34</v>
      </c>
      <c r="Q290" s="101" t="s">
        <v>36</v>
      </c>
      <c r="R290" s="107">
        <v>150</v>
      </c>
      <c r="S290" s="103" t="s">
        <v>69</v>
      </c>
    </row>
    <row r="291" spans="1:22" ht="20.149999999999999" customHeight="1" x14ac:dyDescent="0.2">
      <c r="A291" s="108" t="s">
        <v>23</v>
      </c>
      <c r="B291" s="109"/>
      <c r="C291" s="109"/>
      <c r="D291" s="109"/>
      <c r="E291" s="110"/>
      <c r="F291" s="111" t="s">
        <v>64</v>
      </c>
      <c r="G291" s="122" t="s">
        <v>98</v>
      </c>
      <c r="H291" s="123"/>
      <c r="I291" s="123"/>
      <c r="J291" s="123"/>
      <c r="K291" s="123"/>
      <c r="L291" s="123"/>
      <c r="M291" s="123"/>
      <c r="N291" s="123"/>
      <c r="O291" s="123"/>
      <c r="P291" s="123"/>
      <c r="Q291" s="123"/>
      <c r="R291" s="124"/>
      <c r="S291" s="116" t="s">
        <v>70</v>
      </c>
      <c r="T291" s="117"/>
      <c r="U291" s="118"/>
    </row>
    <row r="292" spans="1:22" ht="20.149999999999999" customHeight="1" x14ac:dyDescent="0.2">
      <c r="A292" s="112"/>
      <c r="B292" s="113"/>
      <c r="C292" s="113"/>
      <c r="D292" s="113"/>
      <c r="E292" s="114"/>
      <c r="F292" s="115"/>
      <c r="G292" s="125" t="s">
        <v>11</v>
      </c>
      <c r="H292" s="126" t="s">
        <v>12</v>
      </c>
      <c r="I292" s="126" t="s">
        <v>3</v>
      </c>
      <c r="J292" s="126" t="s">
        <v>4</v>
      </c>
      <c r="K292" s="127" t="s">
        <v>5</v>
      </c>
      <c r="L292" s="128" t="s">
        <v>6</v>
      </c>
      <c r="M292" s="125" t="s">
        <v>7</v>
      </c>
      <c r="N292" s="126" t="s">
        <v>8</v>
      </c>
      <c r="O292" s="126" t="s">
        <v>9</v>
      </c>
      <c r="P292" s="126" t="s">
        <v>13</v>
      </c>
      <c r="Q292" s="126" t="s">
        <v>14</v>
      </c>
      <c r="R292" s="128" t="s">
        <v>10</v>
      </c>
      <c r="S292" s="119"/>
      <c r="T292" s="120"/>
      <c r="U292" s="121"/>
    </row>
    <row r="293" spans="1:22" ht="20.149999999999999" customHeight="1" outlineLevel="1" x14ac:dyDescent="0.2">
      <c r="A293" s="150" t="s">
        <v>16</v>
      </c>
      <c r="B293" s="151" t="s">
        <v>24</v>
      </c>
      <c r="C293" s="151" t="s">
        <v>58</v>
      </c>
      <c r="D293" s="17"/>
      <c r="E293" s="17"/>
      <c r="F293" s="18"/>
      <c r="G293" s="129">
        <v>33</v>
      </c>
      <c r="H293" s="130">
        <v>33</v>
      </c>
      <c r="I293" s="130">
        <v>33</v>
      </c>
      <c r="J293" s="130">
        <v>33</v>
      </c>
      <c r="K293" s="131">
        <v>33</v>
      </c>
      <c r="L293" s="132">
        <v>33</v>
      </c>
      <c r="M293" s="133">
        <v>33</v>
      </c>
      <c r="N293" s="130">
        <v>33</v>
      </c>
      <c r="O293" s="130">
        <v>33</v>
      </c>
      <c r="P293" s="130">
        <v>33</v>
      </c>
      <c r="Q293" s="130">
        <v>33</v>
      </c>
      <c r="R293" s="132">
        <v>33</v>
      </c>
      <c r="S293" s="182" t="s">
        <v>65</v>
      </c>
      <c r="T293" s="19"/>
      <c r="U293" s="20"/>
    </row>
    <row r="294" spans="1:22" ht="20.149999999999999" customHeight="1" outlineLevel="1" x14ac:dyDescent="0.2">
      <c r="A294" s="200" t="s">
        <v>17</v>
      </c>
      <c r="B294" s="201" t="s">
        <v>2</v>
      </c>
      <c r="C294" s="153" t="s">
        <v>59</v>
      </c>
      <c r="D294" s="154" t="s">
        <v>28</v>
      </c>
      <c r="E294" s="155" t="s">
        <v>39</v>
      </c>
      <c r="F294" s="22"/>
      <c r="G294" s="134">
        <v>0</v>
      </c>
      <c r="H294" s="135">
        <v>0</v>
      </c>
      <c r="I294" s="135">
        <v>0</v>
      </c>
      <c r="J294" s="135">
        <v>0</v>
      </c>
      <c r="K294" s="136">
        <v>0</v>
      </c>
      <c r="L294" s="137">
        <v>0</v>
      </c>
      <c r="M294" s="134">
        <v>0</v>
      </c>
      <c r="N294" s="135">
        <v>0</v>
      </c>
      <c r="O294" s="135">
        <v>0</v>
      </c>
      <c r="P294" s="135">
        <v>0</v>
      </c>
      <c r="Q294" s="135">
        <v>0</v>
      </c>
      <c r="R294" s="137">
        <v>0</v>
      </c>
      <c r="S294" s="183" t="s">
        <v>65</v>
      </c>
      <c r="T294" s="23"/>
      <c r="U294" s="24"/>
    </row>
    <row r="295" spans="1:22" ht="20.149999999999999" customHeight="1" outlineLevel="1" x14ac:dyDescent="0.2">
      <c r="A295" s="202"/>
      <c r="B295" s="203"/>
      <c r="C295" s="158"/>
      <c r="D295" s="159" t="s">
        <v>29</v>
      </c>
      <c r="E295" s="160" t="s">
        <v>0</v>
      </c>
      <c r="F295" s="25"/>
      <c r="G295" s="138">
        <v>0</v>
      </c>
      <c r="H295" s="139">
        <v>0</v>
      </c>
      <c r="I295" s="139">
        <v>0</v>
      </c>
      <c r="J295" s="139">
        <v>3900</v>
      </c>
      <c r="K295" s="140">
        <v>3900</v>
      </c>
      <c r="L295" s="141">
        <v>3600</v>
      </c>
      <c r="M295" s="138">
        <v>0</v>
      </c>
      <c r="N295" s="139">
        <v>0</v>
      </c>
      <c r="O295" s="139">
        <v>0</v>
      </c>
      <c r="P295" s="139">
        <v>0</v>
      </c>
      <c r="Q295" s="139">
        <v>0</v>
      </c>
      <c r="R295" s="141">
        <v>0</v>
      </c>
      <c r="S295" s="184" t="s">
        <v>65</v>
      </c>
      <c r="T295" s="26"/>
      <c r="U295" s="27"/>
    </row>
    <row r="296" spans="1:22" ht="20.149999999999999" customHeight="1" outlineLevel="1" x14ac:dyDescent="0.2">
      <c r="A296" s="202"/>
      <c r="B296" s="203"/>
      <c r="C296" s="158"/>
      <c r="D296" s="159" t="s">
        <v>30</v>
      </c>
      <c r="E296" s="160" t="s">
        <v>15</v>
      </c>
      <c r="F296" s="25"/>
      <c r="G296" s="138">
        <v>3500</v>
      </c>
      <c r="H296" s="139">
        <v>2800</v>
      </c>
      <c r="I296" s="139">
        <v>2900</v>
      </c>
      <c r="J296" s="139">
        <v>0</v>
      </c>
      <c r="K296" s="140">
        <v>0</v>
      </c>
      <c r="L296" s="141">
        <v>0</v>
      </c>
      <c r="M296" s="138">
        <v>3100</v>
      </c>
      <c r="N296" s="139">
        <v>3700</v>
      </c>
      <c r="O296" s="139">
        <v>6200</v>
      </c>
      <c r="P296" s="139">
        <v>6700</v>
      </c>
      <c r="Q296" s="139">
        <v>6400</v>
      </c>
      <c r="R296" s="141">
        <v>6200</v>
      </c>
      <c r="S296" s="184" t="s">
        <v>65</v>
      </c>
      <c r="T296" s="26"/>
      <c r="U296" s="27"/>
    </row>
    <row r="297" spans="1:22" ht="20.149999999999999" customHeight="1" outlineLevel="1" x14ac:dyDescent="0.2">
      <c r="A297" s="204"/>
      <c r="B297" s="205"/>
      <c r="C297" s="162"/>
      <c r="D297" s="163" t="s">
        <v>31</v>
      </c>
      <c r="E297" s="164" t="s">
        <v>1</v>
      </c>
      <c r="F297" s="29"/>
      <c r="G297" s="142">
        <v>0</v>
      </c>
      <c r="H297" s="143">
        <v>0</v>
      </c>
      <c r="I297" s="143">
        <v>0</v>
      </c>
      <c r="J297" s="143">
        <v>0</v>
      </c>
      <c r="K297" s="144">
        <v>0</v>
      </c>
      <c r="L297" s="145">
        <v>0</v>
      </c>
      <c r="M297" s="142">
        <v>0</v>
      </c>
      <c r="N297" s="143">
        <v>0</v>
      </c>
      <c r="O297" s="143">
        <v>0</v>
      </c>
      <c r="P297" s="143">
        <v>0</v>
      </c>
      <c r="Q297" s="143">
        <v>0</v>
      </c>
      <c r="R297" s="145">
        <v>0</v>
      </c>
      <c r="S297" s="185" t="s">
        <v>65</v>
      </c>
      <c r="T297" s="31"/>
      <c r="U297" s="32"/>
    </row>
    <row r="298" spans="1:22" ht="20.149999999999999" customHeight="1" outlineLevel="1" thickBot="1" x14ac:dyDescent="0.25">
      <c r="A298" s="165" t="s">
        <v>18</v>
      </c>
      <c r="B298" s="151" t="s">
        <v>87</v>
      </c>
      <c r="C298" s="16"/>
      <c r="D298" s="17"/>
      <c r="E298" s="16"/>
      <c r="F298" s="174" t="s">
        <v>88</v>
      </c>
      <c r="G298" s="146">
        <v>0.85000000000000009</v>
      </c>
      <c r="H298" s="147">
        <v>0.85000000000000009</v>
      </c>
      <c r="I298" s="147">
        <v>0.85000000000000009</v>
      </c>
      <c r="J298" s="147">
        <v>0.85000000000000009</v>
      </c>
      <c r="K298" s="148">
        <v>0.85000000000000009</v>
      </c>
      <c r="L298" s="149">
        <v>0.85000000000000009</v>
      </c>
      <c r="M298" s="146">
        <v>0.85000000000000009</v>
      </c>
      <c r="N298" s="147">
        <v>0.85000000000000009</v>
      </c>
      <c r="O298" s="147">
        <v>0.85000000000000009</v>
      </c>
      <c r="P298" s="147">
        <v>0.85000000000000009</v>
      </c>
      <c r="Q298" s="147">
        <v>0.85000000000000009</v>
      </c>
      <c r="R298" s="149">
        <v>0.85000000000000009</v>
      </c>
      <c r="S298" s="186" t="s">
        <v>65</v>
      </c>
      <c r="T298" s="33"/>
      <c r="U298" s="34"/>
    </row>
    <row r="299" spans="1:22" ht="20.149999999999999" customHeight="1" outlineLevel="1" x14ac:dyDescent="0.2">
      <c r="A299" s="165" t="s">
        <v>19</v>
      </c>
      <c r="B299" s="151" t="s">
        <v>60</v>
      </c>
      <c r="C299" s="151" t="s">
        <v>61</v>
      </c>
      <c r="D299" s="35"/>
      <c r="E299" s="17"/>
      <c r="F299" s="175" t="s">
        <v>50</v>
      </c>
      <c r="G299" s="59">
        <f>G293*$T299*G298</f>
        <v>0</v>
      </c>
      <c r="H299" s="60">
        <f t="shared" ref="H299:R299" si="52">H293*$T299*H298</f>
        <v>0</v>
      </c>
      <c r="I299" s="60">
        <f t="shared" si="52"/>
        <v>0</v>
      </c>
      <c r="J299" s="60">
        <f t="shared" si="52"/>
        <v>0</v>
      </c>
      <c r="K299" s="61">
        <f t="shared" si="52"/>
        <v>0</v>
      </c>
      <c r="L299" s="85">
        <f t="shared" si="52"/>
        <v>0</v>
      </c>
      <c r="M299" s="59">
        <f t="shared" si="52"/>
        <v>0</v>
      </c>
      <c r="N299" s="60">
        <f t="shared" si="52"/>
        <v>0</v>
      </c>
      <c r="O299" s="60">
        <f t="shared" si="52"/>
        <v>0</v>
      </c>
      <c r="P299" s="60">
        <f t="shared" si="52"/>
        <v>0</v>
      </c>
      <c r="Q299" s="60">
        <f t="shared" si="52"/>
        <v>0</v>
      </c>
      <c r="R299" s="61">
        <f t="shared" si="52"/>
        <v>0</v>
      </c>
      <c r="S299" s="187" t="s">
        <v>45</v>
      </c>
      <c r="T299" s="36">
        <v>0</v>
      </c>
      <c r="U299" s="171" t="s">
        <v>97</v>
      </c>
      <c r="V299" s="37"/>
    </row>
    <row r="300" spans="1:22" ht="20.149999999999999" customHeight="1" outlineLevel="1" x14ac:dyDescent="0.2">
      <c r="A300" s="108" t="s">
        <v>20</v>
      </c>
      <c r="B300" s="152" t="s">
        <v>26</v>
      </c>
      <c r="C300" s="153" t="s">
        <v>61</v>
      </c>
      <c r="D300" s="154" t="s">
        <v>41</v>
      </c>
      <c r="E300" s="155" t="s">
        <v>39</v>
      </c>
      <c r="F300" s="176" t="s">
        <v>47</v>
      </c>
      <c r="G300" s="62">
        <f>G294*$T300</f>
        <v>0</v>
      </c>
      <c r="H300" s="63">
        <f t="shared" ref="H300:R300" si="53">H294*$T300</f>
        <v>0</v>
      </c>
      <c r="I300" s="63">
        <f t="shared" si="53"/>
        <v>0</v>
      </c>
      <c r="J300" s="63">
        <f t="shared" si="53"/>
        <v>0</v>
      </c>
      <c r="K300" s="64">
        <f t="shared" si="53"/>
        <v>0</v>
      </c>
      <c r="L300" s="86">
        <f t="shared" si="53"/>
        <v>0</v>
      </c>
      <c r="M300" s="80">
        <f t="shared" si="53"/>
        <v>0</v>
      </c>
      <c r="N300" s="63">
        <f t="shared" si="53"/>
        <v>0</v>
      </c>
      <c r="O300" s="63">
        <f t="shared" si="53"/>
        <v>0</v>
      </c>
      <c r="P300" s="63">
        <f t="shared" si="53"/>
        <v>0</v>
      </c>
      <c r="Q300" s="63">
        <f t="shared" si="53"/>
        <v>0</v>
      </c>
      <c r="R300" s="64">
        <f t="shared" si="53"/>
        <v>0</v>
      </c>
      <c r="S300" s="188" t="s">
        <v>51</v>
      </c>
      <c r="T300" s="38">
        <v>0</v>
      </c>
      <c r="U300" s="170" t="s">
        <v>95</v>
      </c>
    </row>
    <row r="301" spans="1:22" ht="20.149999999999999" customHeight="1" outlineLevel="1" x14ac:dyDescent="0.2">
      <c r="A301" s="156"/>
      <c r="B301" s="157"/>
      <c r="C301" s="158"/>
      <c r="D301" s="159" t="s">
        <v>42</v>
      </c>
      <c r="E301" s="160" t="s">
        <v>0</v>
      </c>
      <c r="F301" s="177" t="s">
        <v>48</v>
      </c>
      <c r="G301" s="65">
        <f t="shared" ref="G301:R303" si="54">G295*$T301</f>
        <v>0</v>
      </c>
      <c r="H301" s="66">
        <f t="shared" si="54"/>
        <v>0</v>
      </c>
      <c r="I301" s="66">
        <f t="shared" si="54"/>
        <v>0</v>
      </c>
      <c r="J301" s="66">
        <f t="shared" si="54"/>
        <v>0</v>
      </c>
      <c r="K301" s="67">
        <f t="shared" si="54"/>
        <v>0</v>
      </c>
      <c r="L301" s="87">
        <f t="shared" si="54"/>
        <v>0</v>
      </c>
      <c r="M301" s="81">
        <f t="shared" si="54"/>
        <v>0</v>
      </c>
      <c r="N301" s="66">
        <f t="shared" si="54"/>
        <v>0</v>
      </c>
      <c r="O301" s="66">
        <f t="shared" si="54"/>
        <v>0</v>
      </c>
      <c r="P301" s="66">
        <f t="shared" si="54"/>
        <v>0</v>
      </c>
      <c r="Q301" s="66">
        <f t="shared" si="54"/>
        <v>0</v>
      </c>
      <c r="R301" s="67">
        <f t="shared" si="54"/>
        <v>0</v>
      </c>
      <c r="S301" s="189" t="s">
        <v>52</v>
      </c>
      <c r="T301" s="39">
        <v>0</v>
      </c>
      <c r="U301" s="169" t="s">
        <v>95</v>
      </c>
    </row>
    <row r="302" spans="1:22" ht="20.149999999999999" customHeight="1" outlineLevel="1" x14ac:dyDescent="0.2">
      <c r="A302" s="156"/>
      <c r="B302" s="157"/>
      <c r="C302" s="158"/>
      <c r="D302" s="159" t="s">
        <v>43</v>
      </c>
      <c r="E302" s="160" t="s">
        <v>15</v>
      </c>
      <c r="F302" s="177" t="s">
        <v>49</v>
      </c>
      <c r="G302" s="65">
        <f t="shared" si="54"/>
        <v>0</v>
      </c>
      <c r="H302" s="66">
        <f t="shared" si="54"/>
        <v>0</v>
      </c>
      <c r="I302" s="66">
        <f t="shared" si="54"/>
        <v>0</v>
      </c>
      <c r="J302" s="66">
        <f t="shared" si="54"/>
        <v>0</v>
      </c>
      <c r="K302" s="67">
        <f t="shared" si="54"/>
        <v>0</v>
      </c>
      <c r="L302" s="87">
        <f t="shared" si="54"/>
        <v>0</v>
      </c>
      <c r="M302" s="81">
        <f t="shared" si="54"/>
        <v>0</v>
      </c>
      <c r="N302" s="66">
        <f t="shared" si="54"/>
        <v>0</v>
      </c>
      <c r="O302" s="66">
        <f t="shared" si="54"/>
        <v>0</v>
      </c>
      <c r="P302" s="66">
        <f t="shared" si="54"/>
        <v>0</v>
      </c>
      <c r="Q302" s="66">
        <f t="shared" si="54"/>
        <v>0</v>
      </c>
      <c r="R302" s="67">
        <f t="shared" si="54"/>
        <v>0</v>
      </c>
      <c r="S302" s="189" t="s">
        <v>53</v>
      </c>
      <c r="T302" s="39">
        <v>0</v>
      </c>
      <c r="U302" s="169" t="s">
        <v>95</v>
      </c>
    </row>
    <row r="303" spans="1:22" ht="20.149999999999999" customHeight="1" outlineLevel="1" thickBot="1" x14ac:dyDescent="0.25">
      <c r="A303" s="112"/>
      <c r="B303" s="161"/>
      <c r="C303" s="162"/>
      <c r="D303" s="163" t="s">
        <v>44</v>
      </c>
      <c r="E303" s="164" t="s">
        <v>1</v>
      </c>
      <c r="F303" s="178" t="s">
        <v>46</v>
      </c>
      <c r="G303" s="68">
        <f t="shared" si="54"/>
        <v>0</v>
      </c>
      <c r="H303" s="69">
        <f t="shared" si="54"/>
        <v>0</v>
      </c>
      <c r="I303" s="69">
        <f t="shared" si="54"/>
        <v>0</v>
      </c>
      <c r="J303" s="69">
        <f t="shared" si="54"/>
        <v>0</v>
      </c>
      <c r="K303" s="70">
        <f t="shared" si="54"/>
        <v>0</v>
      </c>
      <c r="L303" s="88">
        <f t="shared" si="54"/>
        <v>0</v>
      </c>
      <c r="M303" s="82">
        <f t="shared" si="54"/>
        <v>0</v>
      </c>
      <c r="N303" s="69">
        <f t="shared" si="54"/>
        <v>0</v>
      </c>
      <c r="O303" s="69">
        <f t="shared" si="54"/>
        <v>0</v>
      </c>
      <c r="P303" s="69">
        <f t="shared" si="54"/>
        <v>0</v>
      </c>
      <c r="Q303" s="69">
        <f t="shared" si="54"/>
        <v>0</v>
      </c>
      <c r="R303" s="70">
        <f t="shared" si="54"/>
        <v>0</v>
      </c>
      <c r="S303" s="190" t="s">
        <v>54</v>
      </c>
      <c r="T303" s="40">
        <v>0</v>
      </c>
      <c r="U303" s="168" t="s">
        <v>95</v>
      </c>
    </row>
    <row r="304" spans="1:22" ht="20.149999999999999" customHeight="1" outlineLevel="1" x14ac:dyDescent="0.2">
      <c r="A304" s="108" t="s">
        <v>21</v>
      </c>
      <c r="B304" s="152" t="s">
        <v>62</v>
      </c>
      <c r="C304" s="153" t="s">
        <v>61</v>
      </c>
      <c r="D304" s="172" t="s">
        <v>32</v>
      </c>
      <c r="E304" s="194" t="s">
        <v>40</v>
      </c>
      <c r="F304" s="179" t="s">
        <v>68</v>
      </c>
      <c r="G304" s="71">
        <f>ROUNDDOWN(G293*T304,2)</f>
        <v>0</v>
      </c>
      <c r="H304" s="72">
        <f>ROUNDDOWN(H293*T304,2)</f>
        <v>0</v>
      </c>
      <c r="I304" s="72">
        <f>ROUNDDOWN(I293*T304,2)</f>
        <v>0</v>
      </c>
      <c r="J304" s="72">
        <f>ROUNDDOWN(J293*T304,2)</f>
        <v>0</v>
      </c>
      <c r="K304" s="73">
        <f>ROUNDDOWN(K293*T304,2)</f>
        <v>0</v>
      </c>
      <c r="L304" s="89">
        <f>ROUNDDOWN(L293*T304,2)</f>
        <v>0</v>
      </c>
      <c r="M304" s="83">
        <f>ROUNDDOWN(M293*T304,2)</f>
        <v>0</v>
      </c>
      <c r="N304" s="72">
        <f>ROUNDDOWN(N293*T304,2)</f>
        <v>0</v>
      </c>
      <c r="O304" s="72">
        <f>ROUNDDOWN(O293*T304,2)</f>
        <v>0</v>
      </c>
      <c r="P304" s="72">
        <f>ROUNDDOWN(P293*T304,2)</f>
        <v>0</v>
      </c>
      <c r="Q304" s="72">
        <f>ROUNDDOWN(Q293*T304,2)</f>
        <v>0</v>
      </c>
      <c r="R304" s="73">
        <f>ROUNDDOWN(R293*T304,2)</f>
        <v>0</v>
      </c>
      <c r="S304" s="191" t="s">
        <v>55</v>
      </c>
      <c r="T304" s="41">
        <v>0</v>
      </c>
      <c r="U304" s="167" t="s">
        <v>86</v>
      </c>
    </row>
    <row r="305" spans="1:22" ht="20.149999999999999" customHeight="1" outlineLevel="1" thickBot="1" x14ac:dyDescent="0.25">
      <c r="A305" s="112"/>
      <c r="B305" s="161"/>
      <c r="C305" s="162"/>
      <c r="D305" s="173" t="s">
        <v>33</v>
      </c>
      <c r="E305" s="195" t="s">
        <v>57</v>
      </c>
      <c r="F305" s="180" t="s">
        <v>67</v>
      </c>
      <c r="G305" s="74">
        <f>ROUNDDOWN(SUM(G300:G303)*T305%,2)</f>
        <v>0</v>
      </c>
      <c r="H305" s="75">
        <f>ROUNDDOWN(SUM(H300:H303)*T305%,2)</f>
        <v>0</v>
      </c>
      <c r="I305" s="75">
        <f>ROUNDDOWN(SUM(I300:I303)*T305%,2)</f>
        <v>0</v>
      </c>
      <c r="J305" s="75">
        <f>ROUNDDOWN(SUM(J300:J303)*T305%,2)</f>
        <v>0</v>
      </c>
      <c r="K305" s="76">
        <f>ROUNDDOWN(SUM(K300:K303)*T305%,2)</f>
        <v>0</v>
      </c>
      <c r="L305" s="90">
        <f>ROUNDDOWN(SUM(L300:L303)*T305%,2)</f>
        <v>0</v>
      </c>
      <c r="M305" s="84">
        <f>ROUNDDOWN(SUM(M300:M303)*T305%,2)</f>
        <v>0</v>
      </c>
      <c r="N305" s="75">
        <f>ROUNDDOWN(SUM(N300:N303)*T305%,2)</f>
        <v>0</v>
      </c>
      <c r="O305" s="75">
        <f>ROUNDDOWN(SUM(O300:O303)*T305%,2)</f>
        <v>0</v>
      </c>
      <c r="P305" s="75">
        <f>ROUNDDOWN(SUM(P300:P303)*T305%,2)</f>
        <v>0</v>
      </c>
      <c r="Q305" s="75">
        <f>ROUNDDOWN(SUM(Q300:Q303)*T305%,2)</f>
        <v>0</v>
      </c>
      <c r="R305" s="76">
        <f>ROUNDDOWN(SUM(R300:R303)*T305%,2)</f>
        <v>0</v>
      </c>
      <c r="S305" s="192" t="s">
        <v>56</v>
      </c>
      <c r="T305" s="42">
        <v>0</v>
      </c>
      <c r="U305" s="166" t="s">
        <v>96</v>
      </c>
    </row>
    <row r="306" spans="1:22" ht="20.149999999999999" customHeight="1" x14ac:dyDescent="0.2">
      <c r="A306" s="108" t="s">
        <v>22</v>
      </c>
      <c r="B306" s="109" t="s">
        <v>25</v>
      </c>
      <c r="C306" s="109" t="s">
        <v>61</v>
      </c>
      <c r="D306" s="21"/>
      <c r="E306" s="196" t="s">
        <v>71</v>
      </c>
      <c r="F306" s="181" t="s">
        <v>89</v>
      </c>
      <c r="G306" s="77">
        <f>ROUNDDOWN(G299+SUM(G300:G303)-SUM(G304:G305),0)</f>
        <v>0</v>
      </c>
      <c r="H306" s="78">
        <f t="shared" ref="H306:R306" si="55">ROUNDDOWN(H299+SUM(H300:H303)-SUM(H304:H305),0)</f>
        <v>0</v>
      </c>
      <c r="I306" s="78">
        <f t="shared" si="55"/>
        <v>0</v>
      </c>
      <c r="J306" s="78">
        <f t="shared" si="55"/>
        <v>0</v>
      </c>
      <c r="K306" s="79">
        <f t="shared" si="55"/>
        <v>0</v>
      </c>
      <c r="L306" s="91">
        <f t="shared" si="55"/>
        <v>0</v>
      </c>
      <c r="M306" s="77">
        <f t="shared" si="55"/>
        <v>0</v>
      </c>
      <c r="N306" s="78">
        <f t="shared" si="55"/>
        <v>0</v>
      </c>
      <c r="O306" s="78">
        <f t="shared" si="55"/>
        <v>0</v>
      </c>
      <c r="P306" s="78">
        <f t="shared" si="55"/>
        <v>0</v>
      </c>
      <c r="Q306" s="78">
        <f t="shared" si="55"/>
        <v>0</v>
      </c>
      <c r="R306" s="91">
        <f t="shared" si="55"/>
        <v>0</v>
      </c>
      <c r="S306" s="193" t="s">
        <v>66</v>
      </c>
      <c r="T306" s="43"/>
      <c r="U306" s="44"/>
    </row>
    <row r="307" spans="1:22" ht="20.149999999999999" customHeight="1" x14ac:dyDescent="0.2">
      <c r="A307" s="112"/>
      <c r="B307" s="113"/>
      <c r="C307" s="113"/>
      <c r="D307" s="28"/>
      <c r="E307" s="197" t="s">
        <v>99</v>
      </c>
      <c r="F307" s="29"/>
      <c r="G307" s="45"/>
      <c r="H307" s="46"/>
      <c r="I307" s="46"/>
      <c r="J307" s="46"/>
      <c r="K307" s="198" t="s">
        <v>130</v>
      </c>
      <c r="L307" s="92">
        <f>SUM(G306:L306)</f>
        <v>0</v>
      </c>
      <c r="M307" s="45"/>
      <c r="N307" s="46"/>
      <c r="O307" s="46"/>
      <c r="P307" s="46"/>
      <c r="Q307" s="198" t="s">
        <v>132</v>
      </c>
      <c r="R307" s="92">
        <f>SUM(M306:R306)</f>
        <v>0</v>
      </c>
      <c r="S307" s="30"/>
      <c r="T307" s="31"/>
      <c r="U307" s="32"/>
    </row>
    <row r="308" spans="1:22" ht="20.149999999999999" customHeight="1" x14ac:dyDescent="0.2">
      <c r="A308" s="165" t="s">
        <v>27</v>
      </c>
      <c r="B308" s="151" t="s">
        <v>63</v>
      </c>
      <c r="C308" s="151" t="s">
        <v>61</v>
      </c>
      <c r="D308" s="16"/>
      <c r="E308" s="16"/>
      <c r="F308" s="199" t="s">
        <v>100</v>
      </c>
      <c r="G308" s="47"/>
      <c r="H308" s="48"/>
      <c r="I308" s="48"/>
      <c r="J308" s="48"/>
      <c r="K308" s="48"/>
      <c r="L308" s="48"/>
      <c r="M308" s="48"/>
      <c r="N308" s="48"/>
      <c r="O308" s="48"/>
      <c r="P308" s="48"/>
      <c r="Q308" s="48"/>
      <c r="R308" s="93">
        <f>SUM(L307,R307)</f>
        <v>0</v>
      </c>
      <c r="S308" s="49"/>
      <c r="T308" s="19"/>
      <c r="U308" s="20"/>
    </row>
    <row r="309" spans="1:22" ht="10" customHeight="1" x14ac:dyDescent="0.2">
      <c r="D309" s="7"/>
      <c r="E309" s="7"/>
      <c r="F309" s="50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2"/>
      <c r="S309" s="53"/>
      <c r="T309" s="54"/>
      <c r="U309" s="54"/>
    </row>
    <row r="310" spans="1:22" ht="20.149999999999999" customHeight="1" x14ac:dyDescent="0.2">
      <c r="A310" s="104">
        <v>15</v>
      </c>
      <c r="B310" s="105" t="s">
        <v>128</v>
      </c>
      <c r="C310" s="15"/>
    </row>
    <row r="311" spans="1:22" ht="20.149999999999999" customHeight="1" x14ac:dyDescent="0.2">
      <c r="A311" s="7"/>
      <c r="B311" s="103" t="s">
        <v>129</v>
      </c>
      <c r="N311" s="101" t="s">
        <v>35</v>
      </c>
      <c r="O311" s="106">
        <v>61</v>
      </c>
      <c r="P311" s="103" t="s">
        <v>34</v>
      </c>
      <c r="Q311" s="101" t="s">
        <v>36</v>
      </c>
      <c r="R311" s="107">
        <v>750</v>
      </c>
      <c r="S311" s="103" t="s">
        <v>69</v>
      </c>
    </row>
    <row r="312" spans="1:22" ht="20.149999999999999" customHeight="1" x14ac:dyDescent="0.2">
      <c r="A312" s="108" t="s">
        <v>23</v>
      </c>
      <c r="B312" s="109"/>
      <c r="C312" s="109"/>
      <c r="D312" s="109"/>
      <c r="E312" s="110"/>
      <c r="F312" s="111" t="s">
        <v>64</v>
      </c>
      <c r="G312" s="122" t="s">
        <v>98</v>
      </c>
      <c r="H312" s="123"/>
      <c r="I312" s="123"/>
      <c r="J312" s="123"/>
      <c r="K312" s="123"/>
      <c r="L312" s="123"/>
      <c r="M312" s="123"/>
      <c r="N312" s="123"/>
      <c r="O312" s="123"/>
      <c r="P312" s="123"/>
      <c r="Q312" s="123"/>
      <c r="R312" s="124"/>
      <c r="S312" s="116" t="s">
        <v>70</v>
      </c>
      <c r="T312" s="117"/>
      <c r="U312" s="118"/>
    </row>
    <row r="313" spans="1:22" ht="20.149999999999999" customHeight="1" x14ac:dyDescent="0.2">
      <c r="A313" s="112"/>
      <c r="B313" s="113"/>
      <c r="C313" s="113"/>
      <c r="D313" s="113"/>
      <c r="E313" s="114"/>
      <c r="F313" s="115"/>
      <c r="G313" s="125" t="s">
        <v>11</v>
      </c>
      <c r="H313" s="126" t="s">
        <v>12</v>
      </c>
      <c r="I313" s="126" t="s">
        <v>3</v>
      </c>
      <c r="J313" s="126" t="s">
        <v>4</v>
      </c>
      <c r="K313" s="127" t="s">
        <v>5</v>
      </c>
      <c r="L313" s="128" t="s">
        <v>6</v>
      </c>
      <c r="M313" s="125" t="s">
        <v>7</v>
      </c>
      <c r="N313" s="126" t="s">
        <v>8</v>
      </c>
      <c r="O313" s="126" t="s">
        <v>9</v>
      </c>
      <c r="P313" s="126" t="s">
        <v>13</v>
      </c>
      <c r="Q313" s="126" t="s">
        <v>14</v>
      </c>
      <c r="R313" s="128" t="s">
        <v>10</v>
      </c>
      <c r="S313" s="119"/>
      <c r="T313" s="120"/>
      <c r="U313" s="121"/>
    </row>
    <row r="314" spans="1:22" ht="20.149999999999999" customHeight="1" outlineLevel="1" x14ac:dyDescent="0.2">
      <c r="A314" s="150" t="s">
        <v>16</v>
      </c>
      <c r="B314" s="151" t="s">
        <v>24</v>
      </c>
      <c r="C314" s="151" t="s">
        <v>58</v>
      </c>
      <c r="D314" s="17"/>
      <c r="E314" s="17"/>
      <c r="F314" s="18"/>
      <c r="G314" s="129">
        <v>61</v>
      </c>
      <c r="H314" s="130">
        <v>61</v>
      </c>
      <c r="I314" s="130">
        <v>61</v>
      </c>
      <c r="J314" s="130">
        <v>61</v>
      </c>
      <c r="K314" s="131">
        <v>61</v>
      </c>
      <c r="L314" s="132">
        <v>61</v>
      </c>
      <c r="M314" s="133">
        <v>61</v>
      </c>
      <c r="N314" s="130">
        <v>61</v>
      </c>
      <c r="O314" s="130">
        <v>61</v>
      </c>
      <c r="P314" s="130">
        <v>61</v>
      </c>
      <c r="Q314" s="130">
        <v>61</v>
      </c>
      <c r="R314" s="132">
        <v>61</v>
      </c>
      <c r="S314" s="182" t="s">
        <v>65</v>
      </c>
      <c r="T314" s="19"/>
      <c r="U314" s="20"/>
    </row>
    <row r="315" spans="1:22" ht="20.149999999999999" customHeight="1" outlineLevel="1" x14ac:dyDescent="0.2">
      <c r="A315" s="200" t="s">
        <v>17</v>
      </c>
      <c r="B315" s="201" t="s">
        <v>2</v>
      </c>
      <c r="C315" s="153" t="s">
        <v>59</v>
      </c>
      <c r="D315" s="154" t="s">
        <v>28</v>
      </c>
      <c r="E315" s="155" t="s">
        <v>39</v>
      </c>
      <c r="F315" s="22"/>
      <c r="G315" s="134">
        <v>0</v>
      </c>
      <c r="H315" s="135">
        <v>0</v>
      </c>
      <c r="I315" s="135">
        <v>0</v>
      </c>
      <c r="J315" s="135">
        <v>0</v>
      </c>
      <c r="K315" s="136">
        <v>0</v>
      </c>
      <c r="L315" s="137">
        <v>0</v>
      </c>
      <c r="M315" s="134">
        <v>0</v>
      </c>
      <c r="N315" s="135">
        <v>0</v>
      </c>
      <c r="O315" s="135">
        <v>0</v>
      </c>
      <c r="P315" s="135">
        <v>0</v>
      </c>
      <c r="Q315" s="135">
        <v>0</v>
      </c>
      <c r="R315" s="137">
        <v>0</v>
      </c>
      <c r="S315" s="183" t="s">
        <v>65</v>
      </c>
      <c r="T315" s="23"/>
      <c r="U315" s="24"/>
    </row>
    <row r="316" spans="1:22" ht="20.149999999999999" customHeight="1" outlineLevel="1" x14ac:dyDescent="0.2">
      <c r="A316" s="202"/>
      <c r="B316" s="203"/>
      <c r="C316" s="158"/>
      <c r="D316" s="159" t="s">
        <v>29</v>
      </c>
      <c r="E316" s="160" t="s">
        <v>0</v>
      </c>
      <c r="F316" s="25"/>
      <c r="G316" s="138">
        <v>0</v>
      </c>
      <c r="H316" s="139">
        <v>0</v>
      </c>
      <c r="I316" s="139">
        <v>0</v>
      </c>
      <c r="J316" s="139">
        <v>1700</v>
      </c>
      <c r="K316" s="140">
        <v>1700</v>
      </c>
      <c r="L316" s="141">
        <v>1600</v>
      </c>
      <c r="M316" s="138">
        <v>0</v>
      </c>
      <c r="N316" s="139">
        <v>0</v>
      </c>
      <c r="O316" s="139">
        <v>0</v>
      </c>
      <c r="P316" s="139">
        <v>0</v>
      </c>
      <c r="Q316" s="139">
        <v>0</v>
      </c>
      <c r="R316" s="141">
        <v>0</v>
      </c>
      <c r="S316" s="184" t="s">
        <v>65</v>
      </c>
      <c r="T316" s="26"/>
      <c r="U316" s="27"/>
    </row>
    <row r="317" spans="1:22" ht="20.149999999999999" customHeight="1" outlineLevel="1" x14ac:dyDescent="0.2">
      <c r="A317" s="202"/>
      <c r="B317" s="203"/>
      <c r="C317" s="158"/>
      <c r="D317" s="159" t="s">
        <v>30</v>
      </c>
      <c r="E317" s="160" t="s">
        <v>15</v>
      </c>
      <c r="F317" s="25"/>
      <c r="G317" s="138">
        <v>1800</v>
      </c>
      <c r="H317" s="139">
        <v>1800</v>
      </c>
      <c r="I317" s="139">
        <v>1600</v>
      </c>
      <c r="J317" s="139">
        <v>0</v>
      </c>
      <c r="K317" s="140">
        <v>0</v>
      </c>
      <c r="L317" s="141">
        <v>0</v>
      </c>
      <c r="M317" s="138">
        <v>1800</v>
      </c>
      <c r="N317" s="139">
        <v>2200</v>
      </c>
      <c r="O317" s="139">
        <v>2700</v>
      </c>
      <c r="P317" s="139">
        <v>2700</v>
      </c>
      <c r="Q317" s="139">
        <v>2300</v>
      </c>
      <c r="R317" s="141">
        <v>2600</v>
      </c>
      <c r="S317" s="184" t="s">
        <v>65</v>
      </c>
      <c r="T317" s="26"/>
      <c r="U317" s="27"/>
    </row>
    <row r="318" spans="1:22" ht="20.149999999999999" customHeight="1" outlineLevel="1" x14ac:dyDescent="0.2">
      <c r="A318" s="204"/>
      <c r="B318" s="205"/>
      <c r="C318" s="162"/>
      <c r="D318" s="163" t="s">
        <v>31</v>
      </c>
      <c r="E318" s="164" t="s">
        <v>1</v>
      </c>
      <c r="F318" s="29"/>
      <c r="G318" s="142">
        <v>0</v>
      </c>
      <c r="H318" s="143">
        <v>0</v>
      </c>
      <c r="I318" s="143">
        <v>0</v>
      </c>
      <c r="J318" s="143">
        <v>0</v>
      </c>
      <c r="K318" s="144">
        <v>0</v>
      </c>
      <c r="L318" s="145">
        <v>0</v>
      </c>
      <c r="M318" s="142">
        <v>0</v>
      </c>
      <c r="N318" s="143">
        <v>0</v>
      </c>
      <c r="O318" s="143">
        <v>0</v>
      </c>
      <c r="P318" s="143">
        <v>0</v>
      </c>
      <c r="Q318" s="143">
        <v>0</v>
      </c>
      <c r="R318" s="145">
        <v>0</v>
      </c>
      <c r="S318" s="185" t="s">
        <v>65</v>
      </c>
      <c r="T318" s="31"/>
      <c r="U318" s="32"/>
    </row>
    <row r="319" spans="1:22" ht="20.149999999999999" customHeight="1" outlineLevel="1" thickBot="1" x14ac:dyDescent="0.25">
      <c r="A319" s="165" t="s">
        <v>18</v>
      </c>
      <c r="B319" s="151" t="s">
        <v>87</v>
      </c>
      <c r="C319" s="16"/>
      <c r="D319" s="17"/>
      <c r="E319" s="16"/>
      <c r="F319" s="174" t="s">
        <v>88</v>
      </c>
      <c r="G319" s="146">
        <v>1.07</v>
      </c>
      <c r="H319" s="147">
        <v>1.0900000000000001</v>
      </c>
      <c r="I319" s="147">
        <v>1.0900000000000001</v>
      </c>
      <c r="J319" s="147">
        <v>1.0900000000000001</v>
      </c>
      <c r="K319" s="148">
        <v>1.0900000000000001</v>
      </c>
      <c r="L319" s="149">
        <v>1.0900000000000001</v>
      </c>
      <c r="M319" s="146">
        <v>1.0900000000000001</v>
      </c>
      <c r="N319" s="147">
        <v>1.0300000000000002</v>
      </c>
      <c r="O319" s="147">
        <v>0.96000000000000008</v>
      </c>
      <c r="P319" s="147">
        <v>0.96000000000000008</v>
      </c>
      <c r="Q319" s="147">
        <v>0.97000000000000008</v>
      </c>
      <c r="R319" s="149">
        <v>0.98000000000000009</v>
      </c>
      <c r="S319" s="186" t="s">
        <v>65</v>
      </c>
      <c r="T319" s="33"/>
      <c r="U319" s="34"/>
    </row>
    <row r="320" spans="1:22" ht="20.149999999999999" customHeight="1" outlineLevel="1" x14ac:dyDescent="0.2">
      <c r="A320" s="165" t="s">
        <v>19</v>
      </c>
      <c r="B320" s="151" t="s">
        <v>60</v>
      </c>
      <c r="C320" s="151" t="s">
        <v>61</v>
      </c>
      <c r="D320" s="35"/>
      <c r="E320" s="17"/>
      <c r="F320" s="175" t="s">
        <v>50</v>
      </c>
      <c r="G320" s="59">
        <f>G314*$T320*G319</f>
        <v>0</v>
      </c>
      <c r="H320" s="60">
        <f t="shared" ref="H320:R320" si="56">H314*$T320*H319</f>
        <v>0</v>
      </c>
      <c r="I320" s="60">
        <f t="shared" si="56"/>
        <v>0</v>
      </c>
      <c r="J320" s="60">
        <f t="shared" si="56"/>
        <v>0</v>
      </c>
      <c r="K320" s="61">
        <f t="shared" si="56"/>
        <v>0</v>
      </c>
      <c r="L320" s="85">
        <f t="shared" si="56"/>
        <v>0</v>
      </c>
      <c r="M320" s="59">
        <f t="shared" si="56"/>
        <v>0</v>
      </c>
      <c r="N320" s="60">
        <f t="shared" si="56"/>
        <v>0</v>
      </c>
      <c r="O320" s="60">
        <f t="shared" si="56"/>
        <v>0</v>
      </c>
      <c r="P320" s="60">
        <f t="shared" si="56"/>
        <v>0</v>
      </c>
      <c r="Q320" s="60">
        <f t="shared" si="56"/>
        <v>0</v>
      </c>
      <c r="R320" s="61">
        <f t="shared" si="56"/>
        <v>0</v>
      </c>
      <c r="S320" s="187" t="s">
        <v>45</v>
      </c>
      <c r="T320" s="36">
        <v>0</v>
      </c>
      <c r="U320" s="171" t="s">
        <v>97</v>
      </c>
      <c r="V320" s="37"/>
    </row>
    <row r="321" spans="1:21" ht="20.149999999999999" customHeight="1" outlineLevel="1" x14ac:dyDescent="0.2">
      <c r="A321" s="108" t="s">
        <v>20</v>
      </c>
      <c r="B321" s="152" t="s">
        <v>26</v>
      </c>
      <c r="C321" s="153" t="s">
        <v>61</v>
      </c>
      <c r="D321" s="154" t="s">
        <v>41</v>
      </c>
      <c r="E321" s="155" t="s">
        <v>39</v>
      </c>
      <c r="F321" s="176" t="s">
        <v>47</v>
      </c>
      <c r="G321" s="62">
        <f>G315*$T321</f>
        <v>0</v>
      </c>
      <c r="H321" s="63">
        <f t="shared" ref="H321:R321" si="57">H315*$T321</f>
        <v>0</v>
      </c>
      <c r="I321" s="63">
        <f t="shared" si="57"/>
        <v>0</v>
      </c>
      <c r="J321" s="63">
        <f t="shared" si="57"/>
        <v>0</v>
      </c>
      <c r="K321" s="64">
        <f t="shared" si="57"/>
        <v>0</v>
      </c>
      <c r="L321" s="86">
        <f t="shared" si="57"/>
        <v>0</v>
      </c>
      <c r="M321" s="80">
        <f t="shared" si="57"/>
        <v>0</v>
      </c>
      <c r="N321" s="63">
        <f t="shared" si="57"/>
        <v>0</v>
      </c>
      <c r="O321" s="63">
        <f t="shared" si="57"/>
        <v>0</v>
      </c>
      <c r="P321" s="63">
        <f t="shared" si="57"/>
        <v>0</v>
      </c>
      <c r="Q321" s="63">
        <f t="shared" si="57"/>
        <v>0</v>
      </c>
      <c r="R321" s="64">
        <f t="shared" si="57"/>
        <v>0</v>
      </c>
      <c r="S321" s="188" t="s">
        <v>51</v>
      </c>
      <c r="T321" s="38">
        <v>0</v>
      </c>
      <c r="U321" s="170" t="s">
        <v>95</v>
      </c>
    </row>
    <row r="322" spans="1:21" ht="20.149999999999999" customHeight="1" outlineLevel="1" x14ac:dyDescent="0.2">
      <c r="A322" s="156"/>
      <c r="B322" s="157"/>
      <c r="C322" s="158"/>
      <c r="D322" s="159" t="s">
        <v>42</v>
      </c>
      <c r="E322" s="160" t="s">
        <v>0</v>
      </c>
      <c r="F322" s="177" t="s">
        <v>48</v>
      </c>
      <c r="G322" s="65">
        <f t="shared" ref="G322:R324" si="58">G316*$T322</f>
        <v>0</v>
      </c>
      <c r="H322" s="66">
        <f t="shared" si="58"/>
        <v>0</v>
      </c>
      <c r="I322" s="66">
        <f t="shared" si="58"/>
        <v>0</v>
      </c>
      <c r="J322" s="66">
        <f t="shared" si="58"/>
        <v>0</v>
      </c>
      <c r="K322" s="67">
        <f t="shared" si="58"/>
        <v>0</v>
      </c>
      <c r="L322" s="87">
        <f t="shared" si="58"/>
        <v>0</v>
      </c>
      <c r="M322" s="81">
        <f t="shared" si="58"/>
        <v>0</v>
      </c>
      <c r="N322" s="66">
        <f t="shared" si="58"/>
        <v>0</v>
      </c>
      <c r="O322" s="66">
        <f t="shared" si="58"/>
        <v>0</v>
      </c>
      <c r="P322" s="66">
        <f t="shared" si="58"/>
        <v>0</v>
      </c>
      <c r="Q322" s="66">
        <f t="shared" si="58"/>
        <v>0</v>
      </c>
      <c r="R322" s="67">
        <f t="shared" si="58"/>
        <v>0</v>
      </c>
      <c r="S322" s="189" t="s">
        <v>52</v>
      </c>
      <c r="T322" s="39">
        <v>0</v>
      </c>
      <c r="U322" s="169" t="s">
        <v>95</v>
      </c>
    </row>
    <row r="323" spans="1:21" ht="20.149999999999999" customHeight="1" outlineLevel="1" x14ac:dyDescent="0.2">
      <c r="A323" s="156"/>
      <c r="B323" s="157"/>
      <c r="C323" s="158"/>
      <c r="D323" s="159" t="s">
        <v>43</v>
      </c>
      <c r="E323" s="160" t="s">
        <v>15</v>
      </c>
      <c r="F323" s="177" t="s">
        <v>49</v>
      </c>
      <c r="G323" s="65">
        <f t="shared" si="58"/>
        <v>0</v>
      </c>
      <c r="H323" s="66">
        <f t="shared" si="58"/>
        <v>0</v>
      </c>
      <c r="I323" s="66">
        <f t="shared" si="58"/>
        <v>0</v>
      </c>
      <c r="J323" s="66">
        <f t="shared" si="58"/>
        <v>0</v>
      </c>
      <c r="K323" s="67">
        <f t="shared" si="58"/>
        <v>0</v>
      </c>
      <c r="L323" s="87">
        <f t="shared" si="58"/>
        <v>0</v>
      </c>
      <c r="M323" s="81">
        <f t="shared" si="58"/>
        <v>0</v>
      </c>
      <c r="N323" s="66">
        <f t="shared" si="58"/>
        <v>0</v>
      </c>
      <c r="O323" s="66">
        <f t="shared" si="58"/>
        <v>0</v>
      </c>
      <c r="P323" s="66">
        <f t="shared" si="58"/>
        <v>0</v>
      </c>
      <c r="Q323" s="66">
        <f t="shared" si="58"/>
        <v>0</v>
      </c>
      <c r="R323" s="67">
        <f t="shared" si="58"/>
        <v>0</v>
      </c>
      <c r="S323" s="189" t="s">
        <v>53</v>
      </c>
      <c r="T323" s="39">
        <v>0</v>
      </c>
      <c r="U323" s="169" t="s">
        <v>95</v>
      </c>
    </row>
    <row r="324" spans="1:21" ht="20.149999999999999" customHeight="1" outlineLevel="1" thickBot="1" x14ac:dyDescent="0.25">
      <c r="A324" s="112"/>
      <c r="B324" s="161"/>
      <c r="C324" s="162"/>
      <c r="D324" s="163" t="s">
        <v>44</v>
      </c>
      <c r="E324" s="164" t="s">
        <v>1</v>
      </c>
      <c r="F324" s="178" t="s">
        <v>46</v>
      </c>
      <c r="G324" s="68">
        <f t="shared" si="58"/>
        <v>0</v>
      </c>
      <c r="H324" s="69">
        <f t="shared" si="58"/>
        <v>0</v>
      </c>
      <c r="I324" s="69">
        <f t="shared" si="58"/>
        <v>0</v>
      </c>
      <c r="J324" s="69">
        <f t="shared" si="58"/>
        <v>0</v>
      </c>
      <c r="K324" s="70">
        <f t="shared" si="58"/>
        <v>0</v>
      </c>
      <c r="L324" s="88">
        <f t="shared" si="58"/>
        <v>0</v>
      </c>
      <c r="M324" s="82">
        <f t="shared" si="58"/>
        <v>0</v>
      </c>
      <c r="N324" s="69">
        <f t="shared" si="58"/>
        <v>0</v>
      </c>
      <c r="O324" s="69">
        <f t="shared" si="58"/>
        <v>0</v>
      </c>
      <c r="P324" s="69">
        <f t="shared" si="58"/>
        <v>0</v>
      </c>
      <c r="Q324" s="69">
        <f t="shared" si="58"/>
        <v>0</v>
      </c>
      <c r="R324" s="70">
        <f t="shared" si="58"/>
        <v>0</v>
      </c>
      <c r="S324" s="190" t="s">
        <v>54</v>
      </c>
      <c r="T324" s="40">
        <v>0</v>
      </c>
      <c r="U324" s="168" t="s">
        <v>95</v>
      </c>
    </row>
    <row r="325" spans="1:21" ht="20.149999999999999" customHeight="1" outlineLevel="1" x14ac:dyDescent="0.2">
      <c r="A325" s="108" t="s">
        <v>21</v>
      </c>
      <c r="B325" s="152" t="s">
        <v>62</v>
      </c>
      <c r="C325" s="153" t="s">
        <v>61</v>
      </c>
      <c r="D325" s="172" t="s">
        <v>32</v>
      </c>
      <c r="E325" s="194" t="s">
        <v>40</v>
      </c>
      <c r="F325" s="179" t="s">
        <v>68</v>
      </c>
      <c r="G325" s="71">
        <f>ROUNDDOWN(G314*T325,2)</f>
        <v>0</v>
      </c>
      <c r="H325" s="72">
        <f>ROUNDDOWN(H314*T325,2)</f>
        <v>0</v>
      </c>
      <c r="I325" s="72">
        <f>ROUNDDOWN(I314*T325,2)</f>
        <v>0</v>
      </c>
      <c r="J325" s="72">
        <f>ROUNDDOWN(J314*T325,2)</f>
        <v>0</v>
      </c>
      <c r="K325" s="73">
        <f>ROUNDDOWN(K314*T325,2)</f>
        <v>0</v>
      </c>
      <c r="L325" s="89">
        <f>ROUNDDOWN(L314*T325,2)</f>
        <v>0</v>
      </c>
      <c r="M325" s="83">
        <f>ROUNDDOWN(M314*T325,2)</f>
        <v>0</v>
      </c>
      <c r="N325" s="72">
        <f>ROUNDDOWN(N314*T325,2)</f>
        <v>0</v>
      </c>
      <c r="O325" s="72">
        <f>ROUNDDOWN(O314*T325,2)</f>
        <v>0</v>
      </c>
      <c r="P325" s="72">
        <f>ROUNDDOWN(P314*T325,2)</f>
        <v>0</v>
      </c>
      <c r="Q325" s="72">
        <f>ROUNDDOWN(Q314*T325,2)</f>
        <v>0</v>
      </c>
      <c r="R325" s="73">
        <f>ROUNDDOWN(R314*T325,2)</f>
        <v>0</v>
      </c>
      <c r="S325" s="191" t="s">
        <v>55</v>
      </c>
      <c r="T325" s="41">
        <v>0</v>
      </c>
      <c r="U325" s="167" t="s">
        <v>86</v>
      </c>
    </row>
    <row r="326" spans="1:21" ht="20.149999999999999" customHeight="1" outlineLevel="1" thickBot="1" x14ac:dyDescent="0.25">
      <c r="A326" s="112"/>
      <c r="B326" s="161"/>
      <c r="C326" s="162"/>
      <c r="D326" s="173" t="s">
        <v>33</v>
      </c>
      <c r="E326" s="195" t="s">
        <v>57</v>
      </c>
      <c r="F326" s="180" t="s">
        <v>67</v>
      </c>
      <c r="G326" s="74">
        <f>ROUNDDOWN(SUM(G321:G324)*T326%,2)</f>
        <v>0</v>
      </c>
      <c r="H326" s="75">
        <f>ROUNDDOWN(SUM(H321:H324)*T326%,2)</f>
        <v>0</v>
      </c>
      <c r="I326" s="75">
        <f>ROUNDDOWN(SUM(I321:I324)*T326%,2)</f>
        <v>0</v>
      </c>
      <c r="J326" s="75">
        <f>ROUNDDOWN(SUM(J321:J324)*T326%,2)</f>
        <v>0</v>
      </c>
      <c r="K326" s="76">
        <f>ROUNDDOWN(SUM(K321:K324)*T326%,2)</f>
        <v>0</v>
      </c>
      <c r="L326" s="90">
        <f>ROUNDDOWN(SUM(L321:L324)*T326%,2)</f>
        <v>0</v>
      </c>
      <c r="M326" s="84">
        <f>ROUNDDOWN(SUM(M321:M324)*T326%,2)</f>
        <v>0</v>
      </c>
      <c r="N326" s="75">
        <f>ROUNDDOWN(SUM(N321:N324)*T326%,2)</f>
        <v>0</v>
      </c>
      <c r="O326" s="75">
        <f>ROUNDDOWN(SUM(O321:O324)*T326%,2)</f>
        <v>0</v>
      </c>
      <c r="P326" s="75">
        <f>ROUNDDOWN(SUM(P321:P324)*T326%,2)</f>
        <v>0</v>
      </c>
      <c r="Q326" s="75">
        <f>ROUNDDOWN(SUM(Q321:Q324)*T326%,2)</f>
        <v>0</v>
      </c>
      <c r="R326" s="76">
        <f>ROUNDDOWN(SUM(R321:R324)*T326%,2)</f>
        <v>0</v>
      </c>
      <c r="S326" s="192" t="s">
        <v>56</v>
      </c>
      <c r="T326" s="42">
        <v>0</v>
      </c>
      <c r="U326" s="166" t="s">
        <v>96</v>
      </c>
    </row>
    <row r="327" spans="1:21" ht="20.149999999999999" customHeight="1" x14ac:dyDescent="0.2">
      <c r="A327" s="108" t="s">
        <v>22</v>
      </c>
      <c r="B327" s="109" t="s">
        <v>25</v>
      </c>
      <c r="C327" s="109" t="s">
        <v>61</v>
      </c>
      <c r="D327" s="21"/>
      <c r="E327" s="196" t="s">
        <v>71</v>
      </c>
      <c r="F327" s="181" t="s">
        <v>89</v>
      </c>
      <c r="G327" s="77">
        <f>ROUNDDOWN(G320+SUM(G321:G324)-SUM(G325:G326),0)</f>
        <v>0</v>
      </c>
      <c r="H327" s="78">
        <f t="shared" ref="H327:R327" si="59">ROUNDDOWN(H320+SUM(H321:H324)-SUM(H325:H326),0)</f>
        <v>0</v>
      </c>
      <c r="I327" s="78">
        <f t="shared" si="59"/>
        <v>0</v>
      </c>
      <c r="J327" s="78">
        <f t="shared" si="59"/>
        <v>0</v>
      </c>
      <c r="K327" s="79">
        <f t="shared" si="59"/>
        <v>0</v>
      </c>
      <c r="L327" s="91">
        <f t="shared" si="59"/>
        <v>0</v>
      </c>
      <c r="M327" s="77">
        <f t="shared" si="59"/>
        <v>0</v>
      </c>
      <c r="N327" s="78">
        <f t="shared" si="59"/>
        <v>0</v>
      </c>
      <c r="O327" s="78">
        <f t="shared" si="59"/>
        <v>0</v>
      </c>
      <c r="P327" s="78">
        <f t="shared" si="59"/>
        <v>0</v>
      </c>
      <c r="Q327" s="78">
        <f t="shared" si="59"/>
        <v>0</v>
      </c>
      <c r="R327" s="91">
        <f t="shared" si="59"/>
        <v>0</v>
      </c>
      <c r="S327" s="193" t="s">
        <v>66</v>
      </c>
      <c r="T327" s="43"/>
      <c r="U327" s="44"/>
    </row>
    <row r="328" spans="1:21" ht="20.149999999999999" customHeight="1" x14ac:dyDescent="0.2">
      <c r="A328" s="112"/>
      <c r="B328" s="113"/>
      <c r="C328" s="113"/>
      <c r="D328" s="28"/>
      <c r="E328" s="197" t="s">
        <v>99</v>
      </c>
      <c r="F328" s="29"/>
      <c r="G328" s="45"/>
      <c r="H328" s="46"/>
      <c r="I328" s="46"/>
      <c r="J328" s="46"/>
      <c r="K328" s="198" t="s">
        <v>130</v>
      </c>
      <c r="L328" s="92">
        <f>SUM(G327:L327)</f>
        <v>0</v>
      </c>
      <c r="M328" s="45"/>
      <c r="N328" s="46"/>
      <c r="O328" s="46"/>
      <c r="P328" s="46"/>
      <c r="Q328" s="198" t="s">
        <v>132</v>
      </c>
      <c r="R328" s="92">
        <f>SUM(M327:R327)</f>
        <v>0</v>
      </c>
      <c r="S328" s="30"/>
      <c r="T328" s="31"/>
      <c r="U328" s="32"/>
    </row>
    <row r="329" spans="1:21" ht="20.149999999999999" customHeight="1" x14ac:dyDescent="0.2">
      <c r="A329" s="165" t="s">
        <v>27</v>
      </c>
      <c r="B329" s="151" t="s">
        <v>63</v>
      </c>
      <c r="C329" s="151" t="s">
        <v>61</v>
      </c>
      <c r="D329" s="16"/>
      <c r="E329" s="16"/>
      <c r="F329" s="199" t="s">
        <v>100</v>
      </c>
      <c r="G329" s="47"/>
      <c r="H329" s="48"/>
      <c r="I329" s="48"/>
      <c r="J329" s="48"/>
      <c r="K329" s="48"/>
      <c r="L329" s="48"/>
      <c r="M329" s="48"/>
      <c r="N329" s="48"/>
      <c r="O329" s="48"/>
      <c r="P329" s="48"/>
      <c r="Q329" s="48"/>
      <c r="R329" s="93">
        <f>SUM(L328,R328)</f>
        <v>0</v>
      </c>
      <c r="S329" s="49"/>
      <c r="T329" s="19"/>
      <c r="U329" s="20"/>
    </row>
    <row r="330" spans="1:21" ht="10" customHeight="1" x14ac:dyDescent="0.2">
      <c r="A330" s="14"/>
      <c r="B330" s="14"/>
      <c r="C330" s="14"/>
      <c r="D330" s="14"/>
      <c r="E330" s="14"/>
      <c r="F330" s="14"/>
      <c r="G330" s="9"/>
      <c r="L330" s="9"/>
    </row>
    <row r="331" spans="1:21" ht="20.149999999999999" customHeight="1" x14ac:dyDescent="0.2">
      <c r="A331" s="11"/>
      <c r="D331" s="7"/>
      <c r="E331" s="7"/>
    </row>
    <row r="332" spans="1:21" ht="20.149999999999999" customHeight="1" x14ac:dyDescent="0.2">
      <c r="S332" s="53"/>
      <c r="T332" s="54"/>
      <c r="U332" s="54"/>
    </row>
  </sheetData>
  <sheetProtection algorithmName="SHA-512" hashValue="yh3tNJOhxRJwknFHJ2AolQsrnsyRMDJv3Qzw9T27tiV3KLyBmAP7JfLDrpvV32k312YiO/s4i9WvdGX1P91DRQ==" saltValue="bjV7M0pgY1yivXgK+2g+nw==" spinCount="100000" sheet="1" objects="1" scenarios="1" selectLockedCells="1"/>
  <mergeCells count="243">
    <mergeCell ref="S18:U19"/>
    <mergeCell ref="A21:A24"/>
    <mergeCell ref="B21:B24"/>
    <mergeCell ref="C21:C24"/>
    <mergeCell ref="A27:A30"/>
    <mergeCell ref="B27:B30"/>
    <mergeCell ref="C27:C30"/>
    <mergeCell ref="A3:B4"/>
    <mergeCell ref="C3:E4"/>
    <mergeCell ref="F3:F4"/>
    <mergeCell ref="A18:E19"/>
    <mergeCell ref="F18:F19"/>
    <mergeCell ref="G18:R18"/>
    <mergeCell ref="S39:U40"/>
    <mergeCell ref="A42:A45"/>
    <mergeCell ref="B42:B45"/>
    <mergeCell ref="C42:C45"/>
    <mergeCell ref="A31:A32"/>
    <mergeCell ref="B31:B32"/>
    <mergeCell ref="C31:C32"/>
    <mergeCell ref="A33:A34"/>
    <mergeCell ref="B33:B34"/>
    <mergeCell ref="C33:C34"/>
    <mergeCell ref="A48:A51"/>
    <mergeCell ref="B48:B51"/>
    <mergeCell ref="C48:C51"/>
    <mergeCell ref="A52:A53"/>
    <mergeCell ref="B52:B53"/>
    <mergeCell ref="C52:C53"/>
    <mergeCell ref="A39:E40"/>
    <mergeCell ref="F39:F40"/>
    <mergeCell ref="G39:R39"/>
    <mergeCell ref="S60:U61"/>
    <mergeCell ref="A63:A66"/>
    <mergeCell ref="B63:B66"/>
    <mergeCell ref="C63:C66"/>
    <mergeCell ref="A69:A72"/>
    <mergeCell ref="B69:B72"/>
    <mergeCell ref="C69:C72"/>
    <mergeCell ref="A54:A55"/>
    <mergeCell ref="B54:B55"/>
    <mergeCell ref="C54:C55"/>
    <mergeCell ref="A60:E61"/>
    <mergeCell ref="F60:F61"/>
    <mergeCell ref="G60:R60"/>
    <mergeCell ref="S81:U82"/>
    <mergeCell ref="A84:A87"/>
    <mergeCell ref="B84:B87"/>
    <mergeCell ref="C84:C87"/>
    <mergeCell ref="A73:A74"/>
    <mergeCell ref="B73:B74"/>
    <mergeCell ref="C73:C74"/>
    <mergeCell ref="A75:A76"/>
    <mergeCell ref="B75:B76"/>
    <mergeCell ref="C75:C76"/>
    <mergeCell ref="A90:A93"/>
    <mergeCell ref="B90:B93"/>
    <mergeCell ref="C90:C93"/>
    <mergeCell ref="A94:A95"/>
    <mergeCell ref="B94:B95"/>
    <mergeCell ref="C94:C95"/>
    <mergeCell ref="A81:E82"/>
    <mergeCell ref="F81:F82"/>
    <mergeCell ref="G81:R81"/>
    <mergeCell ref="S102:U103"/>
    <mergeCell ref="A105:A108"/>
    <mergeCell ref="B105:B108"/>
    <mergeCell ref="C105:C108"/>
    <mergeCell ref="A111:A114"/>
    <mergeCell ref="B111:B114"/>
    <mergeCell ref="C111:C114"/>
    <mergeCell ref="A96:A97"/>
    <mergeCell ref="B96:B97"/>
    <mergeCell ref="C96:C97"/>
    <mergeCell ref="A102:E103"/>
    <mergeCell ref="F102:F103"/>
    <mergeCell ref="G102:R102"/>
    <mergeCell ref="S123:U124"/>
    <mergeCell ref="A126:A129"/>
    <mergeCell ref="B126:B129"/>
    <mergeCell ref="C126:C129"/>
    <mergeCell ref="A115:A116"/>
    <mergeCell ref="B115:B116"/>
    <mergeCell ref="C115:C116"/>
    <mergeCell ref="A117:A118"/>
    <mergeCell ref="B117:B118"/>
    <mergeCell ref="C117:C118"/>
    <mergeCell ref="A132:A135"/>
    <mergeCell ref="B132:B135"/>
    <mergeCell ref="C132:C135"/>
    <mergeCell ref="A136:A137"/>
    <mergeCell ref="B136:B137"/>
    <mergeCell ref="C136:C137"/>
    <mergeCell ref="A123:E124"/>
    <mergeCell ref="F123:F124"/>
    <mergeCell ref="G123:R123"/>
    <mergeCell ref="S144:U145"/>
    <mergeCell ref="A147:A150"/>
    <mergeCell ref="B147:B150"/>
    <mergeCell ref="C147:C150"/>
    <mergeCell ref="A153:A156"/>
    <mergeCell ref="B153:B156"/>
    <mergeCell ref="C153:C156"/>
    <mergeCell ref="A138:A139"/>
    <mergeCell ref="B138:B139"/>
    <mergeCell ref="C138:C139"/>
    <mergeCell ref="A144:E145"/>
    <mergeCell ref="F144:F145"/>
    <mergeCell ref="G144:R144"/>
    <mergeCell ref="S165:U166"/>
    <mergeCell ref="A168:A171"/>
    <mergeCell ref="B168:B171"/>
    <mergeCell ref="C168:C171"/>
    <mergeCell ref="A157:A158"/>
    <mergeCell ref="B157:B158"/>
    <mergeCell ref="C157:C158"/>
    <mergeCell ref="A159:A160"/>
    <mergeCell ref="B159:B160"/>
    <mergeCell ref="C159:C160"/>
    <mergeCell ref="A174:A177"/>
    <mergeCell ref="B174:B177"/>
    <mergeCell ref="C174:C177"/>
    <mergeCell ref="A178:A179"/>
    <mergeCell ref="B178:B179"/>
    <mergeCell ref="C178:C179"/>
    <mergeCell ref="A165:E166"/>
    <mergeCell ref="F165:F166"/>
    <mergeCell ref="G165:R165"/>
    <mergeCell ref="S186:U187"/>
    <mergeCell ref="A189:A192"/>
    <mergeCell ref="B189:B192"/>
    <mergeCell ref="C189:C192"/>
    <mergeCell ref="A195:A198"/>
    <mergeCell ref="B195:B198"/>
    <mergeCell ref="C195:C198"/>
    <mergeCell ref="A180:A181"/>
    <mergeCell ref="B180:B181"/>
    <mergeCell ref="C180:C181"/>
    <mergeCell ref="A186:E187"/>
    <mergeCell ref="F186:F187"/>
    <mergeCell ref="G186:R186"/>
    <mergeCell ref="S207:U208"/>
    <mergeCell ref="A210:A213"/>
    <mergeCell ref="B210:B213"/>
    <mergeCell ref="C210:C213"/>
    <mergeCell ref="A199:A200"/>
    <mergeCell ref="B199:B200"/>
    <mergeCell ref="C199:C200"/>
    <mergeCell ref="A201:A202"/>
    <mergeCell ref="B201:B202"/>
    <mergeCell ref="C201:C202"/>
    <mergeCell ref="A216:A219"/>
    <mergeCell ref="B216:B219"/>
    <mergeCell ref="C216:C219"/>
    <mergeCell ref="A220:A221"/>
    <mergeCell ref="B220:B221"/>
    <mergeCell ref="C220:C221"/>
    <mergeCell ref="A207:E208"/>
    <mergeCell ref="F207:F208"/>
    <mergeCell ref="G207:R207"/>
    <mergeCell ref="S228:U229"/>
    <mergeCell ref="A231:A234"/>
    <mergeCell ref="B231:B234"/>
    <mergeCell ref="C231:C234"/>
    <mergeCell ref="A237:A240"/>
    <mergeCell ref="B237:B240"/>
    <mergeCell ref="C237:C240"/>
    <mergeCell ref="A222:A223"/>
    <mergeCell ref="B222:B223"/>
    <mergeCell ref="C222:C223"/>
    <mergeCell ref="A228:E229"/>
    <mergeCell ref="F228:F229"/>
    <mergeCell ref="G228:R228"/>
    <mergeCell ref="S249:U250"/>
    <mergeCell ref="A252:A255"/>
    <mergeCell ref="B252:B255"/>
    <mergeCell ref="C252:C255"/>
    <mergeCell ref="A241:A242"/>
    <mergeCell ref="B241:B242"/>
    <mergeCell ref="C241:C242"/>
    <mergeCell ref="A243:A244"/>
    <mergeCell ref="B243:B244"/>
    <mergeCell ref="C243:C244"/>
    <mergeCell ref="A258:A261"/>
    <mergeCell ref="B258:B261"/>
    <mergeCell ref="C258:C261"/>
    <mergeCell ref="A262:A263"/>
    <mergeCell ref="B262:B263"/>
    <mergeCell ref="C262:C263"/>
    <mergeCell ref="A249:E250"/>
    <mergeCell ref="F249:F250"/>
    <mergeCell ref="G249:R249"/>
    <mergeCell ref="S270:U271"/>
    <mergeCell ref="A273:A276"/>
    <mergeCell ref="B273:B276"/>
    <mergeCell ref="C273:C276"/>
    <mergeCell ref="A279:A282"/>
    <mergeCell ref="B279:B282"/>
    <mergeCell ref="C279:C282"/>
    <mergeCell ref="A264:A265"/>
    <mergeCell ref="B264:B265"/>
    <mergeCell ref="C264:C265"/>
    <mergeCell ref="A270:E271"/>
    <mergeCell ref="F270:F271"/>
    <mergeCell ref="G270:R270"/>
    <mergeCell ref="A291:E292"/>
    <mergeCell ref="F291:F292"/>
    <mergeCell ref="G291:R291"/>
    <mergeCell ref="S291:U292"/>
    <mergeCell ref="A294:A297"/>
    <mergeCell ref="B294:B297"/>
    <mergeCell ref="C294:C297"/>
    <mergeCell ref="A283:A284"/>
    <mergeCell ref="B283:B284"/>
    <mergeCell ref="C283:C284"/>
    <mergeCell ref="A285:A286"/>
    <mergeCell ref="B285:B286"/>
    <mergeCell ref="C285:C286"/>
    <mergeCell ref="A306:A307"/>
    <mergeCell ref="B306:B307"/>
    <mergeCell ref="C306:C307"/>
    <mergeCell ref="A312:E313"/>
    <mergeCell ref="F312:F313"/>
    <mergeCell ref="G312:R312"/>
    <mergeCell ref="A300:A303"/>
    <mergeCell ref="B300:B303"/>
    <mergeCell ref="C300:C303"/>
    <mergeCell ref="A304:A305"/>
    <mergeCell ref="B304:B305"/>
    <mergeCell ref="C304:C305"/>
    <mergeCell ref="A325:A326"/>
    <mergeCell ref="B325:B326"/>
    <mergeCell ref="C325:C326"/>
    <mergeCell ref="A327:A328"/>
    <mergeCell ref="B327:B328"/>
    <mergeCell ref="C327:C328"/>
    <mergeCell ref="S312:U313"/>
    <mergeCell ref="A315:A318"/>
    <mergeCell ref="B315:B318"/>
    <mergeCell ref="C315:C318"/>
    <mergeCell ref="A321:A324"/>
    <mergeCell ref="B321:B324"/>
    <mergeCell ref="C321:C324"/>
  </mergeCells>
  <phoneticPr fontId="4"/>
  <dataValidations count="1">
    <dataValidation type="decimal" operator="greaterThanOrEqual" allowBlank="1" showInputMessage="1" showErrorMessage="1" sqref="T31:T32 T52:T53 T73:T74 T94:T95 T115:T116 T136:T137 T157:T158 T178:T179 T199:T200 T220:T221 T241:T242 T262:T263 T283:T284 T304:T305 T325:T326" xr:uid="{00000000-0002-0000-0000-000000000000}">
      <formula1>0</formula1>
    </dataValidation>
  </dataValidations>
  <printOptions horizontalCentered="1"/>
  <pageMargins left="0.39370078740157483" right="0.39370078740157483" top="0.39370078740157483" bottom="0.19685039370078741" header="0" footer="0"/>
  <pageSetup paperSize="9" scale="52" fitToHeight="0" orientation="landscape" horizontalDpi="300" verticalDpi="300" r:id="rId1"/>
  <rowBreaks count="7" manualBreakCount="7">
    <brk id="57" max="16383" man="1"/>
    <brk id="99" max="16383" man="1"/>
    <brk id="141" max="20" man="1"/>
    <brk id="183" max="20" man="1"/>
    <brk id="225" max="20" man="1"/>
    <brk id="267" max="20" man="1"/>
    <brk id="309" max="2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gesui</dc:creator>
  <cp:lastModifiedBy>村田　政人</cp:lastModifiedBy>
  <cp:lastPrinted>2025-04-28T06:55:01Z</cp:lastPrinted>
  <dcterms:created xsi:type="dcterms:W3CDTF">2021-04-28T04:04:43Z</dcterms:created>
  <dcterms:modified xsi:type="dcterms:W3CDTF">2025-05-20T02:54:50Z</dcterms:modified>
</cp:coreProperties>
</file>