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01_情報ｼｽﾃﾑｾﾝﾀｰ（500↓）\02_入札説明書\"/>
    </mc:Choice>
  </mc:AlternateContent>
  <xr:revisionPtr revIDLastSave="0" documentId="13_ncr:1_{48C46083-9E7A-4DD1-866B-EF231BDC3388}" xr6:coauthVersionLast="47" xr6:coauthVersionMax="47" xr10:uidLastSave="{00000000-0000-0000-0000-000000000000}"/>
  <bookViews>
    <workbookView xWindow="28680" yWindow="-120" windowWidth="29040" windowHeight="15720" xr2:uid="{00000000-000D-0000-FFFF-FFFF00000000}"/>
  </bookViews>
  <sheets>
    <sheet name="情報システムセンター" sheetId="1" r:id="rId1"/>
  </sheets>
  <definedNames>
    <definedName name="_xlnm.Print_Area" localSheetId="0">情報システムセンター!$A$1:$M$42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7" i="1" l="1"/>
  <c r="K34" i="1"/>
  <c r="K31" i="1"/>
  <c r="K29" i="1"/>
  <c r="K27" i="1"/>
  <c r="K25" i="1"/>
  <c r="K22" i="1"/>
  <c r="K20" i="1"/>
  <c r="K18" i="1"/>
  <c r="K16" i="1"/>
  <c r="K14" i="1"/>
  <c r="D37" i="1"/>
  <c r="D34" i="1"/>
  <c r="D31" i="1"/>
  <c r="D29" i="1"/>
  <c r="D27" i="1"/>
  <c r="D25" i="1"/>
  <c r="D22" i="1"/>
  <c r="D20" i="1"/>
  <c r="D18" i="1"/>
  <c r="D16" i="1"/>
  <c r="D14" i="1"/>
  <c r="C37" i="1"/>
  <c r="C34" i="1"/>
  <c r="C31" i="1"/>
  <c r="C29" i="1" l="1"/>
  <c r="C27" i="1"/>
  <c r="C25" i="1"/>
  <c r="C22" i="1"/>
  <c r="C20" i="1"/>
  <c r="C18" i="1"/>
  <c r="C16" i="1"/>
  <c r="C14" i="1"/>
  <c r="G14" i="1" l="1"/>
  <c r="J37" i="1" l="1"/>
  <c r="L37" i="1" s="1"/>
  <c r="J34" i="1"/>
  <c r="L34" i="1" s="1"/>
  <c r="J31" i="1"/>
  <c r="L31" i="1" s="1"/>
  <c r="J29" i="1"/>
  <c r="L29" i="1" s="1"/>
  <c r="J27" i="1"/>
  <c r="L27" i="1" s="1"/>
  <c r="J25" i="1"/>
  <c r="J22" i="1"/>
  <c r="L22" i="1" s="1"/>
  <c r="J20" i="1"/>
  <c r="L20" i="1" s="1"/>
  <c r="J18" i="1"/>
  <c r="L18" i="1" s="1"/>
  <c r="J16" i="1"/>
  <c r="L16" i="1" s="1"/>
  <c r="J14" i="1"/>
  <c r="L14" i="1" s="1"/>
  <c r="G38" i="1"/>
  <c r="I38" i="1" s="1"/>
  <c r="G37" i="1"/>
  <c r="I37" i="1" s="1"/>
  <c r="G35" i="1"/>
  <c r="I35" i="1" s="1"/>
  <c r="G34" i="1"/>
  <c r="I34" i="1" s="1"/>
  <c r="G26" i="1"/>
  <c r="I26" i="1" s="1"/>
  <c r="G25" i="1"/>
  <c r="I25" i="1" s="1"/>
  <c r="B25" i="1"/>
  <c r="E25" i="1" s="1"/>
  <c r="I31" i="1"/>
  <c r="G39" i="1"/>
  <c r="I39" i="1" s="1"/>
  <c r="B37" i="1"/>
  <c r="E37" i="1" s="1"/>
  <c r="G36" i="1"/>
  <c r="I36" i="1" s="1"/>
  <c r="B34" i="1"/>
  <c r="E34" i="1" s="1"/>
  <c r="G33" i="1"/>
  <c r="I33" i="1" s="1"/>
  <c r="I32" i="1"/>
  <c r="B31" i="1"/>
  <c r="E31" i="1" s="1"/>
  <c r="G30" i="1"/>
  <c r="I30" i="1" s="1"/>
  <c r="G29" i="1"/>
  <c r="I29" i="1" s="1"/>
  <c r="B29" i="1"/>
  <c r="E29" i="1" s="1"/>
  <c r="G28" i="1"/>
  <c r="I28" i="1" s="1"/>
  <c r="G27" i="1"/>
  <c r="I27" i="1" s="1"/>
  <c r="B27" i="1"/>
  <c r="E27" i="1" s="1"/>
  <c r="L25" i="1"/>
  <c r="L12" i="1"/>
  <c r="I13" i="1"/>
  <c r="M37" i="1" l="1"/>
  <c r="M34" i="1"/>
  <c r="M31" i="1"/>
  <c r="M27" i="1"/>
  <c r="M25" i="1"/>
  <c r="M29" i="1"/>
  <c r="M40" i="1" l="1"/>
  <c r="G22" i="1"/>
  <c r="I22" i="1" s="1"/>
  <c r="G20" i="1"/>
  <c r="I20" i="1" s="1"/>
  <c r="G18" i="1"/>
  <c r="I18" i="1" s="1"/>
  <c r="G16" i="1"/>
  <c r="I16" i="1" s="1"/>
  <c r="I14" i="1"/>
  <c r="B22" i="1"/>
  <c r="E22" i="1" s="1"/>
  <c r="B20" i="1"/>
  <c r="E20" i="1" s="1"/>
  <c r="B18" i="1"/>
  <c r="E18" i="1" s="1"/>
  <c r="B16" i="1"/>
  <c r="E16" i="1" s="1"/>
  <c r="B14" i="1"/>
  <c r="E14" i="1" s="1"/>
  <c r="G15" i="1"/>
  <c r="I15" i="1" s="1"/>
  <c r="M14" i="1" l="1"/>
  <c r="I12" i="1"/>
  <c r="E12" i="1"/>
  <c r="G23" i="1" l="1"/>
  <c r="I23" i="1" s="1"/>
  <c r="M22" i="1" s="1"/>
  <c r="G21" i="1"/>
  <c r="I21" i="1" s="1"/>
  <c r="M20" i="1" s="1"/>
  <c r="G19" i="1"/>
  <c r="I19" i="1" s="1"/>
  <c r="M18" i="1" s="1"/>
  <c r="G17" i="1"/>
  <c r="I17" i="1" s="1"/>
  <c r="M16" i="1" s="1"/>
  <c r="M12" i="1"/>
  <c r="M24" i="1" l="1"/>
  <c r="M41" i="1" s="1"/>
  <c r="K3" i="1" s="1"/>
</calcChain>
</file>

<file path=xl/sharedStrings.xml><?xml version="1.0" encoding="utf-8"?>
<sst xmlns="http://schemas.openxmlformats.org/spreadsheetml/2006/main" count="72" uniqueCount="50">
  <si>
    <t>商号又は名称</t>
    <rPh sb="0" eb="2">
      <t>ショウゴウ</t>
    </rPh>
    <rPh sb="2" eb="3">
      <t>マタ</t>
    </rPh>
    <rPh sb="4" eb="6">
      <t>メイショウ</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</si>
  <si>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</si>
  <si>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</si>
  <si>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</si>
  <si>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</si>
  <si>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</si>
  <si>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</si>
  <si>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</si>
  <si>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</si>
  <si>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A</t>
    <phoneticPr fontId="3"/>
  </si>
  <si>
    <t>B</t>
    <phoneticPr fontId="3"/>
  </si>
  <si>
    <t>C</t>
    <phoneticPr fontId="3"/>
  </si>
  <si>
    <t>D=A×B×C</t>
    <phoneticPr fontId="3"/>
  </si>
  <si>
    <t>E</t>
    <phoneticPr fontId="3"/>
  </si>
  <si>
    <t>F</t>
    <phoneticPr fontId="3"/>
  </si>
  <si>
    <t>G=E×F</t>
    <phoneticPr fontId="3"/>
  </si>
  <si>
    <t>10月</t>
  </si>
  <si>
    <t>その他季</t>
    <rPh sb="2" eb="3">
      <t>タ</t>
    </rPh>
    <rPh sb="3" eb="4">
      <t>キ</t>
    </rPh>
    <phoneticPr fontId="3"/>
  </si>
  <si>
    <t>11月</t>
  </si>
  <si>
    <t>12月</t>
  </si>
  <si>
    <t>1月</t>
    <rPh sb="1" eb="2">
      <t>ガツ</t>
    </rPh>
    <phoneticPr fontId="3"/>
  </si>
  <si>
    <t>2月</t>
  </si>
  <si>
    <t>3月</t>
  </si>
  <si>
    <t>夏季</t>
    <rPh sb="0" eb="2">
      <t>カキ</t>
    </rPh>
    <phoneticPr fontId="3"/>
  </si>
  <si>
    <t>件名：情報システムセンター電力需給</t>
    <rPh sb="0" eb="2">
      <t>ケンメイ</t>
    </rPh>
    <rPh sb="3" eb="5">
      <t>ジョウホウ</t>
    </rPh>
    <rPh sb="13" eb="15">
      <t>デンリョク</t>
    </rPh>
    <rPh sb="15" eb="17">
      <t>ジュキュウ</t>
    </rPh>
    <phoneticPr fontId="3"/>
  </si>
  <si>
    <t>月</t>
    <rPh sb="0" eb="1">
      <t>ツキ</t>
    </rPh>
    <phoneticPr fontId="3"/>
  </si>
  <si>
    <t>単価区分</t>
    <rPh sb="0" eb="2">
      <t>タンカ</t>
    </rPh>
    <rPh sb="2" eb="4">
      <t>クブン</t>
    </rPh>
    <phoneticPr fontId="3"/>
  </si>
  <si>
    <t>夜間</t>
    <rPh sb="0" eb="2">
      <t>ヤカン</t>
    </rPh>
    <phoneticPr fontId="3"/>
  </si>
  <si>
    <t>予備単価</t>
    <rPh sb="0" eb="2">
      <t>ヨビ</t>
    </rPh>
    <rPh sb="2" eb="4">
      <t>タンカ</t>
    </rPh>
    <phoneticPr fontId="3"/>
  </si>
  <si>
    <t>合計</t>
    <rPh sb="0" eb="2">
      <t>ゴウケイ</t>
    </rPh>
    <phoneticPr fontId="3"/>
  </si>
  <si>
    <t>夜間</t>
  </si>
  <si>
    <t>H</t>
    <phoneticPr fontId="3"/>
  </si>
  <si>
    <t>I</t>
    <phoneticPr fontId="3"/>
  </si>
  <si>
    <t>J=H×I</t>
    <phoneticPr fontId="3"/>
  </si>
  <si>
    <t>K=D＋G+J</t>
    <phoneticPr fontId="3"/>
  </si>
  <si>
    <t>4月</t>
    <phoneticPr fontId="3"/>
  </si>
  <si>
    <t>5月</t>
    <phoneticPr fontId="3"/>
  </si>
  <si>
    <t>6月</t>
    <phoneticPr fontId="3"/>
  </si>
  <si>
    <t>7月</t>
    <rPh sb="1" eb="2">
      <t>ガツ</t>
    </rPh>
    <phoneticPr fontId="3"/>
  </si>
  <si>
    <t>8月</t>
    <phoneticPr fontId="3"/>
  </si>
  <si>
    <t>9月</t>
    <phoneticPr fontId="3"/>
  </si>
  <si>
    <t>ピーク時間</t>
    <rPh sb="3" eb="5">
      <t>ジカン</t>
    </rPh>
    <phoneticPr fontId="3"/>
  </si>
  <si>
    <t>予備
電力</t>
    <rPh sb="0" eb="2">
      <t>ヨビ</t>
    </rPh>
    <rPh sb="3" eb="5">
      <t>デンリョク</t>
    </rPh>
    <phoneticPr fontId="3"/>
  </si>
  <si>
    <t>令和７年度計  Ⅰ</t>
    <rPh sb="0" eb="2">
      <t>レイワ</t>
    </rPh>
    <rPh sb="3" eb="5">
      <t>ネンド</t>
    </rPh>
    <rPh sb="5" eb="6">
      <t>ケイ</t>
    </rPh>
    <phoneticPr fontId="3"/>
  </si>
  <si>
    <t>令和８年度計  Ⅱ</t>
    <rPh sb="0" eb="2">
      <t>レイワ</t>
    </rPh>
    <rPh sb="3" eb="5">
      <t>ネンド</t>
    </rPh>
    <rPh sb="5" eb="6">
      <t>ケイ</t>
    </rPh>
    <phoneticPr fontId="3"/>
  </si>
  <si>
    <t>契約期間合計
(Ⅰ＋Ⅱ）</t>
    <rPh sb="0" eb="2">
      <t>ケイヤク</t>
    </rPh>
    <rPh sb="2" eb="4">
      <t>キカン</t>
    </rPh>
    <rPh sb="4" eb="6">
      <t>ゴウケイ</t>
    </rPh>
    <phoneticPr fontId="3"/>
  </si>
  <si>
    <t xml:space="preserve">（留意事項）
・金額はすべて消費税及び地方消費税相当額を含む金額を記入すること。
・電力量料金単価（E欄）は、その他季，夜間，ピーク時間，夏季の各区分ごとに、それぞれ同一料金とすること。
・各月の電気料金合計（K欄）は、小数点以下を切り捨てた金額を記入すること。
</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7" eb="58">
      <t>タ</t>
    </rPh>
    <rPh sb="58" eb="59">
      <t>キ</t>
    </rPh>
    <rPh sb="60" eb="62">
      <t>ヤカン</t>
    </rPh>
    <rPh sb="72" eb="75">
      <t>カククブン</t>
    </rPh>
    <rPh sb="83" eb="85">
      <t>ドウイツ</t>
    </rPh>
    <rPh sb="85" eb="87">
      <t>リョウキン</t>
    </rPh>
    <rPh sb="95" eb="97">
      <t>カクゲツ</t>
    </rPh>
    <rPh sb="98" eb="100">
      <t>デンキ</t>
    </rPh>
    <rPh sb="100" eb="102">
      <t>リョウキン</t>
    </rPh>
    <rPh sb="102" eb="104">
      <t>ゴウケイ</t>
    </rPh>
    <rPh sb="106" eb="107">
      <t>ラン</t>
    </rPh>
    <rPh sb="110" eb="113">
      <t>ショウスウテン</t>
    </rPh>
    <rPh sb="113" eb="115">
      <t>イカ</t>
    </rPh>
    <rPh sb="116" eb="117">
      <t>キ</t>
    </rPh>
    <rPh sb="118" eb="119">
      <t>ス</t>
    </rPh>
    <rPh sb="121" eb="123">
      <t>キンガク</t>
    </rPh>
    <rPh sb="124" eb="126">
      <t>キニュウ</t>
    </rPh>
    <phoneticPr fontId="3"/>
  </si>
  <si>
    <t>入札金額積算内訳書</t>
    <rPh sb="0" eb="2">
      <t>ニュウサツ</t>
    </rPh>
    <rPh sb="2" eb="4">
      <t>キンガク</t>
    </rPh>
    <rPh sb="4" eb="6">
      <t>セキサン</t>
    </rPh>
    <rPh sb="6" eb="9">
      <t>ウチワケショ</t>
    </rPh>
    <phoneticPr fontId="3"/>
  </si>
  <si>
    <t>契約希望金額</t>
    <rPh sb="0" eb="2">
      <t>ケイヤク</t>
    </rPh>
    <rPh sb="2" eb="4">
      <t>キボウ</t>
    </rPh>
    <rPh sb="4" eb="6">
      <t>キンガク</t>
    </rPh>
    <phoneticPr fontId="3"/>
  </si>
  <si>
    <t>令和７・８年度積算書用</t>
    <rPh sb="0" eb="1">
      <t>レイ</t>
    </rPh>
    <rPh sb="1" eb="2">
      <t>ワ</t>
    </rPh>
    <rPh sb="5" eb="7">
      <t>ネンド</t>
    </rPh>
    <rPh sb="7" eb="9">
      <t>セキサン</t>
    </rPh>
    <rPh sb="9" eb="10">
      <t>ショ</t>
    </rPh>
    <rPh sb="10" eb="11">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</si>
</sst>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000;[Red]\-#,##0.000"/>
    <numFmt numFmtId="178" formatCode="#,##0.00_ ;[Red]\-#,##0.00\ "/>
    <numFmt numFmtId="179" formatCode="#,##0.000_ "/>
    <numFmt numFmtId="180" formatCode="#,##0.000_ ;[Red]\-#,##0.000\ "/>
  </numFmts>
  <fonts count="8" x14ac:knownFonts="1">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i/>
      <sz val="10"/>
      <color rgb="FFFF0000"/>
      <name val="游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tint="-4.9989318521683403E-2"/>
        <bgColor indexed="64"/>
      </patternFill>
    </fill>
  </fills>
  <borders count="40">
    <border>
      <left/>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4" fillId="0" borderId="0" xfId="0" applyFont="1" applyProtection="1">
      <alignment vertical="center"/>
      <protection locked="0"/>
    </xf>
    <xf numFmtId="0" fontId="2" fillId="0" borderId="0" xfId="0" applyFont="1" applyAlignment="1" applyProtection="1">
      <alignment horizontal="center" vertical="center"/>
      <protection locked="0"/>
    </xf>
    <xf numFmtId="0" fontId="5" fillId="0" borderId="0" xfId="0" applyFont="1" applyAlignment="1" applyProtection="1">
      <alignment horizontal="left" vertical="center"/>
      <protection locked="0"/>
    </xf>
    <xf numFmtId="0" fontId="6" fillId="0" borderId="0" xfId="0" applyFont="1" applyAlignment="1" applyProtection="1">
      <alignment horizontal="center" vertical="top"/>
      <protection locked="0"/>
    </xf>
    <xf numFmtId="0" fontId="6" fillId="0" borderId="0" xfId="0" applyFont="1" applyAlignment="1" applyProtection="1">
      <alignment vertical="top"/>
      <protection locked="0"/>
    </xf>
    <xf numFmtId="0" fontId="5" fillId="0" borderId="0" xfId="0" applyFont="1" applyAlignment="1" applyProtection="1">
      <alignment horizontal="left" vertical="top"/>
      <protection locked="0"/>
    </xf>
    <xf numFmtId="0" fontId="6"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7" xfId="0" applyFont="1" applyBorder="1" applyProtection="1">
      <alignment vertical="center"/>
      <protection locked="0"/>
    </xf>
    <xf numFmtId="0" fontId="4" fillId="0" borderId="7" xfId="0" applyFont="1" applyBorder="1" applyAlignment="1" applyProtection="1">
      <alignment horizontal="center" vertical="center"/>
      <protection locked="0"/>
    </xf>
    <xf numFmtId="0" fontId="4" fillId="0" borderId="0" xfId="0" applyFont="1" applyAlignment="1" applyProtection="1">
      <alignment horizontal="center" vertical="top" wrapText="1"/>
      <protection locked="0"/>
    </xf>
    <xf numFmtId="0" fontId="4" fillId="0" borderId="0" xfId="0" applyFont="1" applyAlignment="1" applyProtection="1">
      <alignment vertical="top"/>
      <protection locked="0"/>
    </xf>
    <xf numFmtId="0" fontId="4" fillId="2" borderId="10" xfId="0" applyFont="1" applyFill="1" applyBorder="1" applyAlignment="1" applyProtection="1">
      <alignment horizontal="center" vertical="center"/>
      <protection locked="0"/>
    </xf>
    <xf numFmtId="0" fontId="4" fillId="2" borderId="11" xfId="0" applyFont="1" applyFill="1" applyBorder="1" applyAlignment="1" applyProtection="1">
      <alignment horizontal="center" vertical="center"/>
      <protection locked="0"/>
    </xf>
    <xf numFmtId="0" fontId="4" fillId="0" borderId="0" xfId="0" applyFont="1" applyAlignment="1" applyProtection="1">
      <alignment horizontal="center" vertical="center" wrapText="1"/>
      <protection locked="0"/>
    </xf>
    <xf numFmtId="0" fontId="4" fillId="0" borderId="0" xfId="0" applyFont="1" applyAlignment="1" applyProtection="1">
      <alignment horizontal="center" vertical="center"/>
      <protection locked="0"/>
    </xf>
    <xf numFmtId="178" fontId="7" fillId="4" borderId="14" xfId="1" applyNumberFormat="1" applyFont="1" applyFill="1" applyBorder="1" applyProtection="1">
      <alignment vertical="center"/>
      <protection locked="0"/>
    </xf>
    <xf numFmtId="38" fontId="4" fillId="0" borderId="0" xfId="1" applyFont="1" applyProtection="1">
      <alignment vertical="center"/>
      <protection locked="0"/>
    </xf>
    <xf numFmtId="0" fontId="4" fillId="0" borderId="17" xfId="0" applyFont="1" applyBorder="1" applyAlignment="1" applyProtection="1">
      <alignment vertical="top" wrapText="1"/>
      <protection locked="0"/>
    </xf>
    <xf numFmtId="0" fontId="4" fillId="0" borderId="0" xfId="0" applyFont="1" applyAlignment="1" applyProtection="1">
      <alignment vertical="top" wrapText="1"/>
      <protection locked="0"/>
    </xf>
    <xf numFmtId="176" fontId="4" fillId="0" borderId="0" xfId="0" applyNumberFormat="1" applyFont="1" applyAlignment="1" applyProtection="1">
      <alignment vertical="center" wrapText="1"/>
      <protection locked="0"/>
    </xf>
    <xf numFmtId="38" fontId="4" fillId="0" borderId="0" xfId="0" applyNumberFormat="1" applyFont="1" applyAlignment="1" applyProtection="1">
      <alignment vertical="top" wrapText="1"/>
      <protection locked="0"/>
    </xf>
    <xf numFmtId="178" fontId="7" fillId="4" borderId="19" xfId="1" applyNumberFormat="1" applyFont="1" applyFill="1" applyBorder="1" applyProtection="1">
      <alignment vertical="center"/>
      <protection locked="0"/>
    </xf>
    <xf numFmtId="180" fontId="7" fillId="0" borderId="13" xfId="1" applyNumberFormat="1" applyFont="1" applyBorder="1" applyProtection="1">
      <alignment vertical="center"/>
    </xf>
    <xf numFmtId="180" fontId="7" fillId="0" borderId="9" xfId="1" applyNumberFormat="1" applyFont="1" applyBorder="1" applyProtection="1">
      <alignment vertical="center"/>
    </xf>
    <xf numFmtId="178" fontId="7" fillId="0" borderId="16" xfId="1" applyNumberFormat="1" applyFont="1" applyBorder="1" applyProtection="1">
      <alignment vertical="center"/>
    </xf>
    <xf numFmtId="178" fontId="7" fillId="0" borderId="13" xfId="1" applyNumberFormat="1" applyFont="1" applyBorder="1" applyProtection="1">
      <alignment vertical="center"/>
    </xf>
    <xf numFmtId="178" fontId="7" fillId="0" borderId="30" xfId="1" applyNumberFormat="1" applyFont="1" applyBorder="1" applyProtection="1">
      <alignment vertical="center"/>
    </xf>
    <xf numFmtId="176" fontId="7" fillId="0" borderId="14" xfId="1" applyNumberFormat="1" applyFont="1" applyFill="1" applyBorder="1" applyProtection="1">
      <alignment vertical="center"/>
    </xf>
    <xf numFmtId="176" fontId="7" fillId="0" borderId="18" xfId="1" applyNumberFormat="1" applyFont="1" applyFill="1" applyBorder="1" applyProtection="1">
      <alignment vertical="center"/>
    </xf>
    <xf numFmtId="176" fontId="7" fillId="0" borderId="20" xfId="1" applyNumberFormat="1" applyFont="1" applyFill="1" applyBorder="1" applyProtection="1">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right" vertical="center"/>
    </xf>
    <xf numFmtId="0" fontId="4" fillId="2" borderId="8" xfId="0" applyFont="1" applyFill="1" applyBorder="1" applyAlignment="1">
      <alignment horizontal="center" vertical="top"/>
    </xf>
    <xf numFmtId="0" fontId="4" fillId="2" borderId="9" xfId="0" applyFont="1" applyFill="1" applyBorder="1" applyAlignment="1">
      <alignment horizontal="center" vertical="top" wrapText="1"/>
    </xf>
    <xf numFmtId="0" fontId="4" fillId="2" borderId="12" xfId="0" applyFont="1" applyFill="1" applyBorder="1" applyAlignment="1">
      <alignment horizontal="center" vertical="center"/>
    </xf>
    <xf numFmtId="0" fontId="4" fillId="3" borderId="33" xfId="0" applyFont="1" applyFill="1" applyBorder="1" applyAlignment="1">
      <alignment horizontal="center" vertical="center"/>
    </xf>
    <xf numFmtId="0" fontId="4" fillId="3" borderId="7" xfId="0" applyFont="1" applyFill="1" applyBorder="1" applyAlignment="1">
      <alignment horizontal="center" vertical="center"/>
    </xf>
    <xf numFmtId="38" fontId="4" fillId="5" borderId="15" xfId="1" applyFont="1" applyFill="1" applyBorder="1" applyProtection="1">
      <alignment vertical="center"/>
    </xf>
    <xf numFmtId="0" fontId="4" fillId="3" borderId="13" xfId="0" applyFont="1" applyFill="1" applyBorder="1" applyAlignment="1">
      <alignment horizontal="center" vertical="center"/>
    </xf>
    <xf numFmtId="38" fontId="4" fillId="5" borderId="31" xfId="1" applyFont="1" applyFill="1" applyBorder="1" applyProtection="1">
      <alignment vertical="center"/>
    </xf>
    <xf numFmtId="176" fontId="7" fillId="0" borderId="9" xfId="1" applyNumberFormat="1" applyFont="1" applyBorder="1" applyProtection="1">
      <alignment vertical="center"/>
    </xf>
    <xf numFmtId="176" fontId="7" fillId="0" borderId="12" xfId="1" applyNumberFormat="1" applyFont="1" applyBorder="1" applyProtection="1">
      <alignment vertical="center"/>
    </xf>
    <xf numFmtId="176" fontId="7" fillId="0" borderId="29" xfId="1" applyNumberFormat="1" applyFont="1" applyBorder="1" applyProtection="1">
      <alignment vertical="center"/>
    </xf>
    <xf numFmtId="178" fontId="4" fillId="0" borderId="9" xfId="1" applyNumberFormat="1" applyFont="1" applyFill="1" applyBorder="1" applyProtection="1">
      <alignment vertical="center"/>
    </xf>
    <xf numFmtId="178" fontId="4" fillId="0" borderId="12" xfId="1" applyNumberFormat="1" applyFont="1" applyFill="1" applyBorder="1" applyProtection="1">
      <alignment vertical="center"/>
    </xf>
    <xf numFmtId="178" fontId="4" fillId="0" borderId="16" xfId="1" applyNumberFormat="1" applyFont="1" applyFill="1" applyBorder="1" applyProtection="1">
      <alignment vertical="center"/>
    </xf>
    <xf numFmtId="179" fontId="7" fillId="0" borderId="9" xfId="0" applyNumberFormat="1" applyFont="1" applyBorder="1">
      <alignment vertical="center"/>
    </xf>
    <xf numFmtId="179" fontId="7" fillId="0" borderId="12" xfId="0" applyNumberFormat="1" applyFont="1" applyBorder="1">
      <alignment vertical="center"/>
    </xf>
    <xf numFmtId="179" fontId="7" fillId="0" borderId="16" xfId="0" applyNumberFormat="1" applyFont="1" applyBorder="1">
      <alignment vertical="center"/>
    </xf>
    <xf numFmtId="177" fontId="7" fillId="0" borderId="9" xfId="1" applyNumberFormat="1" applyFont="1" applyBorder="1" applyProtection="1">
      <alignment vertical="center"/>
    </xf>
    <xf numFmtId="177" fontId="7" fillId="0" borderId="12" xfId="1" applyNumberFormat="1" applyFont="1" applyBorder="1" applyProtection="1">
      <alignment vertical="center"/>
    </xf>
    <xf numFmtId="38" fontId="4" fillId="0" borderId="9" xfId="1" applyFont="1" applyFill="1" applyBorder="1" applyProtection="1">
      <alignment vertical="center"/>
    </xf>
    <xf numFmtId="38" fontId="4" fillId="0" borderId="12" xfId="1" applyFont="1" applyFill="1" applyBorder="1" applyProtection="1">
      <alignment vertical="center"/>
    </xf>
    <xf numFmtId="38" fontId="4" fillId="0" borderId="16" xfId="1" applyFont="1" applyFill="1" applyBorder="1" applyProtection="1">
      <alignment vertical="center"/>
    </xf>
    <xf numFmtId="176" fontId="7" fillId="0" borderId="16" xfId="1" applyNumberFormat="1" applyFont="1" applyBorder="1" applyProtection="1">
      <alignment vertical="center"/>
    </xf>
    <xf numFmtId="0" fontId="4" fillId="3" borderId="9" xfId="0" applyFont="1" applyFill="1" applyBorder="1" applyAlignment="1">
      <alignment horizontal="center" vertical="center"/>
    </xf>
    <xf numFmtId="0" fontId="4" fillId="3" borderId="12" xfId="0" applyFont="1" applyFill="1" applyBorder="1" applyAlignment="1">
      <alignment horizontal="center" vertical="center"/>
    </xf>
    <xf numFmtId="0" fontId="4" fillId="3" borderId="16" xfId="0" applyFont="1" applyFill="1" applyBorder="1" applyAlignment="1">
      <alignment horizontal="center" vertical="center"/>
    </xf>
    <xf numFmtId="177" fontId="7" fillId="0" borderId="16" xfId="1" applyNumberFormat="1" applyFont="1" applyBorder="1" applyProtection="1">
      <alignment vertical="center"/>
    </xf>
    <xf numFmtId="0" fontId="4" fillId="3" borderId="8" xfId="0" applyFont="1" applyFill="1" applyBorder="1" applyAlignment="1">
      <alignment horizontal="center" vertical="center"/>
    </xf>
    <xf numFmtId="0" fontId="4" fillId="3" borderId="10" xfId="0" applyFont="1" applyFill="1" applyBorder="1" applyAlignment="1">
      <alignment horizontal="center" vertical="center"/>
    </xf>
    <xf numFmtId="177" fontId="7" fillId="0" borderId="8" xfId="1" applyNumberFormat="1" applyFont="1" applyBorder="1" applyProtection="1">
      <alignment vertical="center"/>
    </xf>
    <xf numFmtId="177" fontId="7" fillId="0" borderId="32" xfId="1" applyNumberFormat="1" applyFont="1" applyBorder="1" applyProtection="1">
      <alignment vertical="center"/>
    </xf>
    <xf numFmtId="179" fontId="7" fillId="0" borderId="8" xfId="0" applyNumberFormat="1" applyFont="1" applyBorder="1">
      <alignment vertical="center"/>
    </xf>
    <xf numFmtId="179" fontId="7" fillId="0" borderId="10" xfId="0" applyNumberFormat="1" applyFont="1" applyBorder="1">
      <alignment vertical="center"/>
    </xf>
    <xf numFmtId="38" fontId="4" fillId="5" borderId="27" xfId="1" applyFont="1" applyFill="1" applyBorder="1" applyProtection="1">
      <alignment vertical="center"/>
    </xf>
    <xf numFmtId="38" fontId="4" fillId="5" borderId="28" xfId="1" applyFont="1" applyFill="1" applyBorder="1" applyProtection="1">
      <alignment vertical="center"/>
    </xf>
    <xf numFmtId="177" fontId="7" fillId="4" borderId="18" xfId="1" applyNumberFormat="1" applyFont="1" applyFill="1" applyBorder="1" applyProtection="1">
      <alignment vertical="center"/>
      <protection locked="0"/>
    </xf>
    <xf numFmtId="177" fontId="7" fillId="4" borderId="25" xfId="1" applyNumberFormat="1" applyFont="1" applyFill="1" applyBorder="1" applyProtection="1">
      <alignment vertical="center"/>
      <protection locked="0"/>
    </xf>
    <xf numFmtId="177" fontId="7" fillId="0" borderId="26" xfId="1" applyNumberFormat="1" applyFont="1" applyBorder="1" applyProtection="1">
      <alignment vertical="center"/>
    </xf>
    <xf numFmtId="178" fontId="4" fillId="5" borderId="9" xfId="1" applyNumberFormat="1" applyFont="1" applyFill="1" applyBorder="1" applyProtection="1">
      <alignment vertical="center"/>
    </xf>
    <xf numFmtId="178" fontId="4" fillId="5" borderId="16" xfId="1" applyNumberFormat="1" applyFont="1" applyFill="1" applyBorder="1" applyProtection="1">
      <alignment vertical="center"/>
    </xf>
    <xf numFmtId="0" fontId="4" fillId="0" borderId="0" xfId="0" applyFont="1" applyAlignment="1">
      <alignment horizontal="left" vertical="top" wrapText="1"/>
    </xf>
    <xf numFmtId="0" fontId="2" fillId="0" borderId="0" xfId="0" applyFont="1" applyAlignment="1">
      <alignment horizontal="center" vertical="center"/>
    </xf>
    <xf numFmtId="0" fontId="5" fillId="0" borderId="0" xfId="0" applyFont="1" applyAlignment="1" applyProtection="1">
      <alignment horizontal="left" vertical="center"/>
      <protection locked="0"/>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176" fontId="6" fillId="0" borderId="2" xfId="0" applyNumberFormat="1" applyFont="1" applyBorder="1" applyAlignment="1">
      <alignment horizontal="center" vertical="center"/>
    </xf>
    <xf numFmtId="176" fontId="6" fillId="0" borderId="21" xfId="0" applyNumberFormat="1" applyFont="1" applyBorder="1" applyAlignment="1">
      <alignment horizontal="center" vertical="center"/>
    </xf>
    <xf numFmtId="176" fontId="6" fillId="0" borderId="3" xfId="0" applyNumberFormat="1" applyFont="1" applyBorder="1" applyAlignment="1">
      <alignment horizontal="center" vertical="center"/>
    </xf>
    <xf numFmtId="176" fontId="6" fillId="0" borderId="5" xfId="0" applyNumberFormat="1" applyFont="1" applyBorder="1" applyAlignment="1">
      <alignment horizontal="center" vertical="center"/>
    </xf>
    <xf numFmtId="176" fontId="6" fillId="0" borderId="22" xfId="0" applyNumberFormat="1" applyFont="1" applyBorder="1" applyAlignment="1">
      <alignment horizontal="center" vertical="center"/>
    </xf>
    <xf numFmtId="176" fontId="6" fillId="0" borderId="6"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3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34" xfId="0" applyFont="1" applyFill="1" applyBorder="1" applyAlignment="1">
      <alignment horizontal="center" vertical="center"/>
    </xf>
    <xf numFmtId="176" fontId="4" fillId="0" borderId="19" xfId="0" applyNumberFormat="1" applyFont="1" applyBorder="1" applyAlignment="1">
      <alignment horizontal="center" vertical="center" wrapText="1"/>
    </xf>
    <xf numFmtId="176" fontId="4" fillId="0" borderId="37" xfId="0" applyNumberFormat="1" applyFont="1" applyBorder="1" applyAlignment="1">
      <alignment horizontal="center" vertical="center" wrapText="1"/>
    </xf>
    <xf numFmtId="176" fontId="4" fillId="0" borderId="39"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6" fontId="4" fillId="0" borderId="35" xfId="0" applyNumberFormat="1" applyFont="1" applyBorder="1" applyAlignment="1">
      <alignment horizontal="center" vertical="center" wrapText="1"/>
    </xf>
    <xf numFmtId="176" fontId="4" fillId="0" borderId="36" xfId="0" applyNumberFormat="1" applyFont="1" applyBorder="1" applyAlignment="1">
      <alignment horizontal="center" vertical="center" wrapText="1"/>
    </xf>
    <xf numFmtId="176" fontId="4" fillId="2" borderId="19" xfId="0" applyNumberFormat="1" applyFont="1" applyFill="1" applyBorder="1" applyAlignment="1">
      <alignment horizontal="center" vertical="center" wrapText="1"/>
    </xf>
    <xf numFmtId="176" fontId="4" fillId="2" borderId="37" xfId="0" applyNumberFormat="1" applyFont="1" applyFill="1" applyBorder="1" applyAlignment="1">
      <alignment horizontal="center" vertical="center" wrapText="1"/>
    </xf>
    <xf numFmtId="176" fontId="4" fillId="2" borderId="38" xfId="0" applyNumberFormat="1"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2"/>
  <sheetViews>
    <sheetView showZeros="0" tabSelected="1" view="pageBreakPreview" zoomScaleNormal="100" zoomScaleSheetLayoutView="100" workbookViewId="0">
      <selection activeCell="N1" sqref="N1"/>
    </sheetView>
  </sheetViews>
  <sheetFormatPr defaultColWidth="9" defaultRowHeight="16.5" x14ac:dyDescent="0.55000000000000004"/>
  <cols>
    <col min="1" max="1" width="6.25" style="8" customWidth="1"/>
    <col min="2" max="2" width="11.33203125" style="1" bestFit="1" customWidth="1"/>
    <col min="3" max="4" width="8" style="1" bestFit="1" customWidth="1"/>
    <col min="5" max="5" width="11.25" style="1" bestFit="1" customWidth="1"/>
    <col min="6" max="6" width="9.58203125" style="8" bestFit="1" customWidth="1"/>
    <col min="7" max="7" width="13.08203125" style="1" bestFit="1" customWidth="1"/>
    <col min="8" max="8" width="14.5" style="1" customWidth="1"/>
    <col min="9" max="9" width="13.33203125" style="1" bestFit="1" customWidth="1"/>
    <col min="10" max="11" width="8" style="1" bestFit="1" customWidth="1"/>
    <col min="12" max="12" width="10.25" style="1" bestFit="1" customWidth="1"/>
    <col min="13" max="13" width="11.33203125" style="1" bestFit="1" customWidth="1"/>
    <col min="14" max="14" width="19.25" style="1" customWidth="1"/>
    <col min="15" max="16384" width="9" style="1"/>
  </cols>
  <sheetData>
    <row r="1" spans="1:18" ht="18.75" customHeight="1" x14ac:dyDescent="0.55000000000000004">
      <c r="A1" s="76" t="s">
        <v>47</v>
      </c>
      <c r="B1" s="76"/>
      <c r="C1" s="76"/>
      <c r="D1" s="76"/>
      <c r="E1" s="76"/>
      <c r="F1" s="76"/>
      <c r="G1" s="76"/>
      <c r="H1" s="76"/>
      <c r="I1" s="76"/>
      <c r="J1" s="76"/>
      <c r="K1" s="76"/>
      <c r="L1" s="76"/>
      <c r="M1" s="76"/>
    </row>
    <row r="2" spans="1:18" ht="12.75" customHeight="1" thickBot="1" x14ac:dyDescent="0.6">
      <c r="A2" s="2"/>
      <c r="B2" s="2"/>
      <c r="C2" s="2"/>
      <c r="D2" s="2"/>
      <c r="E2" s="2"/>
      <c r="F2" s="2"/>
      <c r="G2" s="2"/>
      <c r="H2" s="2"/>
      <c r="I2" s="2"/>
      <c r="J2" s="2"/>
      <c r="K2" s="2"/>
      <c r="L2" s="2"/>
      <c r="M2" s="2"/>
    </row>
    <row r="3" spans="1:18" s="5" customFormat="1" ht="13.5" customHeight="1" thickTop="1" x14ac:dyDescent="0.55000000000000004">
      <c r="A3" s="77"/>
      <c r="B3" s="77"/>
      <c r="C3" s="77"/>
      <c r="D3" s="77"/>
      <c r="E3" s="77"/>
      <c r="F3" s="3"/>
      <c r="G3" s="4"/>
      <c r="I3" s="86" t="s">
        <v>48</v>
      </c>
      <c r="J3" s="87"/>
      <c r="K3" s="80">
        <f>M41</f>
        <v>0</v>
      </c>
      <c r="L3" s="81"/>
      <c r="M3" s="82"/>
    </row>
    <row r="4" spans="1:18" s="5" customFormat="1" ht="13.5" customHeight="1" thickBot="1" x14ac:dyDescent="0.6">
      <c r="A4" s="77"/>
      <c r="B4" s="77"/>
      <c r="C4" s="77"/>
      <c r="D4" s="77"/>
      <c r="E4" s="77"/>
      <c r="F4" s="3"/>
      <c r="G4" s="4"/>
      <c r="I4" s="88"/>
      <c r="J4" s="89"/>
      <c r="K4" s="83"/>
      <c r="L4" s="84"/>
      <c r="M4" s="85"/>
    </row>
    <row r="5" spans="1:18" s="5" customFormat="1" ht="22.5" customHeight="1" x14ac:dyDescent="0.55000000000000004">
      <c r="A5" s="6"/>
      <c r="B5" s="6"/>
      <c r="C5" s="6"/>
      <c r="D5" s="6"/>
      <c r="E5" s="6"/>
      <c r="F5" s="6"/>
      <c r="G5" s="4"/>
      <c r="H5" s="7"/>
      <c r="I5" s="7"/>
      <c r="J5" s="6"/>
      <c r="K5" s="6"/>
      <c r="L5" s="6"/>
      <c r="M5" s="7"/>
    </row>
    <row r="6" spans="1:18" x14ac:dyDescent="0.55000000000000004">
      <c r="A6" s="32" t="s">
        <v>24</v>
      </c>
      <c r="G6" s="8"/>
    </row>
    <row r="7" spans="1:18" x14ac:dyDescent="0.55000000000000004">
      <c r="A7" s="33" t="s">
        <v>49</v>
      </c>
    </row>
    <row r="8" spans="1:18" x14ac:dyDescent="0.55000000000000004">
      <c r="I8" s="34" t="s">
        <v>0</v>
      </c>
      <c r="J8" s="9"/>
      <c r="K8" s="9"/>
      <c r="L8" s="9"/>
      <c r="M8" s="10"/>
    </row>
    <row r="9" spans="1:18" ht="16.5" customHeight="1" x14ac:dyDescent="0.55000000000000004">
      <c r="A9" s="9"/>
      <c r="B9" s="9"/>
      <c r="C9" s="9"/>
      <c r="D9" s="9"/>
      <c r="E9" s="9"/>
      <c r="F9" s="9"/>
      <c r="G9" s="9"/>
      <c r="H9" s="9"/>
      <c r="I9" s="9"/>
      <c r="J9" s="9"/>
      <c r="K9" s="9"/>
      <c r="L9" s="9"/>
      <c r="M9" s="9"/>
    </row>
    <row r="10" spans="1:18" s="12" customFormat="1" ht="33" x14ac:dyDescent="0.55000000000000004">
      <c r="A10" s="35" t="s">
        <v>25</v>
      </c>
      <c r="B10" s="36" t="s">
        <v>1</v>
      </c>
      <c r="C10" s="36" t="s">
        <v>2</v>
      </c>
      <c r="D10" s="36" t="s">
        <v>3</v>
      </c>
      <c r="E10" s="36" t="s">
        <v>4</v>
      </c>
      <c r="F10" s="36" t="s">
        <v>26</v>
      </c>
      <c r="G10" s="36" t="s">
        <v>5</v>
      </c>
      <c r="H10" s="36" t="s">
        <v>6</v>
      </c>
      <c r="I10" s="36" t="s">
        <v>7</v>
      </c>
      <c r="J10" s="36" t="s">
        <v>28</v>
      </c>
      <c r="K10" s="36" t="s">
        <v>42</v>
      </c>
      <c r="L10" s="36" t="s">
        <v>29</v>
      </c>
      <c r="M10" s="36" t="s">
        <v>8</v>
      </c>
      <c r="N10" s="11"/>
      <c r="O10" s="11"/>
      <c r="P10" s="11"/>
      <c r="Q10" s="11"/>
      <c r="R10" s="11"/>
    </row>
    <row r="11" spans="1:18" ht="16.5" customHeight="1" thickBot="1" x14ac:dyDescent="0.6">
      <c r="A11" s="13"/>
      <c r="B11" s="37" t="s">
        <v>9</v>
      </c>
      <c r="C11" s="37" t="s">
        <v>10</v>
      </c>
      <c r="D11" s="37" t="s">
        <v>11</v>
      </c>
      <c r="E11" s="37" t="s">
        <v>12</v>
      </c>
      <c r="F11" s="14"/>
      <c r="G11" s="37" t="s">
        <v>13</v>
      </c>
      <c r="H11" s="37" t="s">
        <v>14</v>
      </c>
      <c r="I11" s="37" t="s">
        <v>15</v>
      </c>
      <c r="J11" s="37" t="s">
        <v>31</v>
      </c>
      <c r="K11" s="37" t="s">
        <v>32</v>
      </c>
      <c r="L11" s="37" t="s">
        <v>33</v>
      </c>
      <c r="M11" s="37" t="s">
        <v>34</v>
      </c>
      <c r="N11" s="15"/>
      <c r="O11" s="16"/>
      <c r="P11" s="16"/>
      <c r="Q11" s="16"/>
      <c r="R11" s="16"/>
    </row>
    <row r="12" spans="1:18" ht="20.25" customHeight="1" thickBot="1" x14ac:dyDescent="0.6">
      <c r="A12" s="78" t="s">
        <v>16</v>
      </c>
      <c r="B12" s="70"/>
      <c r="C12" s="68">
        <v>284</v>
      </c>
      <c r="D12" s="73">
        <v>0.85</v>
      </c>
      <c r="E12" s="66">
        <f t="shared" ref="E12" si="0">ROUNDDOWN(B12*C12*D12,2)</f>
        <v>0</v>
      </c>
      <c r="F12" s="38" t="s">
        <v>17</v>
      </c>
      <c r="G12" s="17"/>
      <c r="H12" s="40">
        <v>73000</v>
      </c>
      <c r="I12" s="24">
        <f t="shared" ref="I12" si="1">ROUNDDOWN(H12*G12,2)</f>
        <v>0</v>
      </c>
      <c r="J12" s="70"/>
      <c r="K12" s="68">
        <v>284</v>
      </c>
      <c r="L12" s="49">
        <f>ROUNDDOWN(J12*K12,2)</f>
        <v>0</v>
      </c>
      <c r="M12" s="43">
        <f>INT(E12+I12+I13+L12)</f>
        <v>0</v>
      </c>
      <c r="N12" s="18"/>
      <c r="O12" s="18"/>
      <c r="P12" s="18"/>
      <c r="Q12" s="18"/>
      <c r="R12" s="18"/>
    </row>
    <row r="13" spans="1:18" ht="20.25" customHeight="1" thickBot="1" x14ac:dyDescent="0.6">
      <c r="A13" s="79"/>
      <c r="B13" s="71"/>
      <c r="C13" s="69"/>
      <c r="D13" s="74"/>
      <c r="E13" s="67"/>
      <c r="F13" s="38" t="s">
        <v>27</v>
      </c>
      <c r="G13" s="17"/>
      <c r="H13" s="40">
        <v>67000</v>
      </c>
      <c r="I13" s="24">
        <f t="shared" ref="I13:I23" si="2">ROUNDDOWN(H13*G13,2)</f>
        <v>0</v>
      </c>
      <c r="J13" s="71"/>
      <c r="K13" s="69"/>
      <c r="L13" s="51"/>
      <c r="M13" s="57"/>
      <c r="N13" s="18"/>
      <c r="O13" s="18"/>
      <c r="P13" s="18"/>
      <c r="Q13" s="18"/>
      <c r="R13" s="18"/>
    </row>
    <row r="14" spans="1:18" ht="20.25" customHeight="1" x14ac:dyDescent="0.55000000000000004">
      <c r="A14" s="58" t="s">
        <v>18</v>
      </c>
      <c r="B14" s="72">
        <f>$B$12</f>
        <v>0</v>
      </c>
      <c r="C14" s="54">
        <f>$C$12</f>
        <v>284</v>
      </c>
      <c r="D14" s="46">
        <f>$D$12</f>
        <v>0.85</v>
      </c>
      <c r="E14" s="49">
        <f t="shared" ref="E14" si="3">ROUNDDOWN(B14*C14*D14,2)</f>
        <v>0</v>
      </c>
      <c r="F14" s="39" t="s">
        <v>17</v>
      </c>
      <c r="G14" s="26">
        <f>$G$12</f>
        <v>0</v>
      </c>
      <c r="H14" s="40">
        <v>68000</v>
      </c>
      <c r="I14" s="24">
        <f t="shared" ref="I14" si="4">ROUNDDOWN(H14*G14,2)</f>
        <v>0</v>
      </c>
      <c r="J14" s="72">
        <f>$J$12</f>
        <v>0</v>
      </c>
      <c r="K14" s="54">
        <f>$K$12</f>
        <v>284</v>
      </c>
      <c r="L14" s="49">
        <f>ROUNDDOWN(J14*K14,2)</f>
        <v>0</v>
      </c>
      <c r="M14" s="43">
        <f t="shared" ref="M14" si="5">INT(E14+I14+I15+L14)</f>
        <v>0</v>
      </c>
      <c r="N14" s="18"/>
      <c r="O14" s="18"/>
      <c r="P14" s="18"/>
      <c r="Q14" s="18"/>
      <c r="R14" s="18"/>
    </row>
    <row r="15" spans="1:18" ht="20.25" customHeight="1" x14ac:dyDescent="0.55000000000000004">
      <c r="A15" s="60"/>
      <c r="B15" s="61"/>
      <c r="C15" s="56"/>
      <c r="D15" s="48"/>
      <c r="E15" s="51"/>
      <c r="F15" s="39" t="s">
        <v>27</v>
      </c>
      <c r="G15" s="26">
        <f>$G$13</f>
        <v>0</v>
      </c>
      <c r="H15" s="40">
        <v>71000</v>
      </c>
      <c r="I15" s="24">
        <f t="shared" si="2"/>
        <v>0</v>
      </c>
      <c r="J15" s="61"/>
      <c r="K15" s="56"/>
      <c r="L15" s="51"/>
      <c r="M15" s="57"/>
      <c r="N15" s="18"/>
      <c r="O15" s="18"/>
      <c r="P15" s="18"/>
      <c r="Q15" s="18"/>
      <c r="R15" s="18"/>
    </row>
    <row r="16" spans="1:18" ht="20.25" customHeight="1" x14ac:dyDescent="0.55000000000000004">
      <c r="A16" s="58" t="s">
        <v>19</v>
      </c>
      <c r="B16" s="52">
        <f>$B$12</f>
        <v>0</v>
      </c>
      <c r="C16" s="54">
        <f t="shared" ref="C16" si="6">$C$12</f>
        <v>284</v>
      </c>
      <c r="D16" s="46">
        <f t="shared" ref="D16" si="7">$D$12</f>
        <v>0.85</v>
      </c>
      <c r="E16" s="49">
        <f t="shared" ref="E16" si="8">ROUNDDOWN(B16*C16*D16,2)</f>
        <v>0</v>
      </c>
      <c r="F16" s="39" t="s">
        <v>17</v>
      </c>
      <c r="G16" s="27">
        <f>$G$12</f>
        <v>0</v>
      </c>
      <c r="H16" s="40">
        <v>71000</v>
      </c>
      <c r="I16" s="24">
        <f t="shared" ref="I16" si="9">ROUNDDOWN(H16*G16,2)</f>
        <v>0</v>
      </c>
      <c r="J16" s="52">
        <f t="shared" ref="J16" si="10">$J$12</f>
        <v>0</v>
      </c>
      <c r="K16" s="54">
        <f t="shared" ref="K16" si="11">$K$12</f>
        <v>284</v>
      </c>
      <c r="L16" s="49">
        <f>ROUNDDOWN(J16*K16,2)</f>
        <v>0</v>
      </c>
      <c r="M16" s="43">
        <f t="shared" ref="M16" si="12">INT(E16+I16+I17+L16)</f>
        <v>0</v>
      </c>
      <c r="N16" s="18"/>
      <c r="O16" s="18"/>
      <c r="P16" s="18"/>
      <c r="Q16" s="18"/>
      <c r="R16" s="18"/>
    </row>
    <row r="17" spans="1:18" ht="20.25" customHeight="1" x14ac:dyDescent="0.55000000000000004">
      <c r="A17" s="60"/>
      <c r="B17" s="61"/>
      <c r="C17" s="56"/>
      <c r="D17" s="48"/>
      <c r="E17" s="51"/>
      <c r="F17" s="39" t="s">
        <v>30</v>
      </c>
      <c r="G17" s="27">
        <f t="shared" ref="G17:G23" si="13">$G$13</f>
        <v>0</v>
      </c>
      <c r="H17" s="40">
        <v>74000</v>
      </c>
      <c r="I17" s="24">
        <f t="shared" si="2"/>
        <v>0</v>
      </c>
      <c r="J17" s="61"/>
      <c r="K17" s="56"/>
      <c r="L17" s="51"/>
      <c r="M17" s="57"/>
      <c r="N17" s="18"/>
      <c r="O17" s="18"/>
      <c r="P17" s="18"/>
      <c r="Q17" s="18"/>
      <c r="R17" s="18"/>
    </row>
    <row r="18" spans="1:18" ht="20.25" customHeight="1" x14ac:dyDescent="0.55000000000000004">
      <c r="A18" s="58" t="s">
        <v>20</v>
      </c>
      <c r="B18" s="52">
        <f>$B$12</f>
        <v>0</v>
      </c>
      <c r="C18" s="54">
        <f t="shared" ref="C18" si="14">$C$12</f>
        <v>284</v>
      </c>
      <c r="D18" s="46">
        <f t="shared" ref="D18" si="15">$D$12</f>
        <v>0.85</v>
      </c>
      <c r="E18" s="49">
        <f t="shared" ref="E18" si="16">ROUNDDOWN(B18*C18*D18,2)</f>
        <v>0</v>
      </c>
      <c r="F18" s="39" t="s">
        <v>17</v>
      </c>
      <c r="G18" s="27">
        <f>$G$12</f>
        <v>0</v>
      </c>
      <c r="H18" s="40">
        <v>67000</v>
      </c>
      <c r="I18" s="24">
        <f t="shared" ref="I18" si="17">ROUNDDOWN(H18*G18,2)</f>
        <v>0</v>
      </c>
      <c r="J18" s="52">
        <f t="shared" ref="J18" si="18">$J$12</f>
        <v>0</v>
      </c>
      <c r="K18" s="54">
        <f t="shared" ref="K18" si="19">$K$12</f>
        <v>284</v>
      </c>
      <c r="L18" s="49">
        <f>ROUNDDOWN(J18*K18,2)</f>
        <v>0</v>
      </c>
      <c r="M18" s="43">
        <f t="shared" ref="M18" si="20">INT(E18+I18+I19+L18)</f>
        <v>0</v>
      </c>
      <c r="N18" s="18"/>
      <c r="O18" s="18"/>
      <c r="P18" s="18"/>
      <c r="Q18" s="18"/>
      <c r="R18" s="18"/>
    </row>
    <row r="19" spans="1:18" ht="20.25" customHeight="1" x14ac:dyDescent="0.55000000000000004">
      <c r="A19" s="60"/>
      <c r="B19" s="61"/>
      <c r="C19" s="56"/>
      <c r="D19" s="48"/>
      <c r="E19" s="51"/>
      <c r="F19" s="39" t="s">
        <v>30</v>
      </c>
      <c r="G19" s="27">
        <f t="shared" si="13"/>
        <v>0</v>
      </c>
      <c r="H19" s="40">
        <v>79000</v>
      </c>
      <c r="I19" s="24">
        <f t="shared" si="2"/>
        <v>0</v>
      </c>
      <c r="J19" s="61"/>
      <c r="K19" s="56"/>
      <c r="L19" s="51"/>
      <c r="M19" s="57"/>
      <c r="N19" s="18"/>
      <c r="O19" s="18"/>
      <c r="P19" s="18"/>
      <c r="Q19" s="18"/>
      <c r="R19" s="18"/>
    </row>
    <row r="20" spans="1:18" ht="20.25" customHeight="1" x14ac:dyDescent="0.55000000000000004">
      <c r="A20" s="58" t="s">
        <v>21</v>
      </c>
      <c r="B20" s="52">
        <f>$B$12</f>
        <v>0</v>
      </c>
      <c r="C20" s="54">
        <f t="shared" ref="C20" si="21">$C$12</f>
        <v>284</v>
      </c>
      <c r="D20" s="46">
        <f t="shared" ref="D20" si="22">$D$12</f>
        <v>0.85</v>
      </c>
      <c r="E20" s="49">
        <f t="shared" ref="E20" si="23">ROUNDDOWN(B20*C20*D20,2)</f>
        <v>0</v>
      </c>
      <c r="F20" s="39" t="s">
        <v>17</v>
      </c>
      <c r="G20" s="27">
        <f>$G$12</f>
        <v>0</v>
      </c>
      <c r="H20" s="40">
        <v>66000</v>
      </c>
      <c r="I20" s="24">
        <f t="shared" ref="I20" si="24">ROUNDDOWN(H20*G20,2)</f>
        <v>0</v>
      </c>
      <c r="J20" s="52">
        <f t="shared" ref="J20" si="25">$J$12</f>
        <v>0</v>
      </c>
      <c r="K20" s="54">
        <f t="shared" ref="K20" si="26">$K$12</f>
        <v>284</v>
      </c>
      <c r="L20" s="49">
        <f>ROUNDDOWN(J20*K20,2)</f>
        <v>0</v>
      </c>
      <c r="M20" s="43">
        <f t="shared" ref="M20" si="27">INT(E20+I20+I21+L20)</f>
        <v>0</v>
      </c>
      <c r="N20" s="18"/>
      <c r="O20" s="18"/>
      <c r="P20" s="18"/>
      <c r="Q20" s="18"/>
      <c r="R20" s="18"/>
    </row>
    <row r="21" spans="1:18" ht="20.25" customHeight="1" x14ac:dyDescent="0.55000000000000004">
      <c r="A21" s="60"/>
      <c r="B21" s="61"/>
      <c r="C21" s="56"/>
      <c r="D21" s="48"/>
      <c r="E21" s="51"/>
      <c r="F21" s="39" t="s">
        <v>30</v>
      </c>
      <c r="G21" s="27">
        <f t="shared" si="13"/>
        <v>0</v>
      </c>
      <c r="H21" s="40">
        <v>68000</v>
      </c>
      <c r="I21" s="24">
        <f t="shared" si="2"/>
        <v>0</v>
      </c>
      <c r="J21" s="61"/>
      <c r="K21" s="56"/>
      <c r="L21" s="51"/>
      <c r="M21" s="57"/>
      <c r="N21" s="18"/>
      <c r="O21" s="18"/>
      <c r="P21" s="18"/>
      <c r="Q21" s="18"/>
      <c r="R21" s="18"/>
    </row>
    <row r="22" spans="1:18" ht="20.25" customHeight="1" x14ac:dyDescent="0.55000000000000004">
      <c r="A22" s="58" t="s">
        <v>22</v>
      </c>
      <c r="B22" s="52">
        <f>$B$12</f>
        <v>0</v>
      </c>
      <c r="C22" s="54">
        <f t="shared" ref="C22:C29" si="28">$C$12</f>
        <v>284</v>
      </c>
      <c r="D22" s="46">
        <f t="shared" ref="D22:D27" si="29">$D$12</f>
        <v>0.85</v>
      </c>
      <c r="E22" s="49">
        <f t="shared" ref="E22" si="30">ROUNDDOWN(B22*C22*D22,2)</f>
        <v>0</v>
      </c>
      <c r="F22" s="39" t="s">
        <v>17</v>
      </c>
      <c r="G22" s="27">
        <f>$G$12</f>
        <v>0</v>
      </c>
      <c r="H22" s="40">
        <v>69000</v>
      </c>
      <c r="I22" s="25">
        <f t="shared" ref="I22" si="31">ROUNDDOWN(H22*G22,2)</f>
        <v>0</v>
      </c>
      <c r="J22" s="52">
        <f t="shared" ref="J22" si="32">$J$12</f>
        <v>0</v>
      </c>
      <c r="K22" s="54">
        <f t="shared" ref="K22:K27" si="33">$K$12</f>
        <v>284</v>
      </c>
      <c r="L22" s="49">
        <f>ROUNDDOWN(J22*K22,2)</f>
        <v>0</v>
      </c>
      <c r="M22" s="43">
        <f t="shared" ref="M22" si="34">INT(E22+I22+I23+L22)</f>
        <v>0</v>
      </c>
      <c r="N22" s="18"/>
      <c r="O22" s="18"/>
      <c r="P22" s="18"/>
      <c r="Q22" s="18"/>
      <c r="R22" s="18"/>
    </row>
    <row r="23" spans="1:18" ht="20.25" customHeight="1" thickBot="1" x14ac:dyDescent="0.6">
      <c r="A23" s="60"/>
      <c r="B23" s="61"/>
      <c r="C23" s="56"/>
      <c r="D23" s="48"/>
      <c r="E23" s="51"/>
      <c r="F23" s="39" t="s">
        <v>30</v>
      </c>
      <c r="G23" s="27">
        <f t="shared" si="13"/>
        <v>0</v>
      </c>
      <c r="H23" s="40">
        <v>69000</v>
      </c>
      <c r="I23" s="25">
        <f t="shared" si="2"/>
        <v>0</v>
      </c>
      <c r="J23" s="53"/>
      <c r="K23" s="56"/>
      <c r="L23" s="50"/>
      <c r="M23" s="45"/>
      <c r="N23" s="18"/>
      <c r="O23" s="18"/>
      <c r="P23" s="18"/>
      <c r="Q23" s="18"/>
      <c r="R23" s="18"/>
    </row>
    <row r="24" spans="1:18" ht="20.25" customHeight="1" thickBot="1" x14ac:dyDescent="0.6">
      <c r="A24" s="19"/>
      <c r="B24" s="20"/>
      <c r="C24" s="20"/>
      <c r="D24" s="20"/>
      <c r="E24" s="20"/>
      <c r="F24" s="20"/>
      <c r="G24" s="21"/>
      <c r="H24" s="22"/>
      <c r="I24" s="90" t="s">
        <v>43</v>
      </c>
      <c r="J24" s="91"/>
      <c r="K24" s="91"/>
      <c r="L24" s="92"/>
      <c r="M24" s="29">
        <f>SUM(M12:M23)</f>
        <v>0</v>
      </c>
    </row>
    <row r="25" spans="1:18" ht="20.25" customHeight="1" x14ac:dyDescent="0.55000000000000004">
      <c r="A25" s="62" t="s">
        <v>35</v>
      </c>
      <c r="B25" s="64">
        <f>$B$12</f>
        <v>0</v>
      </c>
      <c r="C25" s="54">
        <f t="shared" si="28"/>
        <v>284</v>
      </c>
      <c r="D25" s="46">
        <f t="shared" si="29"/>
        <v>0.85</v>
      </c>
      <c r="E25" s="66">
        <f t="shared" ref="E25" si="35">ROUNDDOWN(B25*C25*D25,2)</f>
        <v>0</v>
      </c>
      <c r="F25" s="41" t="s">
        <v>17</v>
      </c>
      <c r="G25" s="27">
        <f>$G$12</f>
        <v>0</v>
      </c>
      <c r="H25" s="40">
        <v>57000</v>
      </c>
      <c r="I25" s="24">
        <f t="shared" ref="I25:I39" si="36">ROUNDDOWN(H25*G25,2)</f>
        <v>0</v>
      </c>
      <c r="J25" s="52">
        <f>$J$12</f>
        <v>0</v>
      </c>
      <c r="K25" s="54">
        <f t="shared" si="33"/>
        <v>284</v>
      </c>
      <c r="L25" s="49">
        <f>ROUNDDOWN(J25*K25,2)</f>
        <v>0</v>
      </c>
      <c r="M25" s="43">
        <f>INT(E25+I25+I26+L25)</f>
        <v>0</v>
      </c>
      <c r="N25" s="18"/>
      <c r="O25" s="18"/>
      <c r="P25" s="18"/>
      <c r="Q25" s="18"/>
      <c r="R25" s="18"/>
    </row>
    <row r="26" spans="1:18" ht="20.25" customHeight="1" x14ac:dyDescent="0.55000000000000004">
      <c r="A26" s="63"/>
      <c r="B26" s="65"/>
      <c r="C26" s="56"/>
      <c r="D26" s="48"/>
      <c r="E26" s="67"/>
      <c r="F26" s="41" t="s">
        <v>27</v>
      </c>
      <c r="G26" s="26">
        <f>$G$13</f>
        <v>0</v>
      </c>
      <c r="H26" s="40">
        <v>60000</v>
      </c>
      <c r="I26" s="24">
        <f t="shared" si="36"/>
        <v>0</v>
      </c>
      <c r="J26" s="61"/>
      <c r="K26" s="56"/>
      <c r="L26" s="51"/>
      <c r="M26" s="57"/>
      <c r="N26" s="18"/>
      <c r="O26" s="18"/>
      <c r="P26" s="18"/>
      <c r="Q26" s="18"/>
      <c r="R26" s="18"/>
    </row>
    <row r="27" spans="1:18" ht="20.25" customHeight="1" x14ac:dyDescent="0.55000000000000004">
      <c r="A27" s="58" t="s">
        <v>36</v>
      </c>
      <c r="B27" s="52">
        <f>$B$12</f>
        <v>0</v>
      </c>
      <c r="C27" s="54">
        <f t="shared" si="28"/>
        <v>284</v>
      </c>
      <c r="D27" s="46">
        <f t="shared" si="29"/>
        <v>0.85</v>
      </c>
      <c r="E27" s="49">
        <f t="shared" ref="E27" si="37">ROUNDDOWN(B27*C27*D27,2)</f>
        <v>0</v>
      </c>
      <c r="F27" s="39" t="s">
        <v>17</v>
      </c>
      <c r="G27" s="26">
        <f>$G$12</f>
        <v>0</v>
      </c>
      <c r="H27" s="40">
        <v>55000</v>
      </c>
      <c r="I27" s="24">
        <f t="shared" si="36"/>
        <v>0</v>
      </c>
      <c r="J27" s="52">
        <f>$J$12</f>
        <v>0</v>
      </c>
      <c r="K27" s="54">
        <f t="shared" si="33"/>
        <v>284</v>
      </c>
      <c r="L27" s="49">
        <f>ROUNDDOWN(J27*K27,2)</f>
        <v>0</v>
      </c>
      <c r="M27" s="43">
        <f t="shared" ref="M27" si="38">INT(E27+I27+I28+L27)</f>
        <v>0</v>
      </c>
      <c r="N27" s="18"/>
      <c r="O27" s="18"/>
      <c r="P27" s="18"/>
      <c r="Q27" s="18"/>
      <c r="R27" s="18"/>
    </row>
    <row r="28" spans="1:18" ht="20.25" customHeight="1" x14ac:dyDescent="0.55000000000000004">
      <c r="A28" s="60"/>
      <c r="B28" s="61"/>
      <c r="C28" s="56"/>
      <c r="D28" s="48"/>
      <c r="E28" s="51"/>
      <c r="F28" s="39" t="s">
        <v>27</v>
      </c>
      <c r="G28" s="26">
        <f>$G$13</f>
        <v>0</v>
      </c>
      <c r="H28" s="40">
        <v>69000</v>
      </c>
      <c r="I28" s="24">
        <f t="shared" si="36"/>
        <v>0</v>
      </c>
      <c r="J28" s="61"/>
      <c r="K28" s="56"/>
      <c r="L28" s="51"/>
      <c r="M28" s="57"/>
      <c r="N28" s="18"/>
      <c r="O28" s="18"/>
      <c r="P28" s="18"/>
      <c r="Q28" s="18"/>
      <c r="R28" s="18"/>
    </row>
    <row r="29" spans="1:18" ht="20.25" customHeight="1" x14ac:dyDescent="0.55000000000000004">
      <c r="A29" s="58" t="s">
        <v>37</v>
      </c>
      <c r="B29" s="52">
        <f>$B$12</f>
        <v>0</v>
      </c>
      <c r="C29" s="54">
        <f t="shared" si="28"/>
        <v>284</v>
      </c>
      <c r="D29" s="46">
        <f>$D$12</f>
        <v>0.85</v>
      </c>
      <c r="E29" s="49">
        <f t="shared" ref="E29" si="39">ROUNDDOWN(B29*C29*D29,2)</f>
        <v>0</v>
      </c>
      <c r="F29" s="39" t="s">
        <v>17</v>
      </c>
      <c r="G29" s="27">
        <f>$G$12</f>
        <v>0</v>
      </c>
      <c r="H29" s="40">
        <v>69000</v>
      </c>
      <c r="I29" s="24">
        <f t="shared" si="36"/>
        <v>0</v>
      </c>
      <c r="J29" s="52">
        <f>$J$12</f>
        <v>0</v>
      </c>
      <c r="K29" s="54">
        <f>$K$12</f>
        <v>284</v>
      </c>
      <c r="L29" s="49">
        <f>ROUNDDOWN(J29*K29,2)</f>
        <v>0</v>
      </c>
      <c r="M29" s="43">
        <f t="shared" ref="M29" si="40">INT(E29+I29+I30+L29)</f>
        <v>0</v>
      </c>
      <c r="N29" s="18"/>
      <c r="O29" s="18"/>
      <c r="P29" s="18"/>
      <c r="Q29" s="18"/>
      <c r="R29" s="18"/>
    </row>
    <row r="30" spans="1:18" ht="20.25" customHeight="1" thickBot="1" x14ac:dyDescent="0.6">
      <c r="A30" s="60"/>
      <c r="B30" s="61"/>
      <c r="C30" s="56"/>
      <c r="D30" s="48"/>
      <c r="E30" s="51"/>
      <c r="F30" s="39" t="s">
        <v>30</v>
      </c>
      <c r="G30" s="28">
        <f t="shared" ref="G30:G39" si="41">$G$13</f>
        <v>0</v>
      </c>
      <c r="H30" s="40">
        <v>63000</v>
      </c>
      <c r="I30" s="24">
        <f t="shared" si="36"/>
        <v>0</v>
      </c>
      <c r="J30" s="61"/>
      <c r="K30" s="56"/>
      <c r="L30" s="51"/>
      <c r="M30" s="57"/>
      <c r="N30" s="18"/>
      <c r="O30" s="18"/>
      <c r="P30" s="18"/>
      <c r="Q30" s="18"/>
      <c r="R30" s="18"/>
    </row>
    <row r="31" spans="1:18" ht="20.25" customHeight="1" thickBot="1" x14ac:dyDescent="0.6">
      <c r="A31" s="58" t="s">
        <v>38</v>
      </c>
      <c r="B31" s="52">
        <f>$B$12</f>
        <v>0</v>
      </c>
      <c r="C31" s="54">
        <f>$C$12</f>
        <v>284</v>
      </c>
      <c r="D31" s="46">
        <f>$D$12</f>
        <v>0.85</v>
      </c>
      <c r="E31" s="49">
        <f>ROUNDDOWN(B31*C31*D31,2)</f>
        <v>0</v>
      </c>
      <c r="F31" s="39" t="s">
        <v>41</v>
      </c>
      <c r="G31" s="23"/>
      <c r="H31" s="42">
        <v>18000</v>
      </c>
      <c r="I31" s="24">
        <f t="shared" ref="I31" si="42">ROUNDDOWN(H31*G31,2)</f>
        <v>0</v>
      </c>
      <c r="J31" s="52">
        <f>$J$12</f>
        <v>0</v>
      </c>
      <c r="K31" s="54">
        <f>$K$12</f>
        <v>284</v>
      </c>
      <c r="L31" s="49">
        <f>ROUNDDOWN(J31*K31,2)</f>
        <v>0</v>
      </c>
      <c r="M31" s="43">
        <f>INT(E31+I31+I32+I33+L31)</f>
        <v>0</v>
      </c>
      <c r="N31" s="18"/>
      <c r="O31" s="18"/>
      <c r="P31" s="18"/>
      <c r="Q31" s="18"/>
      <c r="R31" s="18"/>
    </row>
    <row r="32" spans="1:18" ht="20.25" customHeight="1" thickBot="1" x14ac:dyDescent="0.6">
      <c r="A32" s="59"/>
      <c r="B32" s="53"/>
      <c r="C32" s="55"/>
      <c r="D32" s="47"/>
      <c r="E32" s="50"/>
      <c r="F32" s="39" t="s">
        <v>23</v>
      </c>
      <c r="G32" s="17"/>
      <c r="H32" s="40">
        <v>62000</v>
      </c>
      <c r="I32" s="24">
        <f t="shared" si="36"/>
        <v>0</v>
      </c>
      <c r="J32" s="53"/>
      <c r="K32" s="55"/>
      <c r="L32" s="50"/>
      <c r="M32" s="44"/>
      <c r="N32" s="18"/>
      <c r="O32" s="18"/>
      <c r="P32" s="18"/>
      <c r="Q32" s="18"/>
      <c r="R32" s="18"/>
    </row>
    <row r="33" spans="1:18" ht="20.25" customHeight="1" x14ac:dyDescent="0.55000000000000004">
      <c r="A33" s="60"/>
      <c r="B33" s="61"/>
      <c r="C33" s="56"/>
      <c r="D33" s="48"/>
      <c r="E33" s="51"/>
      <c r="F33" s="39" t="s">
        <v>30</v>
      </c>
      <c r="G33" s="26">
        <f t="shared" si="41"/>
        <v>0</v>
      </c>
      <c r="H33" s="40">
        <v>71000</v>
      </c>
      <c r="I33" s="24">
        <f t="shared" si="36"/>
        <v>0</v>
      </c>
      <c r="J33" s="61"/>
      <c r="K33" s="56"/>
      <c r="L33" s="51"/>
      <c r="M33" s="57"/>
      <c r="N33" s="18"/>
      <c r="O33" s="18"/>
      <c r="P33" s="18"/>
      <c r="Q33" s="18"/>
      <c r="R33" s="18"/>
    </row>
    <row r="34" spans="1:18" ht="20.25" customHeight="1" x14ac:dyDescent="0.55000000000000004">
      <c r="A34" s="58" t="s">
        <v>39</v>
      </c>
      <c r="B34" s="52">
        <f>$B$12</f>
        <v>0</v>
      </c>
      <c r="C34" s="54">
        <f t="shared" ref="C34" si="43">$C$12</f>
        <v>284</v>
      </c>
      <c r="D34" s="46">
        <f t="shared" ref="D34" si="44">$D$12</f>
        <v>0.85</v>
      </c>
      <c r="E34" s="49">
        <f>ROUNDDOWN(B34*C34*D34,2)</f>
        <v>0</v>
      </c>
      <c r="F34" s="39" t="s">
        <v>41</v>
      </c>
      <c r="G34" s="27">
        <f>$G$31</f>
        <v>0</v>
      </c>
      <c r="H34" s="40">
        <v>19000</v>
      </c>
      <c r="I34" s="24">
        <f t="shared" ref="I34" si="45">ROUNDDOWN(H34*G34,2)</f>
        <v>0</v>
      </c>
      <c r="J34" s="52">
        <f>$J$12</f>
        <v>0</v>
      </c>
      <c r="K34" s="54">
        <f t="shared" ref="K34" si="46">$K$12</f>
        <v>284</v>
      </c>
      <c r="L34" s="49">
        <f>ROUNDDOWN(J34*K34,2)</f>
        <v>0</v>
      </c>
      <c r="M34" s="43">
        <f>INT(E34+I34+I35+I36+L34)</f>
        <v>0</v>
      </c>
      <c r="N34" s="18"/>
      <c r="O34" s="18"/>
      <c r="P34" s="18"/>
      <c r="Q34" s="18"/>
      <c r="R34" s="18"/>
    </row>
    <row r="35" spans="1:18" ht="20.25" customHeight="1" x14ac:dyDescent="0.55000000000000004">
      <c r="A35" s="59"/>
      <c r="B35" s="53"/>
      <c r="C35" s="55"/>
      <c r="D35" s="47"/>
      <c r="E35" s="50"/>
      <c r="F35" s="39" t="s">
        <v>23</v>
      </c>
      <c r="G35" s="27">
        <f>$G$32</f>
        <v>0</v>
      </c>
      <c r="H35" s="40">
        <v>73000</v>
      </c>
      <c r="I35" s="24">
        <f t="shared" si="36"/>
        <v>0</v>
      </c>
      <c r="J35" s="53"/>
      <c r="K35" s="55"/>
      <c r="L35" s="50"/>
      <c r="M35" s="44"/>
      <c r="N35" s="18"/>
      <c r="O35" s="18"/>
      <c r="P35" s="18"/>
      <c r="Q35" s="18"/>
      <c r="R35" s="18"/>
    </row>
    <row r="36" spans="1:18" ht="20.25" customHeight="1" x14ac:dyDescent="0.55000000000000004">
      <c r="A36" s="60"/>
      <c r="B36" s="61"/>
      <c r="C36" s="56"/>
      <c r="D36" s="48"/>
      <c r="E36" s="51"/>
      <c r="F36" s="39" t="s">
        <v>30</v>
      </c>
      <c r="G36" s="27">
        <f t="shared" si="41"/>
        <v>0</v>
      </c>
      <c r="H36" s="40">
        <v>63000</v>
      </c>
      <c r="I36" s="24">
        <f t="shared" si="36"/>
        <v>0</v>
      </c>
      <c r="J36" s="61"/>
      <c r="K36" s="56"/>
      <c r="L36" s="51"/>
      <c r="M36" s="57"/>
      <c r="N36" s="18"/>
      <c r="O36" s="18"/>
      <c r="P36" s="18"/>
      <c r="Q36" s="18"/>
      <c r="R36" s="18"/>
    </row>
    <row r="37" spans="1:18" ht="20.25" customHeight="1" x14ac:dyDescent="0.55000000000000004">
      <c r="A37" s="58" t="s">
        <v>40</v>
      </c>
      <c r="B37" s="52">
        <f>$B$12</f>
        <v>0</v>
      </c>
      <c r="C37" s="54">
        <f t="shared" ref="C37" si="47">$C$12</f>
        <v>284</v>
      </c>
      <c r="D37" s="46">
        <f t="shared" ref="D37" si="48">$D$12</f>
        <v>0.85</v>
      </c>
      <c r="E37" s="49">
        <f>ROUNDDOWN(B37*C37*D37,2)</f>
        <v>0</v>
      </c>
      <c r="F37" s="39" t="s">
        <v>41</v>
      </c>
      <c r="G37" s="27">
        <f>$G$31</f>
        <v>0</v>
      </c>
      <c r="H37" s="40">
        <v>16000</v>
      </c>
      <c r="I37" s="25">
        <f t="shared" ref="I37" si="49">ROUNDDOWN(H37*G37,2)</f>
        <v>0</v>
      </c>
      <c r="J37" s="52">
        <f>$J$12</f>
        <v>0</v>
      </c>
      <c r="K37" s="54">
        <f t="shared" ref="K37" si="50">$K$12</f>
        <v>284</v>
      </c>
      <c r="L37" s="49">
        <f>ROUNDDOWN(J37*K37,2)</f>
        <v>0</v>
      </c>
      <c r="M37" s="43">
        <f>INT(E37+I37+I38+I39+L37)</f>
        <v>0</v>
      </c>
      <c r="N37" s="18"/>
      <c r="O37" s="18"/>
      <c r="P37" s="18"/>
      <c r="Q37" s="18"/>
      <c r="R37" s="18"/>
    </row>
    <row r="38" spans="1:18" ht="20.25" customHeight="1" x14ac:dyDescent="0.55000000000000004">
      <c r="A38" s="59"/>
      <c r="B38" s="53"/>
      <c r="C38" s="55"/>
      <c r="D38" s="47"/>
      <c r="E38" s="50"/>
      <c r="F38" s="39" t="s">
        <v>23</v>
      </c>
      <c r="G38" s="27">
        <f>$G$32</f>
        <v>0</v>
      </c>
      <c r="H38" s="40">
        <v>54000</v>
      </c>
      <c r="I38" s="25">
        <f t="shared" si="36"/>
        <v>0</v>
      </c>
      <c r="J38" s="53"/>
      <c r="K38" s="55"/>
      <c r="L38" s="50"/>
      <c r="M38" s="44"/>
      <c r="N38" s="18"/>
      <c r="O38" s="18"/>
      <c r="P38" s="18"/>
      <c r="Q38" s="18"/>
      <c r="R38" s="18"/>
    </row>
    <row r="39" spans="1:18" ht="20.25" customHeight="1" thickBot="1" x14ac:dyDescent="0.6">
      <c r="A39" s="60"/>
      <c r="B39" s="61"/>
      <c r="C39" s="56"/>
      <c r="D39" s="48"/>
      <c r="E39" s="51"/>
      <c r="F39" s="39" t="s">
        <v>30</v>
      </c>
      <c r="G39" s="27">
        <f t="shared" si="41"/>
        <v>0</v>
      </c>
      <c r="H39" s="40">
        <v>73000</v>
      </c>
      <c r="I39" s="25">
        <f t="shared" si="36"/>
        <v>0</v>
      </c>
      <c r="J39" s="53"/>
      <c r="K39" s="56"/>
      <c r="L39" s="50"/>
      <c r="M39" s="45"/>
      <c r="N39" s="18"/>
      <c r="O39" s="18"/>
      <c r="P39" s="18"/>
      <c r="Q39" s="18"/>
      <c r="R39" s="18"/>
    </row>
    <row r="40" spans="1:18" ht="20.25" customHeight="1" thickBot="1" x14ac:dyDescent="0.6">
      <c r="A40" s="19"/>
      <c r="B40" s="20"/>
      <c r="C40" s="20"/>
      <c r="D40" s="20"/>
      <c r="E40" s="20"/>
      <c r="F40" s="20"/>
      <c r="G40" s="21"/>
      <c r="H40" s="22"/>
      <c r="I40" s="93" t="s">
        <v>44</v>
      </c>
      <c r="J40" s="94"/>
      <c r="K40" s="94"/>
      <c r="L40" s="95"/>
      <c r="M40" s="30">
        <f>SUM(M25:M39)</f>
        <v>0</v>
      </c>
    </row>
    <row r="41" spans="1:18" ht="38.25" customHeight="1" thickTop="1" thickBot="1" x14ac:dyDescent="0.6">
      <c r="A41" s="20"/>
      <c r="B41" s="20"/>
      <c r="C41" s="20"/>
      <c r="D41" s="20"/>
      <c r="E41" s="20"/>
      <c r="F41" s="20"/>
      <c r="G41" s="21"/>
      <c r="H41" s="20"/>
      <c r="I41" s="96" t="s">
        <v>45</v>
      </c>
      <c r="J41" s="97"/>
      <c r="K41" s="97"/>
      <c r="L41" s="98"/>
      <c r="M41" s="31">
        <f>SUM(M24,M40)</f>
        <v>0</v>
      </c>
    </row>
    <row r="42" spans="1:18" ht="78.75" customHeight="1" x14ac:dyDescent="0.55000000000000004">
      <c r="A42" s="75" t="s">
        <v>46</v>
      </c>
      <c r="B42" s="75"/>
      <c r="C42" s="75"/>
      <c r="D42" s="75"/>
      <c r="E42" s="75"/>
      <c r="F42" s="75"/>
      <c r="G42" s="75"/>
      <c r="H42" s="75"/>
      <c r="I42" s="75"/>
      <c r="J42" s="75"/>
      <c r="K42" s="75"/>
      <c r="L42" s="75"/>
      <c r="M42" s="75"/>
    </row>
  </sheetData>
  <sheetProtection algorithmName="SHA-512" hashValue="5Q1sLxrliT4QfUU8+ipnGZDh3K6cBVB1W+e+ymDJKvWXVmmD7F7+0Sl04WFpQOB7tLSAKKIaIK9ORQWfjkp8gA==" saltValue="+lwxkrTTvNiL5elE/+2B+A==" spinCount="100000" sheet="1" objects="1" scenarios="1" selectLockedCells="1"/>
  <mergeCells count="117">
    <mergeCell ref="A42:M42"/>
    <mergeCell ref="A1:M1"/>
    <mergeCell ref="A3:E3"/>
    <mergeCell ref="A4:E4"/>
    <mergeCell ref="A12:A13"/>
    <mergeCell ref="A14:A15"/>
    <mergeCell ref="A16:A17"/>
    <mergeCell ref="A18:A19"/>
    <mergeCell ref="A20:A21"/>
    <mergeCell ref="A22:A23"/>
    <mergeCell ref="B12:B13"/>
    <mergeCell ref="B14:B15"/>
    <mergeCell ref="K3:M4"/>
    <mergeCell ref="I3:J4"/>
    <mergeCell ref="I24:L24"/>
    <mergeCell ref="I40:L40"/>
    <mergeCell ref="I41:L41"/>
    <mergeCell ref="B16:B17"/>
    <mergeCell ref="B18:B19"/>
    <mergeCell ref="B20:B21"/>
    <mergeCell ref="B22:B23"/>
    <mergeCell ref="C12:C13"/>
    <mergeCell ref="C14:C15"/>
    <mergeCell ref="C16:C17"/>
    <mergeCell ref="C18:C19"/>
    <mergeCell ref="C20:C21"/>
    <mergeCell ref="C22:C23"/>
    <mergeCell ref="D22:D23"/>
    <mergeCell ref="E12:E13"/>
    <mergeCell ref="E14:E15"/>
    <mergeCell ref="E16:E17"/>
    <mergeCell ref="E18:E19"/>
    <mergeCell ref="E20:E21"/>
    <mergeCell ref="E22:E23"/>
    <mergeCell ref="D12:D13"/>
    <mergeCell ref="D14:D15"/>
    <mergeCell ref="D16:D17"/>
    <mergeCell ref="D18:D19"/>
    <mergeCell ref="D20:D21"/>
    <mergeCell ref="J22:J23"/>
    <mergeCell ref="K12:K13"/>
    <mergeCell ref="K14:K15"/>
    <mergeCell ref="K16:K17"/>
    <mergeCell ref="K18:K19"/>
    <mergeCell ref="K20:K21"/>
    <mergeCell ref="K22:K23"/>
    <mergeCell ref="J12:J13"/>
    <mergeCell ref="J14:J15"/>
    <mergeCell ref="J16:J17"/>
    <mergeCell ref="J18:J19"/>
    <mergeCell ref="J20:J21"/>
    <mergeCell ref="L22:L23"/>
    <mergeCell ref="M12:M13"/>
    <mergeCell ref="M14:M15"/>
    <mergeCell ref="M16:M17"/>
    <mergeCell ref="M18:M19"/>
    <mergeCell ref="M20:M21"/>
    <mergeCell ref="M22:M23"/>
    <mergeCell ref="L12:L13"/>
    <mergeCell ref="L14:L15"/>
    <mergeCell ref="L16:L17"/>
    <mergeCell ref="L18:L19"/>
    <mergeCell ref="L20:L21"/>
    <mergeCell ref="J25:J26"/>
    <mergeCell ref="K25:K26"/>
    <mergeCell ref="L25:L26"/>
    <mergeCell ref="M25:M26"/>
    <mergeCell ref="A27:A28"/>
    <mergeCell ref="B27:B28"/>
    <mergeCell ref="C27:C28"/>
    <mergeCell ref="D27:D28"/>
    <mergeCell ref="E27:E28"/>
    <mergeCell ref="J27:J28"/>
    <mergeCell ref="K27:K28"/>
    <mergeCell ref="L27:L28"/>
    <mergeCell ref="M27:M28"/>
    <mergeCell ref="A25:A26"/>
    <mergeCell ref="B25:B26"/>
    <mergeCell ref="C25:C26"/>
    <mergeCell ref="D25:D26"/>
    <mergeCell ref="E25:E26"/>
    <mergeCell ref="J29:J30"/>
    <mergeCell ref="K29:K30"/>
    <mergeCell ref="L29:L30"/>
    <mergeCell ref="M29:M30"/>
    <mergeCell ref="J31:J33"/>
    <mergeCell ref="K31:K33"/>
    <mergeCell ref="L31:L33"/>
    <mergeCell ref="A29:A30"/>
    <mergeCell ref="B29:B30"/>
    <mergeCell ref="C29:C30"/>
    <mergeCell ref="D29:D30"/>
    <mergeCell ref="E29:E30"/>
    <mergeCell ref="M37:M39"/>
    <mergeCell ref="D37:D39"/>
    <mergeCell ref="E37:E39"/>
    <mergeCell ref="J37:J39"/>
    <mergeCell ref="K37:K39"/>
    <mergeCell ref="L37:L39"/>
    <mergeCell ref="M31:M33"/>
    <mergeCell ref="A34:A36"/>
    <mergeCell ref="B34:B36"/>
    <mergeCell ref="C34:C36"/>
    <mergeCell ref="D34:D36"/>
    <mergeCell ref="E34:E36"/>
    <mergeCell ref="J34:J36"/>
    <mergeCell ref="K34:K36"/>
    <mergeCell ref="L34:L36"/>
    <mergeCell ref="M34:M36"/>
    <mergeCell ref="A31:A33"/>
    <mergeCell ref="B31:B33"/>
    <mergeCell ref="C31:C33"/>
    <mergeCell ref="D31:D33"/>
    <mergeCell ref="E31:E33"/>
    <mergeCell ref="A37:A39"/>
    <mergeCell ref="B37:B39"/>
    <mergeCell ref="C37:C39"/>
  </mergeCells>
  <phoneticPr fontId="3"/>
  <pageMargins left="0.86614173228346458" right="0.86614173228346458" top="0.74803149606299213" bottom="0.74803149606299213" header="0.51181102362204722" footer="0.31496062992125984"/>
  <pageSetup paperSize="9" scale="57" orientation="portrait"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情報システムセンター</vt:lpstr>
      <vt:lpstr>情報システムセンター!Print_Area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2025-02-28T06:48:33Z</cp:lastPrinted>
  <dcterms:created xsi:type="dcterms:W3CDTF">2023-03-08T09:25:01Z</dcterms:created>
  <dcterms:modified xsi:type="dcterms:W3CDTF">2025-05-21T23:28:29Z</dcterms:modified>
</cp:coreProperties>
</file>