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86.1.204\Matsumori\02_技術係\D10_売電・買電\01_買電\06_R06\R6_発注\【環境局松森工場】仙台市松森工場電力需給\02_入札金額積算内訳書\"/>
    </mc:Choice>
  </mc:AlternateContent>
  <bookViews>
    <workbookView xWindow="0" yWindow="0" windowWidth="20490" windowHeight="7530"/>
  </bookViews>
  <sheets>
    <sheet name="①【買電】松森工場" sheetId="9" r:id="rId1"/>
  </sheets>
  <externalReferences>
    <externalReference r:id="rId2"/>
  </externalReferences>
  <definedNames>
    <definedName name="_xlnm.Print_Area" localSheetId="0">①【買電】松森工場!$A$1:$K$59</definedName>
    <definedName name="コード">'[1]Date(消さないで)'!$B$1:$B$5</definedName>
    <definedName name="節・細節">'[1]Date(消さないで)'!$C$1:$C$12</definedName>
  </definedNames>
  <calcPr calcId="162913"/>
</workbook>
</file>

<file path=xl/calcChain.xml><?xml version="1.0" encoding="utf-8"?>
<calcChain xmlns="http://schemas.openxmlformats.org/spreadsheetml/2006/main">
  <c r="F48" i="9" l="1"/>
  <c r="F47" i="9"/>
  <c r="F46" i="9"/>
  <c r="F45" i="9"/>
  <c r="F44" i="9"/>
  <c r="F37" i="9"/>
  <c r="F36" i="9"/>
  <c r="F35" i="9"/>
  <c r="F34" i="9"/>
  <c r="F32" i="9"/>
  <c r="F26" i="9"/>
  <c r="F25" i="9"/>
  <c r="F24" i="9"/>
  <c r="F23" i="9"/>
  <c r="F22" i="9"/>
  <c r="F21" i="9"/>
  <c r="F10" i="9"/>
  <c r="F11" i="9"/>
  <c r="F12" i="9"/>
  <c r="F13" i="9"/>
  <c r="F14" i="9"/>
  <c r="F9" i="9"/>
  <c r="J49" i="9" l="1"/>
  <c r="G49" i="9"/>
  <c r="J48" i="9"/>
  <c r="G48" i="9"/>
  <c r="K48" i="9" s="1"/>
  <c r="J47" i="9"/>
  <c r="G47" i="9"/>
  <c r="J46" i="9"/>
  <c r="G46" i="9"/>
  <c r="J45" i="9"/>
  <c r="G45" i="9"/>
  <c r="J44" i="9"/>
  <c r="G44" i="9"/>
  <c r="K44" i="9" s="1"/>
  <c r="J37" i="9"/>
  <c r="G37" i="9"/>
  <c r="J36" i="9"/>
  <c r="G36" i="9"/>
  <c r="J35" i="9"/>
  <c r="G35" i="9"/>
  <c r="J34" i="9"/>
  <c r="G34" i="9"/>
  <c r="J33" i="9"/>
  <c r="G33" i="9"/>
  <c r="J32" i="9"/>
  <c r="G32" i="9"/>
  <c r="J26" i="9"/>
  <c r="G26" i="9"/>
  <c r="J25" i="9"/>
  <c r="G25" i="9"/>
  <c r="J24" i="9"/>
  <c r="G24" i="9"/>
  <c r="J23" i="9"/>
  <c r="G23" i="9"/>
  <c r="J22" i="9"/>
  <c r="G22" i="9"/>
  <c r="J21" i="9"/>
  <c r="G21" i="9"/>
  <c r="J14" i="9"/>
  <c r="G14" i="9"/>
  <c r="J13" i="9"/>
  <c r="G13" i="9"/>
  <c r="J12" i="9"/>
  <c r="G12" i="9"/>
  <c r="J11" i="9"/>
  <c r="G11" i="9"/>
  <c r="J10" i="9"/>
  <c r="G10" i="9"/>
  <c r="J9" i="9"/>
  <c r="G9" i="9"/>
  <c r="K23" i="9" l="1"/>
  <c r="K24" i="9"/>
  <c r="K21" i="9"/>
  <c r="K25" i="9"/>
  <c r="K34" i="9"/>
  <c r="K11" i="9"/>
  <c r="K49" i="9"/>
  <c r="K26" i="9"/>
  <c r="K22" i="9"/>
  <c r="K33" i="9"/>
  <c r="K37" i="9"/>
  <c r="K10" i="9"/>
  <c r="K14" i="9"/>
  <c r="K45" i="9"/>
  <c r="K47" i="9"/>
  <c r="K35" i="9"/>
  <c r="K36" i="9"/>
  <c r="K32" i="9"/>
  <c r="K13" i="9"/>
  <c r="K12" i="9"/>
  <c r="K9" i="9"/>
  <c r="K46" i="9"/>
  <c r="K27" i="9" l="1"/>
  <c r="K50" i="9"/>
  <c r="K38" i="9"/>
  <c r="K15" i="9"/>
  <c r="K52" i="9" l="1"/>
</calcChain>
</file>

<file path=xl/sharedStrings.xml><?xml version="1.0" encoding="utf-8"?>
<sst xmlns="http://schemas.openxmlformats.org/spreadsheetml/2006/main" count="202" uniqueCount="84">
  <si>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</si>
  <si>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</si>
  <si>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</si>
  <si>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</si>
  <si>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</si>
  <si>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</si>
  <si>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</si>
  <si>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</si>
  <si>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</si>
  <si>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</si>
  <si>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</si>
  <si>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</si>
  <si>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（kW）</t>
    <phoneticPr fontId="2"/>
  </si>
  <si>
    <t>（kWh）</t>
    <phoneticPr fontId="2"/>
  </si>
  <si>
    <t>（円）</t>
    <rPh sb="1" eb="2">
      <t>エン</t>
    </rPh>
    <phoneticPr fontId="2"/>
  </si>
  <si>
    <t>（円/kW）</t>
    <rPh sb="1" eb="2">
      <t>エン</t>
    </rPh>
    <phoneticPr fontId="2"/>
  </si>
  <si>
    <t>契約電力</t>
    <rPh sb="0" eb="2">
      <t>ケイヤク</t>
    </rPh>
    <rPh sb="2" eb="4">
      <t>デンリョク</t>
    </rPh>
    <phoneticPr fontId="2"/>
  </si>
  <si>
    <t>J</t>
    <phoneticPr fontId="2"/>
  </si>
  <si>
    <t>基本料金単価</t>
    <rPh sb="0" eb="2">
      <t>キホン</t>
    </rPh>
    <rPh sb="2" eb="4">
      <t>リョウキン</t>
    </rPh>
    <rPh sb="4" eb="6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</si>
  <si>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</si>
  <si>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電力量料金単価</t>
    <rPh sb="0" eb="2">
      <t>デンリョク</t>
    </rPh>
    <rPh sb="2" eb="3">
      <t>リョウ</t>
    </rPh>
    <rPh sb="3" eb="5">
      <t>リョウキン</t>
    </rPh>
    <rPh sb="5" eb="7">
      <t>タンカ</t>
    </rPh>
    <phoneticPr fontId="2"/>
  </si>
  <si>
    <t>電気料金合計</t>
    <rPh sb="0" eb="2">
      <t>デンキ</t>
    </rPh>
    <rPh sb="2" eb="4">
      <t>リョウキン</t>
    </rPh>
    <rPh sb="4" eb="6">
      <t>ゴウケイ</t>
    </rPh>
    <phoneticPr fontId="2"/>
  </si>
  <si>
    <t>基本料金</t>
    <rPh sb="0" eb="2">
      <t>キホン</t>
    </rPh>
    <rPh sb="2" eb="4">
      <t>リョウキン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</si>
  <si>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</si>
  <si>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不使用</t>
    <rPh sb="0" eb="3">
      <t>フシヨウ</t>
    </rPh>
    <phoneticPr fontId="2"/>
  </si>
  <si>
    <t>使用</t>
    <rPh sb="0" eb="2">
      <t>シヨウ</t>
    </rPh>
    <phoneticPr fontId="2"/>
  </si>
  <si>
    <t>A</t>
    <phoneticPr fontId="2"/>
  </si>
  <si>
    <t>B</t>
    <phoneticPr fontId="2"/>
  </si>
  <si>
    <t>C</t>
    <phoneticPr fontId="2"/>
  </si>
  <si>
    <t>E</t>
    <phoneticPr fontId="2"/>
  </si>
  <si>
    <t>F</t>
    <phoneticPr fontId="2"/>
  </si>
  <si>
    <t>期別</t>
    <rPh sb="0" eb="1">
      <t>キ</t>
    </rPh>
    <rPh sb="1" eb="2">
      <t>ベツ</t>
    </rPh>
    <phoneticPr fontId="2"/>
  </si>
  <si>
    <t>小計 I</t>
    <rPh sb="0" eb="2">
      <t>ショウケイ</t>
    </rPh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</si>
  <si>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</si>
  <si>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</si>
  <si>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</si>
  <si>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</si>
  <si>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</si>
  <si>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その他季</t>
    <rPh sb="2" eb="3">
      <t>タ</t>
    </rPh>
    <rPh sb="3" eb="4">
      <t>キ</t>
    </rPh>
    <phoneticPr fontId="2"/>
  </si>
  <si>
    <t>夏季</t>
    <rPh sb="0" eb="2">
      <t>カキ</t>
    </rPh>
    <phoneticPr fontId="2"/>
  </si>
  <si>
    <t>使用状況</t>
    <rPh sb="0" eb="2">
      <t>シヨウ</t>
    </rPh>
    <rPh sb="2" eb="4">
      <t>ジョウキョウ</t>
    </rPh>
    <phoneticPr fontId="2"/>
  </si>
  <si>
    <t>（自家発補給電力：定期検査または定期補修時以外の電力量料金単価）</t>
    <rPh sb="1" eb="4">
      <t>ジカハツ</t>
    </rPh>
    <rPh sb="4" eb="6">
      <t>ホキュウ</t>
    </rPh>
    <rPh sb="6" eb="8">
      <t>デンリョク</t>
    </rPh>
    <rPh sb="9" eb="11">
      <t>テイキ</t>
    </rPh>
    <rPh sb="11" eb="13">
      <t>ケンサ</t>
    </rPh>
    <rPh sb="16" eb="18">
      <t>テイキ</t>
    </rPh>
    <rPh sb="18" eb="20">
      <t>ホシュウ</t>
    </rPh>
    <rPh sb="20" eb="21">
      <t>ジ</t>
    </rPh>
    <rPh sb="21" eb="23">
      <t>イガイ</t>
    </rPh>
    <rPh sb="24" eb="26">
      <t>デンリョク</t>
    </rPh>
    <rPh sb="26" eb="27">
      <t>リョウ</t>
    </rPh>
    <rPh sb="27" eb="29">
      <t>リョウキン</t>
    </rPh>
    <rPh sb="29" eb="31">
      <t>タンカ</t>
    </rPh>
    <phoneticPr fontId="2"/>
  </si>
  <si>
    <t>係数</t>
    <rPh sb="0" eb="2">
      <t>ケイスウ</t>
    </rPh>
    <phoneticPr fontId="2"/>
  </si>
  <si>
    <t>電力量料金単価※
（円/kW）</t>
    <rPh sb="0" eb="2">
      <t>デンリョク</t>
    </rPh>
    <rPh sb="2" eb="3">
      <t>リョウ</t>
    </rPh>
    <rPh sb="3" eb="5">
      <t>リョウキン</t>
    </rPh>
    <rPh sb="5" eb="7">
      <t>タンカ</t>
    </rPh>
    <rPh sb="10" eb="11">
      <t>エン</t>
    </rPh>
    <phoneticPr fontId="2"/>
  </si>
  <si>
    <t>力率割引</t>
    <rPh sb="0" eb="2">
      <t>リキリツ</t>
    </rPh>
    <rPh sb="2" eb="4">
      <t>ワリビキ</t>
    </rPh>
    <phoneticPr fontId="2"/>
  </si>
  <si>
    <t>（円/kWh）</t>
    <phoneticPr fontId="2"/>
  </si>
  <si>
    <t>D=A×B×C</t>
    <phoneticPr fontId="2"/>
  </si>
  <si>
    <t>G=E×F</t>
    <phoneticPr fontId="2"/>
  </si>
  <si>
    <t>H=D＋G</t>
    <phoneticPr fontId="2"/>
  </si>
  <si>
    <t>M=J×K×L</t>
    <phoneticPr fontId="2"/>
  </si>
  <si>
    <t>P=N×O</t>
    <phoneticPr fontId="2"/>
  </si>
  <si>
    <t>Q=M+P</t>
    <phoneticPr fontId="2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</si>
  <si>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</si>
  <si>
    <t>小計Ⅱ</t>
    <rPh sb="0" eb="2">
      <t>ショウケイ</t>
    </rPh>
    <phoneticPr fontId="2"/>
  </si>
  <si>
    <t>　※定期検査または定期補修時以外の電力量料金単価について，契約希望単価を下欄に記入すること。</t>
    <rPh sb="29" eb="31">
      <t>ケイヤク</t>
    </rPh>
    <rPh sb="31" eb="33">
      <t>キボウ</t>
    </rPh>
    <rPh sb="33" eb="35">
      <t>タンカ</t>
    </rPh>
    <rPh sb="36" eb="37">
      <t>シタ</t>
    </rPh>
    <rPh sb="37" eb="38">
      <t>ラン</t>
    </rPh>
    <rPh sb="39" eb="41">
      <t>キニュウ</t>
    </rPh>
    <phoneticPr fontId="2"/>
  </si>
  <si>
    <t>　　 ただし，上表に記入した定期検査または定期補修時の単価に，下記の係数を乗じた金額（小数第3位以下切捨て）を超えない金額とすること。</t>
    <rPh sb="7" eb="8">
      <t>ジョウ</t>
    </rPh>
    <rPh sb="8" eb="9">
      <t>ヒョウ</t>
    </rPh>
    <rPh sb="10" eb="12">
      <t>キニュウ</t>
    </rPh>
    <rPh sb="55" eb="56">
      <t>コ</t>
    </rPh>
    <rPh sb="59" eb="61">
      <t>キンガク</t>
    </rPh>
    <phoneticPr fontId="2"/>
  </si>
  <si>
    <t>小計Ⅳ</t>
    <rPh sb="0" eb="2">
      <t>ショウケイ</t>
    </rPh>
    <phoneticPr fontId="2"/>
  </si>
  <si>
    <t>夏季※</t>
    <rPh sb="0" eb="2">
      <t>カキ</t>
    </rPh>
    <phoneticPr fontId="2"/>
  </si>
  <si>
    <t xml:space="preserve"> </t>
    <phoneticPr fontId="2"/>
  </si>
  <si>
    <t>(留意事項：共通）</t>
    <rPh sb="1" eb="3">
      <t>リュウイ</t>
    </rPh>
    <rPh sb="3" eb="5">
      <t>ジコウ</t>
    </rPh>
    <rPh sb="6" eb="8">
      <t>キョウツウ</t>
    </rPh>
    <phoneticPr fontId="2"/>
  </si>
  <si>
    <t>（留意事項：自家発補給電力分　定期検査または定期補修時)</t>
    <rPh sb="1" eb="3">
      <t>リュウイ</t>
    </rPh>
    <rPh sb="3" eb="5">
      <t>ジコウ</t>
    </rPh>
    <rPh sb="6" eb="9">
      <t>ジカハツ</t>
    </rPh>
    <rPh sb="9" eb="11">
      <t>ホキュウ</t>
    </rPh>
    <rPh sb="11" eb="13">
      <t>デンリョク</t>
    </rPh>
    <rPh sb="13" eb="14">
      <t>ブン</t>
    </rPh>
    <rPh sb="15" eb="17">
      <t>テイキ</t>
    </rPh>
    <rPh sb="17" eb="19">
      <t>ケンサ</t>
    </rPh>
    <rPh sb="22" eb="24">
      <t>テイキ</t>
    </rPh>
    <rPh sb="24" eb="26">
      <t>ホシュウ</t>
    </rPh>
    <rPh sb="26" eb="27">
      <t>ジ</t>
    </rPh>
    <phoneticPr fontId="2"/>
  </si>
  <si>
    <t>　　を超えない金額とすること</t>
    <phoneticPr fontId="2"/>
  </si>
  <si>
    <t>不使用</t>
    <rPh sb="0" eb="1">
      <t>フ</t>
    </rPh>
    <rPh sb="1" eb="3">
      <t>シヨウ</t>
    </rPh>
    <phoneticPr fontId="2"/>
  </si>
  <si>
    <t>（kW）</t>
  </si>
  <si>
    <t>（円/kWh）</t>
  </si>
  <si>
    <t>（kWh）</t>
  </si>
  <si>
    <t>A</t>
  </si>
  <si>
    <t>B</t>
  </si>
  <si>
    <t>C</t>
  </si>
  <si>
    <t>D=A×B×C</t>
  </si>
  <si>
    <t>E</t>
  </si>
  <si>
    <t>F</t>
  </si>
  <si>
    <t>G=E×F</t>
  </si>
  <si>
    <t>H=D＋G</t>
  </si>
  <si>
    <t>小計Ⅲ</t>
    <rPh sb="0" eb="2">
      <t>ショウケイ</t>
    </rPh>
    <phoneticPr fontId="2"/>
  </si>
  <si>
    <r>
      <rPr>
        <b/>
        <sz val="10"/>
        <color theme="1"/>
        <rFont val="ＭＳ Ｐゴシック"/>
        <family val="3"/>
        <charset val="128"/>
        <scheme val="minor"/>
      </rPr>
      <t>契約希望金額</t>
    </r>
    <r>
      <rPr>
        <sz val="10"/>
        <color theme="1"/>
        <rFont val="ＭＳ Ｐゴシック"/>
        <family val="3"/>
        <charset val="128"/>
        <scheme val="minor"/>
      </rPr>
      <t xml:space="preserve">
（Ⅰ～Ⅳ合計）</t>
    </r>
    <rPh sb="0" eb="2">
      <t>ケイヤク</t>
    </rPh>
    <rPh sb="2" eb="4">
      <t>キボウ</t>
    </rPh>
    <rPh sb="4" eb="6">
      <t>キンガク</t>
    </rPh>
    <rPh sb="11" eb="13">
      <t>ゴウケイ</t>
    </rPh>
    <phoneticPr fontId="2"/>
  </si>
  <si>
    <t>※「夏季」の単価については，下記留意事項を参照のこと。</t>
    <rPh sb="2" eb="4">
      <t>カキ</t>
    </rPh>
    <rPh sb="6" eb="8">
      <t>タンカ</t>
    </rPh>
    <rPh sb="14" eb="16">
      <t>カキ</t>
    </rPh>
    <rPh sb="16" eb="18">
      <t>リュウイ</t>
    </rPh>
    <rPh sb="18" eb="20">
      <t>ジコウ</t>
    </rPh>
    <rPh sb="21" eb="23">
      <t>サンショウ</t>
    </rPh>
    <phoneticPr fontId="2"/>
  </si>
  <si>
    <t>1-1．（令和６年度）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</si>
  <si>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t>1-2．（令和７年度）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</si>
  <si>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t>2-1．（令和６年度）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</si>
  <si>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2-2．（令和７年度）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</si>
  <si>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(1)金額はすべて消費税及び地方消費税相当額（合計税率10％）を含む金額を記入すること。
(2)基本料金単価（A欄及びJ欄）は，使用月と不使用月ごとに，それぞれ同一料金とすること。
(3)電力量料金単価（E欄及びN欄）は，夏季とその他季ごとに，それぞれ同一料金とすること。なお，不使用月も金額を記入すること。
(4)各月の電気料金合計（H欄及びQ欄）は小数点以下を切り捨てた金額を記入すること。
(5)契約希望金額（１２ヶ月合計）欄は、入札金額積算内訳総括表の契約希望金額と一致すること。
(6)この入札金額積算内訳書は２ページあるので，すべて提出すること。
(7)この入札金額積算内訳書は，入札書と併せて封筒に入れること。</t>
    <rPh sb="3" eb="5">
      <t>キンガク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1">
      <t>ソウトウ</t>
    </rPh>
    <rPh sb="21" eb="22">
      <t>ガク</t>
    </rPh>
    <rPh sb="23" eb="25">
      <t>ゴウケイ</t>
    </rPh>
    <rPh sb="25" eb="27">
      <t>ゼイリツ</t>
    </rPh>
    <rPh sb="32" eb="33">
      <t>フク</t>
    </rPh>
    <rPh sb="34" eb="36">
      <t>キンガク</t>
    </rPh>
    <rPh sb="37" eb="39">
      <t>キニュウ</t>
    </rPh>
    <rPh sb="48" eb="50">
      <t>キホン</t>
    </rPh>
    <rPh sb="50" eb="52">
      <t>リョウキン</t>
    </rPh>
    <rPh sb="52" eb="54">
      <t>タンカ</t>
    </rPh>
    <rPh sb="56" eb="57">
      <t>ラン</t>
    </rPh>
    <rPh sb="57" eb="58">
      <t>オヨ</t>
    </rPh>
    <rPh sb="60" eb="61">
      <t>ラン</t>
    </rPh>
    <rPh sb="64" eb="66">
      <t>シヨウ</t>
    </rPh>
    <rPh sb="66" eb="67">
      <t>ツキ</t>
    </rPh>
    <rPh sb="68" eb="71">
      <t>フシヨウ</t>
    </rPh>
    <rPh sb="71" eb="72">
      <t>ツキ</t>
    </rPh>
    <rPh sb="80" eb="82">
      <t>ドウイツ</t>
    </rPh>
    <rPh sb="82" eb="84">
      <t>リョウキン</t>
    </rPh>
    <rPh sb="94" eb="96">
      <t>デンリョク</t>
    </rPh>
    <rPh sb="96" eb="97">
      <t>リョウ</t>
    </rPh>
    <rPh sb="97" eb="99">
      <t>リョウキン</t>
    </rPh>
    <rPh sb="99" eb="101">
      <t>タンカ</t>
    </rPh>
    <rPh sb="103" eb="104">
      <t>ラン</t>
    </rPh>
    <rPh sb="104" eb="105">
      <t>オヨ</t>
    </rPh>
    <rPh sb="107" eb="108">
      <t>ラン</t>
    </rPh>
    <rPh sb="111" eb="113">
      <t>カキ</t>
    </rPh>
    <rPh sb="116" eb="117">
      <t>タ</t>
    </rPh>
    <rPh sb="117" eb="118">
      <t>キ</t>
    </rPh>
    <rPh sb="126" eb="128">
      <t>ドウイツ</t>
    </rPh>
    <rPh sb="128" eb="130">
      <t>リョウキン</t>
    </rPh>
    <rPh sb="139" eb="142">
      <t>フシヨウ</t>
    </rPh>
    <rPh sb="142" eb="143">
      <t>ツキ</t>
    </rPh>
    <rPh sb="144" eb="146">
      <t>キンガク</t>
    </rPh>
    <rPh sb="147" eb="149">
      <t>キニュウ</t>
    </rPh>
    <rPh sb="158" eb="160">
      <t>カクツキ</t>
    </rPh>
    <rPh sb="161" eb="163">
      <t>デンキ</t>
    </rPh>
    <rPh sb="163" eb="165">
      <t>リョウキン</t>
    </rPh>
    <rPh sb="165" eb="167">
      <t>ゴウケイ</t>
    </rPh>
    <rPh sb="169" eb="170">
      <t>ラン</t>
    </rPh>
    <rPh sb="170" eb="171">
      <t>オヨ</t>
    </rPh>
    <rPh sb="173" eb="174">
      <t>ラン</t>
    </rPh>
    <rPh sb="176" eb="179">
      <t>ショウスウテン</t>
    </rPh>
    <rPh sb="179" eb="181">
      <t>イカ</t>
    </rPh>
    <rPh sb="182" eb="183">
      <t>キ</t>
    </rPh>
    <rPh sb="184" eb="185">
      <t>ス</t>
    </rPh>
    <rPh sb="187" eb="189">
      <t>キンガク</t>
    </rPh>
    <rPh sb="190" eb="192">
      <t>キニュウ</t>
    </rPh>
    <rPh sb="201" eb="203">
      <t>ケイヤク</t>
    </rPh>
    <rPh sb="203" eb="205">
      <t>キボウ</t>
    </rPh>
    <rPh sb="205" eb="207">
      <t>キンガク</t>
    </rPh>
    <rPh sb="211" eb="212">
      <t>ゲツ</t>
    </rPh>
    <rPh sb="212" eb="214">
      <t>ゴウケイ</t>
    </rPh>
    <rPh sb="215" eb="216">
      <t>ラン</t>
    </rPh>
    <rPh sb="218" eb="220">
      <t>ニュウサツ</t>
    </rPh>
    <rPh sb="220" eb="224">
      <t>キンガクセキサン</t>
    </rPh>
    <rPh sb="224" eb="226">
      <t>ウチワケ</t>
    </rPh>
    <rPh sb="226" eb="229">
      <t>ソウカツヒョウ</t>
    </rPh>
    <rPh sb="230" eb="234">
      <t>ケイヤクキボウ</t>
    </rPh>
    <rPh sb="234" eb="236">
      <t>キンガク</t>
    </rPh>
    <rPh sb="237" eb="239">
      <t>イッチ</t>
    </rPh>
    <phoneticPr fontId="2"/>
  </si>
  <si>
    <t>施設名：仙台市松森工場</t>
    <rPh sb="0" eb="3">
      <t>シセツメイ</t>
    </rPh>
    <rPh sb="4" eb="7">
      <t>センダイシ</t>
    </rPh>
    <rPh sb="7" eb="9">
      <t>マツモリ</t>
    </rPh>
    <rPh sb="9" eb="11">
      <t>コウジョウ</t>
    </rPh>
    <phoneticPr fontId="2"/>
  </si>
  <si>
    <t xml:space="preserve">※電力量料金単価(N欄)のうち、「夏季」の単価は、「その他季」の単価に係数「1.0357」を乗じた金額(小数第3位以下切り捨て)
</t>
    <rPh sb="1" eb="3">
      <t>デンリョク</t>
    </rPh>
    <rPh sb="3" eb="4">
      <t>リョウ</t>
    </rPh>
    <rPh sb="4" eb="6">
      <t>リョウキン</t>
    </rPh>
    <rPh sb="6" eb="8">
      <t>タンカ</t>
    </rPh>
    <rPh sb="10" eb="11">
      <t>ラン</t>
    </rPh>
    <rPh sb="17" eb="19">
      <t>カキ</t>
    </rPh>
    <rPh sb="21" eb="23">
      <t>タンカ</t>
    </rPh>
    <rPh sb="28" eb="29">
      <t>タ</t>
    </rPh>
    <rPh sb="29" eb="30">
      <t>キ</t>
    </rPh>
    <rPh sb="32" eb="34">
      <t>タンカ</t>
    </rPh>
    <rPh sb="35" eb="37">
      <t>ケイスウ</t>
    </rPh>
    <rPh sb="46" eb="47">
      <t>ジョウ</t>
    </rPh>
    <rPh sb="49" eb="51">
      <t>キンガク</t>
    </rPh>
    <rPh sb="52" eb="54">
      <t>ショウスウ</t>
    </rPh>
    <rPh sb="54" eb="55">
      <t>ダイ</t>
    </rPh>
    <rPh sb="56" eb="59">
      <t>イイカ</t>
    </rPh>
    <rPh sb="59" eb="60">
      <t>キ</t>
    </rPh>
    <rPh sb="61" eb="62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</si>
</sst>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#,##0.00_ ;[Red]\-#,##0.00\ "/>
    <numFmt numFmtId="177" formatCode="#,##0_ ;[Red]\-#,##0\ "/>
    <numFmt numFmtId="178" formatCode="#,##0_);[Red]\(#,##0\)"/>
    <numFmt numFmtId="179" formatCode="#,##0.000;[Red]\-#,##0.000"/>
    <numFmt numFmtId="180" formatCode="0.0000_ "/>
    <numFmt numFmtId="181" formatCode="#,##0.00_ 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i/>
      <sz val="10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6" fontId="7" fillId="0" borderId="0" applyFont="0" applyFill="0" applyBorder="0" applyAlignment="0" applyProtection="0"/>
    <xf numFmtId="38" fontId="7" fillId="0" borderId="0" applyFont="0" applyFill="0" applyBorder="0" applyAlignment="0" applyProtection="0"/>
  </cellStyleXfs>
  <cellXfs count="82">
    <xf numFmtId="0" fontId="0" fillId="0" borderId="0" xfId="0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8" fontId="3" fillId="0" borderId="0" xfId="1" applyFont="1">
      <alignment vertical="center"/>
    </xf>
    <xf numFmtId="177" fontId="3" fillId="0" borderId="0" xfId="0" applyNumberFormat="1" applyFont="1">
      <alignment vertical="center"/>
    </xf>
    <xf numFmtId="178" fontId="5" fillId="0" borderId="1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78" fontId="5" fillId="0" borderId="1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178" fontId="5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>
      <alignment vertical="center"/>
    </xf>
    <xf numFmtId="179" fontId="5" fillId="0" borderId="1" xfId="1" applyNumberFormat="1" applyFont="1" applyFill="1" applyBorder="1">
      <alignment vertical="center"/>
    </xf>
    <xf numFmtId="176" fontId="5" fillId="0" borderId="1" xfId="1" applyNumberFormat="1" applyFont="1" applyFill="1" applyBorder="1">
      <alignment vertical="center"/>
    </xf>
    <xf numFmtId="177" fontId="5" fillId="0" borderId="11" xfId="1" applyNumberFormat="1" applyFont="1" applyFill="1" applyBorder="1">
      <alignment vertical="center"/>
    </xf>
    <xf numFmtId="181" fontId="5" fillId="0" borderId="1" xfId="0" applyNumberFormat="1" applyFont="1" applyFill="1" applyBorder="1">
      <alignment vertical="center"/>
    </xf>
    <xf numFmtId="177" fontId="5" fillId="0" borderId="1" xfId="1" applyNumberFormat="1" applyFont="1" applyFill="1" applyBorder="1">
      <alignment vertical="center"/>
    </xf>
    <xf numFmtId="176" fontId="5" fillId="0" borderId="2" xfId="1" applyNumberFormat="1" applyFont="1" applyFill="1" applyBorder="1">
      <alignment vertical="center"/>
    </xf>
    <xf numFmtId="177" fontId="5" fillId="0" borderId="2" xfId="1" applyNumberFormat="1" applyFont="1" applyFill="1" applyBorder="1">
      <alignment vertical="center"/>
    </xf>
    <xf numFmtId="0" fontId="3" fillId="0" borderId="0" xfId="0" applyFont="1" applyFill="1" applyBorder="1" applyAlignment="1">
      <alignment vertical="top" wrapText="1"/>
    </xf>
    <xf numFmtId="177" fontId="3" fillId="0" borderId="0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7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38" fontId="3" fillId="3" borderId="1" xfId="1" applyFont="1" applyFill="1" applyBorder="1">
      <alignment vertical="center"/>
    </xf>
    <xf numFmtId="176" fontId="3" fillId="3" borderId="1" xfId="1" applyNumberFormat="1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4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top" wrapText="1"/>
    </xf>
    <xf numFmtId="2" fontId="3" fillId="0" borderId="18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180" fontId="4" fillId="3" borderId="23" xfId="0" applyNumberFormat="1" applyFont="1" applyFill="1" applyBorder="1" applyAlignment="1">
      <alignment horizontal="center" vertical="center"/>
    </xf>
    <xf numFmtId="180" fontId="4" fillId="3" borderId="22" xfId="0" applyNumberFormat="1" applyFont="1" applyFill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</cellXfs>
  <cellStyles count="5">
    <cellStyle name="桁区切り" xfId="1" builtinId="6"/>
    <cellStyle name="桁区切り 2" xfId="4"/>
    <cellStyle name="通貨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pc065040\&#33883;&#23713;&#24037;&#22580;&#20849;&#26377;&#12501;&#12457;&#12523;&#12480;\Documents%20and%20Settings\5850154\&#12487;&#12473;&#12463;&#12488;&#12483;&#12503;\&#25972;&#20633;&#25552;&#20986;&#29992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業別見積表"/>
      <sheetName val="Date(消さないで)"/>
    </sheetNames>
    <sheetDataSet>
      <sheetData sheetId="0" refreshError="1"/>
      <sheetData sheetId="1">
        <row r="1">
          <cell r="B1" t="str">
            <v>コード</v>
          </cell>
          <cell r="C1" t="str">
            <v>節・細節</v>
          </cell>
        </row>
        <row r="2">
          <cell r="B2" t="str">
            <v>３４－３５－０１</v>
          </cell>
          <cell r="C2" t="str">
            <v>11-01 消耗品費</v>
          </cell>
        </row>
        <row r="3">
          <cell r="B3" t="str">
            <v>３４－３５－０２</v>
          </cell>
          <cell r="C3" t="str">
            <v>11-04 燃料費</v>
          </cell>
        </row>
        <row r="4">
          <cell r="B4" t="str">
            <v>３４－３７－０１</v>
          </cell>
          <cell r="C4" t="str">
            <v>11-05 電気料金</v>
          </cell>
        </row>
        <row r="5">
          <cell r="B5" t="str">
            <v>３４－３７－０２</v>
          </cell>
          <cell r="C5" t="str">
            <v>12-12 検査手数料</v>
          </cell>
        </row>
        <row r="6">
          <cell r="C6" t="str">
            <v>13-34 清掃等委託料</v>
          </cell>
        </row>
        <row r="7">
          <cell r="C7" t="str">
            <v>27-01 公課費</v>
          </cell>
        </row>
        <row r="8">
          <cell r="C8" t="str">
            <v>15-01 工事請負費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showZeros="0" tabSelected="1" zoomScaleNormal="100" zoomScaleSheetLayoutView="100" workbookViewId="0">
      <selection activeCell="K52" sqref="K52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61" t="s">
        <v>52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6" ht="15" customHeight="1" x14ac:dyDescent="0.15">
      <c r="A2" s="63" t="s">
        <v>82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6" ht="18" customHeight="1" x14ac:dyDescent="0.15">
      <c r="H3" s="14" t="s">
        <v>37</v>
      </c>
      <c r="I3" s="23"/>
      <c r="J3" s="23"/>
      <c r="K3" s="15"/>
    </row>
    <row r="4" spans="1:16" ht="12.75" customHeight="1" x14ac:dyDescent="0.15">
      <c r="H4" s="14"/>
      <c r="I4" s="53"/>
      <c r="J4" s="53"/>
      <c r="K4" s="54"/>
    </row>
    <row r="5" spans="1:16" ht="16.5" customHeight="1" x14ac:dyDescent="0.15">
      <c r="A5" s="5" t="s">
        <v>77</v>
      </c>
      <c r="B5" s="5"/>
      <c r="C5" s="15"/>
      <c r="D5" s="5"/>
      <c r="E5" s="5"/>
      <c r="F5" s="5"/>
      <c r="G5" s="5"/>
      <c r="H5" s="5"/>
      <c r="I5" s="5"/>
      <c r="J5" s="5"/>
      <c r="K5" s="5"/>
    </row>
    <row r="6" spans="1:16" s="8" customFormat="1" x14ac:dyDescent="0.15">
      <c r="A6" s="64" t="s">
        <v>31</v>
      </c>
      <c r="B6" s="65"/>
      <c r="C6" s="36" t="s">
        <v>40</v>
      </c>
      <c r="D6" s="37" t="s">
        <v>18</v>
      </c>
      <c r="E6" s="37" t="s">
        <v>16</v>
      </c>
      <c r="F6" s="37" t="s">
        <v>44</v>
      </c>
      <c r="G6" s="37" t="s">
        <v>22</v>
      </c>
      <c r="H6" s="37" t="s">
        <v>20</v>
      </c>
      <c r="I6" s="37" t="s">
        <v>19</v>
      </c>
      <c r="J6" s="37" t="s">
        <v>23</v>
      </c>
      <c r="K6" s="37" t="s">
        <v>21</v>
      </c>
      <c r="L6" s="7"/>
      <c r="M6" s="7"/>
      <c r="N6" s="7"/>
      <c r="O6" s="7"/>
      <c r="P6" s="7"/>
    </row>
    <row r="7" spans="1:16" ht="16.5" customHeight="1" x14ac:dyDescent="0.15">
      <c r="A7" s="38"/>
      <c r="B7" s="39"/>
      <c r="C7" s="40"/>
      <c r="D7" s="40" t="s">
        <v>15</v>
      </c>
      <c r="E7" s="40" t="s">
        <v>12</v>
      </c>
      <c r="F7" s="40" t="s">
        <v>42</v>
      </c>
      <c r="G7" s="40" t="s">
        <v>14</v>
      </c>
      <c r="H7" s="40" t="s">
        <v>45</v>
      </c>
      <c r="I7" s="40" t="s">
        <v>13</v>
      </c>
      <c r="J7" s="40" t="s">
        <v>14</v>
      </c>
      <c r="K7" s="40" t="s">
        <v>14</v>
      </c>
      <c r="L7" s="9"/>
      <c r="M7" s="9"/>
      <c r="N7" s="9"/>
      <c r="O7" s="9"/>
      <c r="P7" s="9"/>
    </row>
    <row r="8" spans="1:16" ht="16.5" customHeight="1" x14ac:dyDescent="0.15">
      <c r="A8" s="41"/>
      <c r="B8" s="42"/>
      <c r="C8" s="43"/>
      <c r="D8" s="40" t="s">
        <v>26</v>
      </c>
      <c r="E8" s="40" t="s">
        <v>27</v>
      </c>
      <c r="F8" s="40" t="s">
        <v>28</v>
      </c>
      <c r="G8" s="40" t="s">
        <v>46</v>
      </c>
      <c r="H8" s="40" t="s">
        <v>29</v>
      </c>
      <c r="I8" s="40" t="s">
        <v>30</v>
      </c>
      <c r="J8" s="40" t="s">
        <v>47</v>
      </c>
      <c r="K8" s="40" t="s">
        <v>48</v>
      </c>
      <c r="L8" s="10"/>
      <c r="M8" s="9"/>
      <c r="N8" s="9"/>
      <c r="O8" s="9"/>
      <c r="P8" s="9"/>
    </row>
    <row r="9" spans="1:16" ht="19.5" customHeight="1" x14ac:dyDescent="0.15">
      <c r="A9" s="49" t="s">
        <v>6</v>
      </c>
      <c r="B9" s="47" t="s">
        <v>38</v>
      </c>
      <c r="C9" s="48" t="s">
        <v>25</v>
      </c>
      <c r="D9" s="24"/>
      <c r="E9" s="50">
        <v>2000</v>
      </c>
      <c r="F9" s="51">
        <f>IF(C9="不使用",1,0.86)</f>
        <v>0.86</v>
      </c>
      <c r="G9" s="27">
        <f t="shared" ref="G9:G13" si="0">ROUNDDOWN(D9*E9*F9,2)</f>
        <v>0</v>
      </c>
      <c r="H9" s="25"/>
      <c r="I9" s="50">
        <v>700000</v>
      </c>
      <c r="J9" s="25">
        <f t="shared" ref="J9:J14" si="1">ROUNDDOWN(I9*H9,2)</f>
        <v>0</v>
      </c>
      <c r="K9" s="28">
        <f t="shared" ref="K9:K14" si="2"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49" t="s">
        <v>7</v>
      </c>
      <c r="B10" s="47" t="s">
        <v>38</v>
      </c>
      <c r="C10" s="48" t="s">
        <v>25</v>
      </c>
      <c r="D10" s="24"/>
      <c r="E10" s="50">
        <v>2000</v>
      </c>
      <c r="F10" s="51">
        <f t="shared" ref="F10:F14" si="3">IF(C10="不使用",1,0.86)</f>
        <v>0.86</v>
      </c>
      <c r="G10" s="27">
        <f t="shared" si="0"/>
        <v>0</v>
      </c>
      <c r="H10" s="25"/>
      <c r="I10" s="50">
        <v>700000</v>
      </c>
      <c r="J10" s="25">
        <f t="shared" si="1"/>
        <v>0</v>
      </c>
      <c r="K10" s="28">
        <f t="shared" si="2"/>
        <v>0</v>
      </c>
      <c r="L10" s="11"/>
      <c r="M10" s="11"/>
      <c r="N10" s="11"/>
      <c r="O10" s="11"/>
      <c r="P10" s="11"/>
    </row>
    <row r="11" spans="1:16" ht="19.5" customHeight="1" x14ac:dyDescent="0.15">
      <c r="A11" s="49" t="s">
        <v>8</v>
      </c>
      <c r="B11" s="47" t="s">
        <v>38</v>
      </c>
      <c r="C11" s="48" t="s">
        <v>62</v>
      </c>
      <c r="D11" s="24"/>
      <c r="E11" s="50">
        <v>2000</v>
      </c>
      <c r="F11" s="51">
        <f t="shared" si="3"/>
        <v>1</v>
      </c>
      <c r="G11" s="27">
        <f t="shared" si="0"/>
        <v>0</v>
      </c>
      <c r="H11" s="25"/>
      <c r="I11" s="50">
        <v>0</v>
      </c>
      <c r="J11" s="25">
        <f t="shared" si="1"/>
        <v>0</v>
      </c>
      <c r="K11" s="28">
        <f t="shared" si="2"/>
        <v>0</v>
      </c>
      <c r="L11" s="11"/>
      <c r="M11" s="11"/>
      <c r="N11" s="11"/>
      <c r="O11" s="11"/>
      <c r="P11" s="11"/>
    </row>
    <row r="12" spans="1:16" ht="19.5" customHeight="1" x14ac:dyDescent="0.15">
      <c r="A12" s="49" t="s">
        <v>9</v>
      </c>
      <c r="B12" s="47" t="s">
        <v>38</v>
      </c>
      <c r="C12" s="48" t="s">
        <v>62</v>
      </c>
      <c r="D12" s="24"/>
      <c r="E12" s="50">
        <v>2000</v>
      </c>
      <c r="F12" s="51">
        <f t="shared" si="3"/>
        <v>1</v>
      </c>
      <c r="G12" s="27">
        <f t="shared" si="0"/>
        <v>0</v>
      </c>
      <c r="H12" s="25"/>
      <c r="I12" s="50"/>
      <c r="J12" s="25">
        <f t="shared" si="1"/>
        <v>0</v>
      </c>
      <c r="K12" s="28">
        <f t="shared" si="2"/>
        <v>0</v>
      </c>
      <c r="L12" s="11"/>
      <c r="M12" s="11"/>
      <c r="N12" s="11"/>
      <c r="O12" s="11"/>
      <c r="P12" s="11"/>
    </row>
    <row r="13" spans="1:16" ht="19.5" customHeight="1" x14ac:dyDescent="0.15">
      <c r="A13" s="49" t="s">
        <v>10</v>
      </c>
      <c r="B13" s="47" t="s">
        <v>38</v>
      </c>
      <c r="C13" s="48" t="s">
        <v>62</v>
      </c>
      <c r="D13" s="24"/>
      <c r="E13" s="50">
        <v>2000</v>
      </c>
      <c r="F13" s="51">
        <f t="shared" si="3"/>
        <v>1</v>
      </c>
      <c r="G13" s="27">
        <f t="shared" si="0"/>
        <v>0</v>
      </c>
      <c r="H13" s="25"/>
      <c r="I13" s="50"/>
      <c r="J13" s="25">
        <f t="shared" si="1"/>
        <v>0</v>
      </c>
      <c r="K13" s="28">
        <f t="shared" si="2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49" t="s">
        <v>11</v>
      </c>
      <c r="B14" s="47" t="s">
        <v>38</v>
      </c>
      <c r="C14" s="48" t="s">
        <v>24</v>
      </c>
      <c r="D14" s="24"/>
      <c r="E14" s="50">
        <v>2000</v>
      </c>
      <c r="F14" s="51">
        <f t="shared" si="3"/>
        <v>1</v>
      </c>
      <c r="G14" s="27">
        <f>ROUNDDOWN(D14*E14*F14,2)</f>
        <v>0</v>
      </c>
      <c r="H14" s="25"/>
      <c r="I14" s="50">
        <v>0</v>
      </c>
      <c r="J14" s="29">
        <f t="shared" si="1"/>
        <v>0</v>
      </c>
      <c r="K14" s="30">
        <f t="shared" si="2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66" t="s">
        <v>59</v>
      </c>
      <c r="B15" s="66"/>
      <c r="C15" s="66"/>
      <c r="D15" s="66"/>
      <c r="E15" s="31"/>
      <c r="F15" s="31"/>
      <c r="G15" s="31"/>
      <c r="H15" s="32"/>
      <c r="I15" s="31" t="s">
        <v>58</v>
      </c>
      <c r="J15" s="44" t="s">
        <v>32</v>
      </c>
      <c r="K15" s="26">
        <f>SUM(K9:K14)</f>
        <v>0</v>
      </c>
    </row>
    <row r="16" spans="1:16" ht="97.5" customHeight="1" x14ac:dyDescent="0.15">
      <c r="A16" s="67" t="s">
        <v>81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</row>
    <row r="17" spans="1:16" ht="16.5" customHeight="1" x14ac:dyDescent="0.15">
      <c r="A17" s="5" t="s">
        <v>78</v>
      </c>
      <c r="B17" s="5"/>
      <c r="C17" s="15"/>
      <c r="D17" s="5"/>
      <c r="E17" s="5"/>
      <c r="F17" s="5"/>
      <c r="G17" s="5"/>
      <c r="H17" s="5"/>
      <c r="I17" s="5"/>
      <c r="J17" s="5"/>
      <c r="K17" s="5"/>
    </row>
    <row r="18" spans="1:16" ht="16.5" customHeight="1" x14ac:dyDescent="0.15">
      <c r="A18" s="74" t="s">
        <v>31</v>
      </c>
      <c r="B18" s="75"/>
      <c r="C18" s="59" t="s">
        <v>40</v>
      </c>
      <c r="D18" s="59" t="s">
        <v>18</v>
      </c>
      <c r="E18" s="59" t="s">
        <v>16</v>
      </c>
      <c r="F18" s="59" t="s">
        <v>44</v>
      </c>
      <c r="G18" s="59" t="s">
        <v>22</v>
      </c>
      <c r="H18" s="59" t="s">
        <v>20</v>
      </c>
      <c r="I18" s="59" t="s">
        <v>19</v>
      </c>
      <c r="J18" s="59" t="s">
        <v>23</v>
      </c>
      <c r="K18" s="59" t="s">
        <v>21</v>
      </c>
    </row>
    <row r="19" spans="1:16" ht="16.5" customHeight="1" x14ac:dyDescent="0.15">
      <c r="A19" s="38"/>
      <c r="B19" s="39"/>
      <c r="C19" s="40"/>
      <c r="D19" s="40" t="s">
        <v>15</v>
      </c>
      <c r="E19" s="40" t="s">
        <v>63</v>
      </c>
      <c r="F19" s="40" t="s">
        <v>42</v>
      </c>
      <c r="G19" s="40" t="s">
        <v>14</v>
      </c>
      <c r="H19" s="40" t="s">
        <v>64</v>
      </c>
      <c r="I19" s="40" t="s">
        <v>65</v>
      </c>
      <c r="J19" s="40" t="s">
        <v>14</v>
      </c>
      <c r="K19" s="40" t="s">
        <v>14</v>
      </c>
    </row>
    <row r="20" spans="1:16" ht="16.5" customHeight="1" x14ac:dyDescent="0.15">
      <c r="A20" s="41"/>
      <c r="B20" s="42"/>
      <c r="C20" s="43"/>
      <c r="D20" s="43" t="s">
        <v>66</v>
      </c>
      <c r="E20" s="43" t="s">
        <v>67</v>
      </c>
      <c r="F20" s="43" t="s">
        <v>68</v>
      </c>
      <c r="G20" s="43" t="s">
        <v>69</v>
      </c>
      <c r="H20" s="43" t="s">
        <v>70</v>
      </c>
      <c r="I20" s="43" t="s">
        <v>71</v>
      </c>
      <c r="J20" s="43" t="s">
        <v>72</v>
      </c>
      <c r="K20" s="43" t="s">
        <v>73</v>
      </c>
    </row>
    <row r="21" spans="1:16" ht="19.5" customHeight="1" x14ac:dyDescent="0.15">
      <c r="A21" s="49" t="s">
        <v>0</v>
      </c>
      <c r="B21" s="47" t="s">
        <v>38</v>
      </c>
      <c r="C21" s="48" t="s">
        <v>62</v>
      </c>
      <c r="D21" s="24"/>
      <c r="E21" s="50">
        <v>2000</v>
      </c>
      <c r="F21" s="51">
        <f t="shared" ref="F21:F26" si="4">IF(C21="不使用",1,0.86)</f>
        <v>1</v>
      </c>
      <c r="G21" s="27">
        <f t="shared" ref="G21:G26" si="5">ROUNDDOWN(E21*D21*F21,2)</f>
        <v>0</v>
      </c>
      <c r="H21" s="25"/>
      <c r="I21" s="50">
        <v>0</v>
      </c>
      <c r="J21" s="25">
        <f t="shared" ref="J21:J26" si="6">ROUNDDOWN(I21*H21,2)</f>
        <v>0</v>
      </c>
      <c r="K21" s="28">
        <f t="shared" ref="K21:K26" si="7">INT(G21+J21)</f>
        <v>0</v>
      </c>
      <c r="L21" s="11"/>
      <c r="M21" s="11"/>
      <c r="N21" s="11"/>
      <c r="O21" s="11"/>
      <c r="P21" s="11"/>
    </row>
    <row r="22" spans="1:16" ht="19.5" customHeight="1" x14ac:dyDescent="0.15">
      <c r="A22" s="49" t="s">
        <v>1</v>
      </c>
      <c r="B22" s="47" t="s">
        <v>38</v>
      </c>
      <c r="C22" s="48" t="s">
        <v>25</v>
      </c>
      <c r="D22" s="24"/>
      <c r="E22" s="50">
        <v>2000</v>
      </c>
      <c r="F22" s="51">
        <f t="shared" si="4"/>
        <v>0.86</v>
      </c>
      <c r="G22" s="27">
        <f t="shared" si="5"/>
        <v>0</v>
      </c>
      <c r="H22" s="25"/>
      <c r="I22" s="50">
        <v>300000</v>
      </c>
      <c r="J22" s="25">
        <f t="shared" si="6"/>
        <v>0</v>
      </c>
      <c r="K22" s="28">
        <f t="shared" si="7"/>
        <v>0</v>
      </c>
      <c r="L22" s="11"/>
      <c r="M22" s="11"/>
      <c r="N22" s="11"/>
      <c r="O22" s="11"/>
      <c r="P22" s="11"/>
    </row>
    <row r="23" spans="1:16" ht="19.5" customHeight="1" x14ac:dyDescent="0.15">
      <c r="A23" s="49" t="s">
        <v>2</v>
      </c>
      <c r="B23" s="47" t="s">
        <v>38</v>
      </c>
      <c r="C23" s="48" t="s">
        <v>25</v>
      </c>
      <c r="D23" s="24"/>
      <c r="E23" s="50">
        <v>2000</v>
      </c>
      <c r="F23" s="51">
        <f t="shared" si="4"/>
        <v>0.86</v>
      </c>
      <c r="G23" s="27">
        <f t="shared" si="5"/>
        <v>0</v>
      </c>
      <c r="H23" s="25"/>
      <c r="I23" s="50">
        <v>300000</v>
      </c>
      <c r="J23" s="25">
        <f t="shared" si="6"/>
        <v>0</v>
      </c>
      <c r="K23" s="28">
        <f t="shared" si="7"/>
        <v>0</v>
      </c>
      <c r="L23" s="11"/>
      <c r="M23" s="11"/>
      <c r="N23" s="11"/>
      <c r="O23" s="11"/>
      <c r="P23" s="11"/>
    </row>
    <row r="24" spans="1:16" ht="19.5" customHeight="1" x14ac:dyDescent="0.15">
      <c r="A24" s="49" t="s">
        <v>3</v>
      </c>
      <c r="B24" s="47" t="s">
        <v>39</v>
      </c>
      <c r="C24" s="48" t="s">
        <v>24</v>
      </c>
      <c r="D24" s="24"/>
      <c r="E24" s="50">
        <v>2000</v>
      </c>
      <c r="F24" s="51">
        <f t="shared" si="4"/>
        <v>1</v>
      </c>
      <c r="G24" s="27">
        <f t="shared" si="5"/>
        <v>0</v>
      </c>
      <c r="H24" s="25"/>
      <c r="I24" s="50"/>
      <c r="J24" s="25">
        <f t="shared" si="6"/>
        <v>0</v>
      </c>
      <c r="K24" s="28">
        <f t="shared" si="7"/>
        <v>0</v>
      </c>
      <c r="L24" s="11"/>
      <c r="M24" s="11"/>
      <c r="N24" s="11"/>
      <c r="O24" s="11"/>
      <c r="P24" s="11"/>
    </row>
    <row r="25" spans="1:16" ht="19.5" customHeight="1" x14ac:dyDescent="0.15">
      <c r="A25" s="49" t="s">
        <v>4</v>
      </c>
      <c r="B25" s="47" t="s">
        <v>39</v>
      </c>
      <c r="C25" s="48" t="s">
        <v>25</v>
      </c>
      <c r="D25" s="24"/>
      <c r="E25" s="50">
        <v>2000</v>
      </c>
      <c r="F25" s="51">
        <f t="shared" si="4"/>
        <v>0.86</v>
      </c>
      <c r="G25" s="27">
        <f t="shared" si="5"/>
        <v>0</v>
      </c>
      <c r="H25" s="25"/>
      <c r="I25" s="50">
        <v>200000</v>
      </c>
      <c r="J25" s="25">
        <f t="shared" si="6"/>
        <v>0</v>
      </c>
      <c r="K25" s="28">
        <f t="shared" si="7"/>
        <v>0</v>
      </c>
      <c r="L25" s="11"/>
      <c r="M25" s="11"/>
      <c r="N25" s="11"/>
      <c r="O25" s="11"/>
      <c r="P25" s="11"/>
    </row>
    <row r="26" spans="1:16" ht="19.5" customHeight="1" thickBot="1" x14ac:dyDescent="0.2">
      <c r="A26" s="49" t="s">
        <v>5</v>
      </c>
      <c r="B26" s="47" t="s">
        <v>39</v>
      </c>
      <c r="C26" s="48" t="s">
        <v>24</v>
      </c>
      <c r="D26" s="24"/>
      <c r="E26" s="50">
        <v>2000</v>
      </c>
      <c r="F26" s="51">
        <f t="shared" si="4"/>
        <v>1</v>
      </c>
      <c r="G26" s="27">
        <f t="shared" si="5"/>
        <v>0</v>
      </c>
      <c r="H26" s="25"/>
      <c r="I26" s="50">
        <v>0</v>
      </c>
      <c r="J26" s="29">
        <f t="shared" si="6"/>
        <v>0</v>
      </c>
      <c r="K26" s="30">
        <f t="shared" si="7"/>
        <v>0</v>
      </c>
      <c r="L26" s="11"/>
      <c r="M26" s="11"/>
      <c r="N26" s="11"/>
      <c r="O26" s="11"/>
      <c r="P26" s="11"/>
    </row>
    <row r="27" spans="1:16" ht="20.25" customHeight="1" thickBot="1" x14ac:dyDescent="0.2">
      <c r="A27" s="3"/>
      <c r="B27" s="1"/>
      <c r="C27" s="4"/>
      <c r="D27" s="1"/>
      <c r="E27" s="1"/>
      <c r="F27" s="1"/>
      <c r="G27" s="1"/>
      <c r="H27" s="16"/>
      <c r="I27" s="1"/>
      <c r="J27" s="45" t="s">
        <v>53</v>
      </c>
      <c r="K27" s="13">
        <f>SUM(K21:K26)</f>
        <v>0</v>
      </c>
    </row>
    <row r="28" spans="1:16" ht="15.75" customHeight="1" x14ac:dyDescent="0.15">
      <c r="A28" s="33" t="s">
        <v>79</v>
      </c>
      <c r="B28" s="34"/>
      <c r="C28" s="35"/>
      <c r="D28" s="33"/>
      <c r="E28" s="33"/>
      <c r="F28" s="33"/>
      <c r="G28" s="33"/>
      <c r="H28" s="33"/>
      <c r="I28" s="33"/>
      <c r="J28" s="33"/>
      <c r="K28" s="33"/>
    </row>
    <row r="29" spans="1:16" s="8" customFormat="1" x14ac:dyDescent="0.15">
      <c r="A29" s="64" t="s">
        <v>31</v>
      </c>
      <c r="B29" s="65"/>
      <c r="C29" s="36" t="s">
        <v>40</v>
      </c>
      <c r="D29" s="37" t="s">
        <v>18</v>
      </c>
      <c r="E29" s="37" t="s">
        <v>16</v>
      </c>
      <c r="F29" s="37" t="s">
        <v>44</v>
      </c>
      <c r="G29" s="37" t="s">
        <v>22</v>
      </c>
      <c r="H29" s="37" t="s">
        <v>20</v>
      </c>
      <c r="I29" s="37" t="s">
        <v>19</v>
      </c>
      <c r="J29" s="37" t="s">
        <v>23</v>
      </c>
      <c r="K29" s="37" t="s">
        <v>21</v>
      </c>
    </row>
    <row r="30" spans="1:16" ht="16.5" customHeight="1" x14ac:dyDescent="0.15">
      <c r="A30" s="38"/>
      <c r="B30" s="39"/>
      <c r="C30" s="40"/>
      <c r="D30" s="40" t="s">
        <v>15</v>
      </c>
      <c r="E30" s="40" t="s">
        <v>12</v>
      </c>
      <c r="F30" s="40" t="s">
        <v>42</v>
      </c>
      <c r="G30" s="40" t="s">
        <v>14</v>
      </c>
      <c r="H30" s="40" t="s">
        <v>45</v>
      </c>
      <c r="I30" s="40" t="s">
        <v>13</v>
      </c>
      <c r="J30" s="40" t="s">
        <v>14</v>
      </c>
      <c r="K30" s="40" t="s">
        <v>14</v>
      </c>
    </row>
    <row r="31" spans="1:16" ht="16.5" customHeight="1" x14ac:dyDescent="0.15">
      <c r="A31" s="41"/>
      <c r="B31" s="42"/>
      <c r="C31" s="43"/>
      <c r="D31" s="40" t="s">
        <v>17</v>
      </c>
      <c r="E31" s="40" t="s">
        <v>33</v>
      </c>
      <c r="F31" s="40" t="s">
        <v>34</v>
      </c>
      <c r="G31" s="40" t="s">
        <v>49</v>
      </c>
      <c r="H31" s="40" t="s">
        <v>35</v>
      </c>
      <c r="I31" s="40" t="s">
        <v>36</v>
      </c>
      <c r="J31" s="40" t="s">
        <v>50</v>
      </c>
      <c r="K31" s="40" t="s">
        <v>51</v>
      </c>
    </row>
    <row r="32" spans="1:16" ht="19.5" customHeight="1" x14ac:dyDescent="0.15">
      <c r="A32" s="49" t="s">
        <v>6</v>
      </c>
      <c r="B32" s="47" t="s">
        <v>38</v>
      </c>
      <c r="C32" s="48" t="s">
        <v>25</v>
      </c>
      <c r="D32" s="24"/>
      <c r="E32" s="50">
        <v>1000</v>
      </c>
      <c r="F32" s="51">
        <f t="shared" ref="F32:F37" si="8">IF(C32="不使用",1,0.86)</f>
        <v>0.86</v>
      </c>
      <c r="G32" s="27">
        <f t="shared" ref="G32:G37" si="9">ROUNDDOWN(E32*D32*F32,2)</f>
        <v>0</v>
      </c>
      <c r="H32" s="25"/>
      <c r="I32" s="50">
        <v>700000</v>
      </c>
      <c r="J32" s="25">
        <f t="shared" ref="J32:J37" si="10">ROUNDDOWN(I32*H32,2)</f>
        <v>0</v>
      </c>
      <c r="K32" s="28">
        <f t="shared" ref="K32:K37" si="11">INT(G32+J32)</f>
        <v>0</v>
      </c>
    </row>
    <row r="33" spans="1:12" ht="19.5" customHeight="1" x14ac:dyDescent="0.15">
      <c r="A33" s="49" t="s">
        <v>7</v>
      </c>
      <c r="B33" s="47" t="s">
        <v>38</v>
      </c>
      <c r="C33" s="48" t="s">
        <v>25</v>
      </c>
      <c r="D33" s="24"/>
      <c r="E33" s="50">
        <v>1000</v>
      </c>
      <c r="F33" s="51">
        <v>0.86</v>
      </c>
      <c r="G33" s="27">
        <f t="shared" si="9"/>
        <v>0</v>
      </c>
      <c r="H33" s="25"/>
      <c r="I33" s="50">
        <v>500000</v>
      </c>
      <c r="J33" s="25">
        <f t="shared" si="10"/>
        <v>0</v>
      </c>
      <c r="K33" s="28">
        <f t="shared" si="11"/>
        <v>0</v>
      </c>
    </row>
    <row r="34" spans="1:12" ht="19.5" customHeight="1" x14ac:dyDescent="0.15">
      <c r="A34" s="49" t="s">
        <v>8</v>
      </c>
      <c r="B34" s="47" t="s">
        <v>38</v>
      </c>
      <c r="C34" s="48" t="s">
        <v>24</v>
      </c>
      <c r="D34" s="24"/>
      <c r="E34" s="50">
        <v>1000</v>
      </c>
      <c r="F34" s="51">
        <f t="shared" si="8"/>
        <v>1</v>
      </c>
      <c r="G34" s="27">
        <f t="shared" si="9"/>
        <v>0</v>
      </c>
      <c r="H34" s="25"/>
      <c r="I34" s="50">
        <v>0</v>
      </c>
      <c r="J34" s="25">
        <f t="shared" si="10"/>
        <v>0</v>
      </c>
      <c r="K34" s="28">
        <f t="shared" si="11"/>
        <v>0</v>
      </c>
    </row>
    <row r="35" spans="1:12" ht="19.5" customHeight="1" x14ac:dyDescent="0.15">
      <c r="A35" s="49" t="s">
        <v>9</v>
      </c>
      <c r="B35" s="47" t="s">
        <v>38</v>
      </c>
      <c r="C35" s="48" t="s">
        <v>24</v>
      </c>
      <c r="D35" s="24"/>
      <c r="E35" s="50">
        <v>1000</v>
      </c>
      <c r="F35" s="51">
        <f t="shared" si="8"/>
        <v>1</v>
      </c>
      <c r="G35" s="27">
        <f t="shared" si="9"/>
        <v>0</v>
      </c>
      <c r="H35" s="25"/>
      <c r="I35" s="50"/>
      <c r="J35" s="25">
        <f t="shared" si="10"/>
        <v>0</v>
      </c>
      <c r="K35" s="28">
        <f t="shared" si="11"/>
        <v>0</v>
      </c>
    </row>
    <row r="36" spans="1:12" ht="19.5" customHeight="1" x14ac:dyDescent="0.15">
      <c r="A36" s="49" t="s">
        <v>10</v>
      </c>
      <c r="B36" s="47" t="s">
        <v>38</v>
      </c>
      <c r="C36" s="48" t="s">
        <v>24</v>
      </c>
      <c r="D36" s="24"/>
      <c r="E36" s="50">
        <v>1000</v>
      </c>
      <c r="F36" s="51">
        <f t="shared" si="8"/>
        <v>1</v>
      </c>
      <c r="G36" s="27">
        <f t="shared" si="9"/>
        <v>0</v>
      </c>
      <c r="H36" s="25"/>
      <c r="I36" s="50"/>
      <c r="J36" s="25">
        <f t="shared" si="10"/>
        <v>0</v>
      </c>
      <c r="K36" s="28">
        <f t="shared" si="11"/>
        <v>0</v>
      </c>
    </row>
    <row r="37" spans="1:12" ht="19.5" customHeight="1" thickBot="1" x14ac:dyDescent="0.2">
      <c r="A37" s="49" t="s">
        <v>11</v>
      </c>
      <c r="B37" s="47" t="s">
        <v>38</v>
      </c>
      <c r="C37" s="48" t="s">
        <v>24</v>
      </c>
      <c r="D37" s="24"/>
      <c r="E37" s="50">
        <v>1000</v>
      </c>
      <c r="F37" s="51">
        <f t="shared" si="8"/>
        <v>1</v>
      </c>
      <c r="G37" s="27">
        <f t="shared" si="9"/>
        <v>0</v>
      </c>
      <c r="H37" s="25"/>
      <c r="I37" s="50">
        <v>0</v>
      </c>
      <c r="J37" s="29">
        <f t="shared" si="10"/>
        <v>0</v>
      </c>
      <c r="K37" s="30">
        <f t="shared" si="11"/>
        <v>0</v>
      </c>
      <c r="L37" s="12"/>
    </row>
    <row r="38" spans="1:12" ht="20.25" customHeight="1" thickBot="1" x14ac:dyDescent="0.2">
      <c r="A38" s="3"/>
      <c r="B38" s="1"/>
      <c r="C38" s="4"/>
      <c r="D38" s="1"/>
      <c r="E38" s="1"/>
      <c r="F38" s="1"/>
      <c r="G38" s="1"/>
      <c r="H38" s="16"/>
      <c r="I38" s="1"/>
      <c r="J38" s="45" t="s">
        <v>74</v>
      </c>
      <c r="K38" s="13">
        <f>SUM(K32:K37)</f>
        <v>0</v>
      </c>
    </row>
    <row r="39" spans="1:12" ht="19.5" customHeight="1" x14ac:dyDescent="0.15">
      <c r="D39" s="22"/>
      <c r="E39" s="22"/>
      <c r="F39" s="22"/>
      <c r="G39" s="22"/>
      <c r="H39" s="22"/>
      <c r="I39" s="22"/>
      <c r="J39" s="22"/>
      <c r="K39" s="22"/>
    </row>
    <row r="40" spans="1:12" ht="15.75" customHeight="1" x14ac:dyDescent="0.15">
      <c r="A40" s="33" t="s">
        <v>80</v>
      </c>
      <c r="B40" s="34"/>
      <c r="C40" s="35"/>
      <c r="D40" s="33"/>
      <c r="E40" s="33"/>
      <c r="F40" s="33"/>
      <c r="G40" s="33"/>
      <c r="H40" s="5" t="s">
        <v>76</v>
      </c>
      <c r="I40" s="33"/>
      <c r="J40" s="33"/>
      <c r="K40" s="33"/>
    </row>
    <row r="41" spans="1:12" s="8" customFormat="1" x14ac:dyDescent="0.15">
      <c r="A41" s="64" t="s">
        <v>31</v>
      </c>
      <c r="B41" s="65"/>
      <c r="C41" s="36" t="s">
        <v>40</v>
      </c>
      <c r="D41" s="37" t="s">
        <v>18</v>
      </c>
      <c r="E41" s="37" t="s">
        <v>16</v>
      </c>
      <c r="F41" s="37" t="s">
        <v>44</v>
      </c>
      <c r="G41" s="37" t="s">
        <v>22</v>
      </c>
      <c r="H41" s="37" t="s">
        <v>20</v>
      </c>
      <c r="I41" s="37" t="s">
        <v>19</v>
      </c>
      <c r="J41" s="37" t="s">
        <v>23</v>
      </c>
      <c r="K41" s="37" t="s">
        <v>21</v>
      </c>
    </row>
    <row r="42" spans="1:12" ht="16.5" customHeight="1" x14ac:dyDescent="0.15">
      <c r="A42" s="38"/>
      <c r="B42" s="39"/>
      <c r="C42" s="40"/>
      <c r="D42" s="40" t="s">
        <v>15</v>
      </c>
      <c r="E42" s="40" t="s">
        <v>12</v>
      </c>
      <c r="F42" s="40" t="s">
        <v>42</v>
      </c>
      <c r="G42" s="40" t="s">
        <v>14</v>
      </c>
      <c r="H42" s="40" t="s">
        <v>45</v>
      </c>
      <c r="I42" s="40" t="s">
        <v>13</v>
      </c>
      <c r="J42" s="40" t="s">
        <v>14</v>
      </c>
      <c r="K42" s="40" t="s">
        <v>14</v>
      </c>
    </row>
    <row r="43" spans="1:12" ht="16.5" customHeight="1" x14ac:dyDescent="0.15">
      <c r="A43" s="41"/>
      <c r="B43" s="42"/>
      <c r="C43" s="43"/>
      <c r="D43" s="40" t="s">
        <v>17</v>
      </c>
      <c r="E43" s="40" t="s">
        <v>33</v>
      </c>
      <c r="F43" s="40" t="s">
        <v>34</v>
      </c>
      <c r="G43" s="40" t="s">
        <v>49</v>
      </c>
      <c r="H43" s="40" t="s">
        <v>35</v>
      </c>
      <c r="I43" s="40" t="s">
        <v>36</v>
      </c>
      <c r="J43" s="40" t="s">
        <v>50</v>
      </c>
      <c r="K43" s="40" t="s">
        <v>51</v>
      </c>
    </row>
    <row r="44" spans="1:12" ht="19.5" customHeight="1" x14ac:dyDescent="0.15">
      <c r="A44" s="49" t="s">
        <v>0</v>
      </c>
      <c r="B44" s="47" t="s">
        <v>38</v>
      </c>
      <c r="C44" s="48" t="s">
        <v>24</v>
      </c>
      <c r="D44" s="24"/>
      <c r="E44" s="50">
        <v>1000</v>
      </c>
      <c r="F44" s="51">
        <f t="shared" ref="F44:F48" si="12">IF(C44="不使用",1,0.86)</f>
        <v>1</v>
      </c>
      <c r="G44" s="27">
        <f>ROUNDDOWN(E44*D44*F44,2)</f>
        <v>0</v>
      </c>
      <c r="H44" s="25"/>
      <c r="I44" s="50">
        <v>0</v>
      </c>
      <c r="J44" s="25">
        <f t="shared" ref="J44:J49" si="13">ROUNDDOWN(I44*H44,2)</f>
        <v>0</v>
      </c>
      <c r="K44" s="28">
        <f t="shared" ref="K44:K48" si="14">INT(G44+J44)</f>
        <v>0</v>
      </c>
    </row>
    <row r="45" spans="1:12" ht="19.5" customHeight="1" x14ac:dyDescent="0.15">
      <c r="A45" s="49" t="s">
        <v>1</v>
      </c>
      <c r="B45" s="47" t="s">
        <v>38</v>
      </c>
      <c r="C45" s="48" t="s">
        <v>24</v>
      </c>
      <c r="D45" s="24"/>
      <c r="E45" s="50">
        <v>1000</v>
      </c>
      <c r="F45" s="51">
        <f t="shared" si="12"/>
        <v>1</v>
      </c>
      <c r="G45" s="27">
        <f t="shared" ref="G45:G49" si="15">ROUNDDOWN(E45*D45*F45,2)</f>
        <v>0</v>
      </c>
      <c r="H45" s="25"/>
      <c r="I45" s="50">
        <v>0</v>
      </c>
      <c r="J45" s="25">
        <f t="shared" si="13"/>
        <v>0</v>
      </c>
      <c r="K45" s="28">
        <f t="shared" si="14"/>
        <v>0</v>
      </c>
    </row>
    <row r="46" spans="1:12" ht="19.5" customHeight="1" x14ac:dyDescent="0.15">
      <c r="A46" s="49" t="s">
        <v>2</v>
      </c>
      <c r="B46" s="47" t="s">
        <v>38</v>
      </c>
      <c r="C46" s="48" t="s">
        <v>24</v>
      </c>
      <c r="D46" s="24"/>
      <c r="E46" s="50">
        <v>1000</v>
      </c>
      <c r="F46" s="51">
        <f t="shared" si="12"/>
        <v>1</v>
      </c>
      <c r="G46" s="27">
        <f t="shared" si="15"/>
        <v>0</v>
      </c>
      <c r="H46" s="25"/>
      <c r="I46" s="50">
        <v>0</v>
      </c>
      <c r="J46" s="25">
        <f t="shared" si="13"/>
        <v>0</v>
      </c>
      <c r="K46" s="28">
        <f t="shared" si="14"/>
        <v>0</v>
      </c>
    </row>
    <row r="47" spans="1:12" ht="19.5" customHeight="1" x14ac:dyDescent="0.15">
      <c r="A47" s="49" t="s">
        <v>3</v>
      </c>
      <c r="B47" s="47" t="s">
        <v>57</v>
      </c>
      <c r="C47" s="48" t="s">
        <v>24</v>
      </c>
      <c r="D47" s="24"/>
      <c r="E47" s="50">
        <v>1000</v>
      </c>
      <c r="F47" s="51">
        <f t="shared" si="12"/>
        <v>1</v>
      </c>
      <c r="G47" s="27">
        <f t="shared" si="15"/>
        <v>0</v>
      </c>
      <c r="H47" s="25"/>
      <c r="I47" s="50">
        <v>0</v>
      </c>
      <c r="J47" s="25">
        <f t="shared" si="13"/>
        <v>0</v>
      </c>
      <c r="K47" s="28">
        <f t="shared" si="14"/>
        <v>0</v>
      </c>
    </row>
    <row r="48" spans="1:12" ht="19.5" customHeight="1" x14ac:dyDescent="0.15">
      <c r="A48" s="49" t="s">
        <v>4</v>
      </c>
      <c r="B48" s="47" t="s">
        <v>57</v>
      </c>
      <c r="C48" s="48" t="s">
        <v>24</v>
      </c>
      <c r="D48" s="24"/>
      <c r="E48" s="50">
        <v>1000</v>
      </c>
      <c r="F48" s="51">
        <f t="shared" si="12"/>
        <v>1</v>
      </c>
      <c r="G48" s="27">
        <f t="shared" si="15"/>
        <v>0</v>
      </c>
      <c r="H48" s="25"/>
      <c r="I48" s="50">
        <v>0</v>
      </c>
      <c r="J48" s="25">
        <f t="shared" si="13"/>
        <v>0</v>
      </c>
      <c r="K48" s="28">
        <f t="shared" si="14"/>
        <v>0</v>
      </c>
    </row>
    <row r="49" spans="1:11" ht="19.5" customHeight="1" thickBot="1" x14ac:dyDescent="0.2">
      <c r="A49" s="49" t="s">
        <v>5</v>
      </c>
      <c r="B49" s="47" t="s">
        <v>57</v>
      </c>
      <c r="C49" s="48" t="s">
        <v>24</v>
      </c>
      <c r="D49" s="24"/>
      <c r="E49" s="50">
        <v>1000</v>
      </c>
      <c r="F49" s="51">
        <v>1</v>
      </c>
      <c r="G49" s="27">
        <f t="shared" si="15"/>
        <v>0</v>
      </c>
      <c r="H49" s="25"/>
      <c r="I49" s="50">
        <v>0</v>
      </c>
      <c r="J49" s="25">
        <f t="shared" si="13"/>
        <v>0</v>
      </c>
      <c r="K49" s="28">
        <f>INT(G49+J49)</f>
        <v>0</v>
      </c>
    </row>
    <row r="50" spans="1:11" ht="20.25" customHeight="1" thickBot="1" x14ac:dyDescent="0.2">
      <c r="A50" s="58" t="s">
        <v>60</v>
      </c>
      <c r="B50" s="1"/>
      <c r="C50" s="4"/>
      <c r="D50" s="1"/>
      <c r="E50" s="1"/>
      <c r="F50" s="1"/>
      <c r="G50" s="1"/>
      <c r="H50" s="16"/>
      <c r="I50" s="1"/>
      <c r="J50" s="45" t="s">
        <v>56</v>
      </c>
      <c r="K50" s="13">
        <f>SUM(K44:K49)</f>
        <v>0</v>
      </c>
    </row>
    <row r="51" spans="1:11" ht="12.75" thickBot="1" x14ac:dyDescent="0.2">
      <c r="A51" s="80" t="s">
        <v>83</v>
      </c>
      <c r="B51" s="81"/>
      <c r="C51" s="81"/>
      <c r="D51" s="81"/>
      <c r="E51" s="81"/>
      <c r="F51" s="81"/>
      <c r="G51" s="81"/>
      <c r="H51" s="81"/>
      <c r="I51" s="81"/>
    </row>
    <row r="52" spans="1:11" ht="30" customHeight="1" thickTop="1" thickBot="1" x14ac:dyDescent="0.2">
      <c r="A52" s="57" t="s">
        <v>61</v>
      </c>
      <c r="B52" s="2"/>
      <c r="C52" s="4"/>
      <c r="D52" s="2"/>
      <c r="E52" s="2"/>
      <c r="F52" s="2"/>
      <c r="G52" s="2"/>
      <c r="H52" s="17"/>
      <c r="I52" s="2"/>
      <c r="J52" s="46" t="s">
        <v>75</v>
      </c>
      <c r="K52" s="18">
        <f>K15+K27+K38+K50</f>
        <v>0</v>
      </c>
    </row>
    <row r="53" spans="1:11" ht="11.25" customHeight="1" x14ac:dyDescent="0.15">
      <c r="A53" s="3" t="s">
        <v>41</v>
      </c>
      <c r="B53" s="3"/>
      <c r="C53" s="20"/>
      <c r="D53" s="3"/>
      <c r="E53" s="3"/>
      <c r="F53" s="3"/>
      <c r="G53" s="3"/>
      <c r="H53" s="3"/>
      <c r="I53" s="3"/>
      <c r="J53" s="19"/>
      <c r="K53" s="21"/>
    </row>
    <row r="54" spans="1:11" x14ac:dyDescent="0.15">
      <c r="A54" s="60" t="s">
        <v>54</v>
      </c>
      <c r="D54" s="22"/>
      <c r="E54" s="22"/>
      <c r="F54" s="22"/>
      <c r="G54" s="22"/>
      <c r="H54" s="22"/>
      <c r="I54" s="22"/>
      <c r="J54" s="22"/>
      <c r="K54" s="22"/>
    </row>
    <row r="55" spans="1:11" x14ac:dyDescent="0.15">
      <c r="A55" s="60" t="s">
        <v>55</v>
      </c>
      <c r="D55" s="22"/>
      <c r="E55" s="22"/>
      <c r="F55" s="22"/>
      <c r="G55" s="22"/>
      <c r="H55" s="22"/>
      <c r="I55" s="22"/>
      <c r="J55" s="22"/>
      <c r="K55" s="22"/>
    </row>
    <row r="56" spans="1:11" ht="9" customHeight="1" x14ac:dyDescent="0.15">
      <c r="D56" s="22"/>
      <c r="E56" s="22"/>
      <c r="F56" s="22"/>
      <c r="G56" s="22"/>
      <c r="H56" s="22"/>
      <c r="I56" s="22"/>
      <c r="J56" s="22"/>
      <c r="K56" s="22"/>
    </row>
    <row r="57" spans="1:11" ht="28.5" customHeight="1" thickBot="1" x14ac:dyDescent="0.2">
      <c r="B57" s="52"/>
      <c r="C57" s="76" t="s">
        <v>43</v>
      </c>
      <c r="D57" s="77"/>
      <c r="E57" s="78" t="s">
        <v>42</v>
      </c>
      <c r="F57" s="79"/>
      <c r="H57" s="22"/>
      <c r="I57" s="22"/>
      <c r="J57" s="22"/>
      <c r="K57" s="22"/>
    </row>
    <row r="58" spans="1:11" ht="24.75" customHeight="1" x14ac:dyDescent="0.15">
      <c r="B58" s="55" t="s">
        <v>39</v>
      </c>
      <c r="C58" s="68"/>
      <c r="D58" s="69"/>
      <c r="E58" s="70">
        <v>1.0943000000000001</v>
      </c>
      <c r="F58" s="71"/>
      <c r="H58" s="22"/>
      <c r="I58" s="22"/>
      <c r="J58" s="22"/>
      <c r="K58" s="22"/>
    </row>
    <row r="59" spans="1:11" ht="24.75" customHeight="1" thickBot="1" x14ac:dyDescent="0.2">
      <c r="B59" s="56" t="s">
        <v>38</v>
      </c>
      <c r="C59" s="72"/>
      <c r="D59" s="73"/>
      <c r="E59" s="70">
        <v>1.0887</v>
      </c>
      <c r="F59" s="71"/>
      <c r="H59" s="22"/>
      <c r="I59" s="22"/>
      <c r="J59" s="22"/>
      <c r="K59" s="22"/>
    </row>
  </sheetData>
  <mergeCells count="15">
    <mergeCell ref="C58:D58"/>
    <mergeCell ref="E58:F58"/>
    <mergeCell ref="C59:D59"/>
    <mergeCell ref="E59:F59"/>
    <mergeCell ref="A18:B18"/>
    <mergeCell ref="A29:B29"/>
    <mergeCell ref="A41:B41"/>
    <mergeCell ref="C57:D57"/>
    <mergeCell ref="E57:F57"/>
    <mergeCell ref="A51:I51"/>
    <mergeCell ref="A1:K1"/>
    <mergeCell ref="A2:K2"/>
    <mergeCell ref="A6:B6"/>
    <mergeCell ref="A15:D15"/>
    <mergeCell ref="A16:K16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92" orientation="landscape" r:id="rId1"/>
  <headerFooter>
    <oddHeader>&amp;R別添様式２</oddHeader>
    <oddFooter>&amp;C&amp;P/&amp;N</oddFooter>
  </headerFooter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①【買電】松森工場</vt:lpstr>
      <vt:lpstr>①【買電】松森工場!Print_Area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2024-04-10T06:22:36Z</cp:lastPrinted>
  <dcterms:created xsi:type="dcterms:W3CDTF">2014-11-10T05:34:32Z</dcterms:created>
  <dcterms:modified xsi:type="dcterms:W3CDTF">2024-04-16T06:21:32Z</dcterms:modified>
</cp:coreProperties>
</file>