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vhon02f04om\02_契約課物品契約係\02 公告及び契約関係データ\31年度(年度末公告～2月公告早期含む）\♪191210(電力・牛)\08 科学館電力需給\入札説明書作業用\"/>
    </mc:Choice>
  </mc:AlternateContent>
  <bookViews>
    <workbookView xWindow="0" yWindow="0" windowWidth="15345" windowHeight="4455"/>
  </bookViews>
  <sheets>
    <sheet name="R2、３" sheetId="1" r:id="rId1"/>
    <sheet name="R４ " sheetId="2" r:id="rId2"/>
  </sheets>
  <definedNames>
    <definedName name="_xlnm.Print_Area" localSheetId="0">'R2、３'!$A$1:$M$23</definedName>
    <definedName name="_xlnm.Print_Area" localSheetId="1">'R４ '!$A$1:$M$18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5" i="2" l="1"/>
  <c r="L15" i="2" s="1"/>
  <c r="G15" i="2"/>
  <c r="I15" i="2" s="1"/>
  <c r="C15" i="2"/>
  <c r="F15" i="2" s="1"/>
  <c r="J14" i="2"/>
  <c r="L14" i="2" s="1"/>
  <c r="G14" i="2"/>
  <c r="I14" i="2" s="1"/>
  <c r="C14" i="2"/>
  <c r="F14" i="2" s="1"/>
  <c r="L13" i="2"/>
  <c r="I13" i="2"/>
  <c r="C13" i="2"/>
  <c r="F13" i="2" s="1"/>
  <c r="L12" i="2"/>
  <c r="J12" i="2"/>
  <c r="G12" i="2"/>
  <c r="I12" i="2" s="1"/>
  <c r="C12" i="2"/>
  <c r="F12" i="2" s="1"/>
  <c r="J11" i="2"/>
  <c r="L11" i="2" s="1"/>
  <c r="G11" i="2"/>
  <c r="I11" i="2" s="1"/>
  <c r="C11" i="2"/>
  <c r="F11" i="2" s="1"/>
  <c r="L10" i="2"/>
  <c r="I10" i="2"/>
  <c r="F10" i="2"/>
  <c r="J16" i="1"/>
  <c r="J20" i="1" s="1"/>
  <c r="L20" i="1" s="1"/>
  <c r="G16" i="1"/>
  <c r="G18" i="1" s="1"/>
  <c r="I18" i="1" s="1"/>
  <c r="C16" i="1"/>
  <c r="C20" i="1" s="1"/>
  <c r="F20" i="1" s="1"/>
  <c r="J15" i="1"/>
  <c r="L15" i="1" s="1"/>
  <c r="G15" i="1"/>
  <c r="I15" i="1" s="1"/>
  <c r="C15" i="1"/>
  <c r="F15" i="1" s="1"/>
  <c r="J14" i="1"/>
  <c r="L14" i="1" s="1"/>
  <c r="G14" i="1"/>
  <c r="I14" i="1" s="1"/>
  <c r="C14" i="1"/>
  <c r="F14" i="1" s="1"/>
  <c r="L13" i="1"/>
  <c r="I13" i="1"/>
  <c r="C13" i="1"/>
  <c r="F13" i="1" s="1"/>
  <c r="J12" i="1"/>
  <c r="L12" i="1" s="1"/>
  <c r="G12" i="1"/>
  <c r="I12" i="1" s="1"/>
  <c r="F12" i="1"/>
  <c r="C12" i="1"/>
  <c r="J11" i="1"/>
  <c r="L11" i="1" s="1"/>
  <c r="G11" i="1"/>
  <c r="I11" i="1" s="1"/>
  <c r="C11" i="1"/>
  <c r="F11" i="1" s="1"/>
  <c r="L10" i="1"/>
  <c r="I10" i="1"/>
  <c r="F10" i="1"/>
  <c r="M10" i="1" s="1"/>
  <c r="M13" i="1" l="1"/>
  <c r="M14" i="1"/>
  <c r="M15" i="1"/>
  <c r="M11" i="1"/>
  <c r="M12" i="1"/>
  <c r="M14" i="2"/>
  <c r="M13" i="2"/>
  <c r="M10" i="2"/>
  <c r="M15" i="2"/>
  <c r="M11" i="2"/>
  <c r="M12" i="2"/>
  <c r="F16" i="1"/>
  <c r="L16" i="1"/>
  <c r="G17" i="1"/>
  <c r="I17" i="1" s="1"/>
  <c r="C19" i="1"/>
  <c r="F19" i="1" s="1"/>
  <c r="J19" i="1"/>
  <c r="L19" i="1" s="1"/>
  <c r="G21" i="1"/>
  <c r="I21" i="1" s="1"/>
  <c r="C18" i="1"/>
  <c r="F18" i="1" s="1"/>
  <c r="J18" i="1"/>
  <c r="L18" i="1" s="1"/>
  <c r="G20" i="1"/>
  <c r="I20" i="1" s="1"/>
  <c r="M20" i="1" s="1"/>
  <c r="I16" i="1"/>
  <c r="C17" i="1"/>
  <c r="F17" i="1" s="1"/>
  <c r="J17" i="1"/>
  <c r="L17" i="1" s="1"/>
  <c r="G19" i="1"/>
  <c r="I19" i="1" s="1"/>
  <c r="C21" i="1"/>
  <c r="F21" i="1" s="1"/>
  <c r="J21" i="1"/>
  <c r="L21" i="1" s="1"/>
  <c r="M16" i="1" l="1"/>
  <c r="M16" i="2"/>
  <c r="M19" i="1"/>
  <c r="M17" i="1"/>
  <c r="M18" i="1"/>
  <c r="M21" i="1"/>
  <c r="M22" i="1" l="1"/>
  <c r="M23" i="1" s="1"/>
  <c r="M17" i="2" l="1"/>
</calcChain>
</file>

<file path=xl/sharedStrings.xml><?xml version="1.0" encoding="utf-8"?>
<sst xmlns="http://schemas.openxmlformats.org/spreadsheetml/2006/main" count="118" uniqueCount="66">
  <si>
    <t>入札金額積算内訳書（R2・3）</t>
    <rPh sb="0" eb="2">
      <t>ニュウサツ</t>
    </rPh>
    <rPh sb="2" eb="4">
      <t>キンガク</t>
    </rPh>
    <rPh sb="4" eb="6">
      <t>セキサン</t>
    </rPh>
    <rPh sb="6" eb="9">
      <t>ウチワケショ</t>
    </rPh>
    <phoneticPr fontId="3"/>
  </si>
  <si>
    <t>件名：仙台市科学館電力需給</t>
    <rPh sb="0" eb="2">
      <t>ケンメイ</t>
    </rPh>
    <rPh sb="3" eb="6">
      <t>センダイシ</t>
    </rPh>
    <rPh sb="6" eb="9">
      <t>カガクカン</t>
    </rPh>
    <rPh sb="9" eb="11">
      <t>デンリョク</t>
    </rPh>
    <rPh sb="11" eb="13">
      <t>ジュキュウ</t>
    </rPh>
    <phoneticPr fontId="3"/>
  </si>
  <si>
    <t>商号又は名称</t>
    <rPh sb="0" eb="2">
      <t>ショウゴウ</t>
    </rPh>
    <rPh sb="2" eb="3">
      <t>マタ</t>
    </rPh>
    <rPh sb="4" eb="6">
      <t>メイショウ</t>
    </rPh>
    <phoneticPr fontId="3"/>
  </si>
  <si>
    <t>期別</t>
    <rPh sb="0" eb="1">
      <t>キ</t>
    </rPh>
    <rPh sb="1" eb="2">
      <t>ベツ</t>
    </rPh>
    <phoneticPr fontId="3"/>
  </si>
  <si>
    <t>基本料金
単価</t>
    <rPh sb="0" eb="2">
      <t>キホン</t>
    </rPh>
    <rPh sb="2" eb="4">
      <t>リョウキン</t>
    </rPh>
    <rPh sb="5" eb="7">
      <t>タンカ</t>
    </rPh>
    <phoneticPr fontId="3"/>
  </si>
  <si>
    <t>契約
電力</t>
    <rPh sb="0" eb="2">
      <t>ケイヤク</t>
    </rPh>
    <rPh sb="3" eb="5">
      <t>デンリョク</t>
    </rPh>
    <phoneticPr fontId="3"/>
  </si>
  <si>
    <t>力率
調整</t>
    <rPh sb="0" eb="2">
      <t>リキリツ</t>
    </rPh>
    <rPh sb="3" eb="5">
      <t>チョウセイ</t>
    </rPh>
    <phoneticPr fontId="3"/>
  </si>
  <si>
    <t>基本料金</t>
    <rPh sb="0" eb="2">
      <t>キホン</t>
    </rPh>
    <rPh sb="2" eb="4">
      <t>リョウキン</t>
    </rPh>
    <phoneticPr fontId="3"/>
  </si>
  <si>
    <t>平日</t>
    <rPh sb="0" eb="2">
      <t>ヘイジツ</t>
    </rPh>
    <phoneticPr fontId="3"/>
  </si>
  <si>
    <t>休日</t>
    <rPh sb="0" eb="2">
      <t>キュウジツ</t>
    </rPh>
    <phoneticPr fontId="3"/>
  </si>
  <si>
    <t>電気料金合計</t>
    <rPh sb="0" eb="2">
      <t>デンキ</t>
    </rPh>
    <rPh sb="2" eb="4">
      <t>リョウキン</t>
    </rPh>
    <rPh sb="4" eb="6">
      <t>ゴウケイ</t>
    </rPh>
    <phoneticPr fontId="3"/>
  </si>
  <si>
    <t>電力量料金
単価</t>
    <rPh sb="0" eb="2">
      <t>デンリョク</t>
    </rPh>
    <rPh sb="2" eb="3">
      <t>リョウ</t>
    </rPh>
    <rPh sb="3" eb="5">
      <t>リョウキン</t>
    </rPh>
    <rPh sb="6" eb="8">
      <t>タンカ</t>
    </rPh>
    <phoneticPr fontId="3"/>
  </si>
  <si>
    <t>予定使用
電力量</t>
    <rPh sb="0" eb="2">
      <t>ヨテイ</t>
    </rPh>
    <rPh sb="2" eb="4">
      <t>シヨウ</t>
    </rPh>
    <rPh sb="5" eb="7">
      <t>デンリョク</t>
    </rPh>
    <rPh sb="7" eb="8">
      <t>リョウ</t>
    </rPh>
    <phoneticPr fontId="3"/>
  </si>
  <si>
    <t>電力量料金</t>
    <rPh sb="0" eb="2">
      <t>デンリョク</t>
    </rPh>
    <rPh sb="2" eb="3">
      <t>リョウ</t>
    </rPh>
    <rPh sb="3" eb="5">
      <t>リョウキン</t>
    </rPh>
    <phoneticPr fontId="3"/>
  </si>
  <si>
    <t>（円/kW）</t>
    <rPh sb="1" eb="2">
      <t>エン</t>
    </rPh>
    <phoneticPr fontId="3"/>
  </si>
  <si>
    <t>（kW）</t>
    <phoneticPr fontId="3"/>
  </si>
  <si>
    <t>（円）</t>
    <rPh sb="1" eb="2">
      <t>エン</t>
    </rPh>
    <phoneticPr fontId="3"/>
  </si>
  <si>
    <t>（円/kWh）</t>
    <phoneticPr fontId="3"/>
  </si>
  <si>
    <t>（kWh）</t>
    <phoneticPr fontId="3"/>
  </si>
  <si>
    <t>（円/kWh）</t>
    <phoneticPr fontId="3"/>
  </si>
  <si>
    <t>A</t>
    <phoneticPr fontId="3"/>
  </si>
  <si>
    <t>B</t>
    <phoneticPr fontId="3"/>
  </si>
  <si>
    <t>C</t>
    <phoneticPr fontId="3"/>
  </si>
  <si>
    <t>D=A×B×C</t>
    <phoneticPr fontId="3"/>
  </si>
  <si>
    <t>E</t>
    <phoneticPr fontId="3"/>
  </si>
  <si>
    <t>F</t>
    <phoneticPr fontId="3"/>
  </si>
  <si>
    <t>G=E×F</t>
    <phoneticPr fontId="3"/>
  </si>
  <si>
    <t>H</t>
    <phoneticPr fontId="3"/>
  </si>
  <si>
    <t>I</t>
    <phoneticPr fontId="3"/>
  </si>
  <si>
    <t>J=H×I</t>
    <phoneticPr fontId="3"/>
  </si>
  <si>
    <t>K=D+G+J</t>
    <phoneticPr fontId="3"/>
  </si>
  <si>
    <t>4月</t>
    <rPh sb="1" eb="2">
      <t>ガツ</t>
    </rPh>
    <phoneticPr fontId="3"/>
  </si>
  <si>
    <t>その他季</t>
    <rPh sb="2" eb="3">
      <t>タ</t>
    </rPh>
    <rPh sb="3" eb="4">
      <t>キ</t>
    </rPh>
    <phoneticPr fontId="3"/>
  </si>
  <si>
    <t>5月</t>
  </si>
  <si>
    <t>6月</t>
  </si>
  <si>
    <t>7月</t>
  </si>
  <si>
    <t>夏季</t>
    <rPh sb="0" eb="2">
      <t>カキ</t>
    </rPh>
    <phoneticPr fontId="3"/>
  </si>
  <si>
    <t>8月</t>
  </si>
  <si>
    <t>9月</t>
  </si>
  <si>
    <t>10月</t>
  </si>
  <si>
    <t>11月</t>
  </si>
  <si>
    <t>12月</t>
  </si>
  <si>
    <t>1月</t>
    <rPh sb="1" eb="2">
      <t>ガツ</t>
    </rPh>
    <phoneticPr fontId="3"/>
  </si>
  <si>
    <t>2月</t>
  </si>
  <si>
    <t>3月</t>
  </si>
  <si>
    <t>12ヶ月合計 L</t>
    <rPh sb="3" eb="4">
      <t>ゲツ</t>
    </rPh>
    <rPh sb="4" eb="6">
      <t>ゴウケイ</t>
    </rPh>
    <phoneticPr fontId="3"/>
  </si>
  <si>
    <t>(留意事項）</t>
    <rPh sb="1" eb="3">
      <t>リュウイ</t>
    </rPh>
    <rPh sb="3" eb="5">
      <t>ジコウ</t>
    </rPh>
    <phoneticPr fontId="3"/>
  </si>
  <si>
    <t>入札金額積算内訳書（R4）</t>
    <rPh sb="0" eb="2">
      <t>ニュウサツ</t>
    </rPh>
    <rPh sb="2" eb="4">
      <t>キンガク</t>
    </rPh>
    <rPh sb="4" eb="6">
      <t>セキサン</t>
    </rPh>
    <rPh sb="6" eb="9">
      <t>ウチワケショ</t>
    </rPh>
    <phoneticPr fontId="3"/>
  </si>
  <si>
    <t>（kW）</t>
    <phoneticPr fontId="3"/>
  </si>
  <si>
    <t>（円/kWh）</t>
    <phoneticPr fontId="3"/>
  </si>
  <si>
    <t>（kWh）</t>
    <phoneticPr fontId="3"/>
  </si>
  <si>
    <t>（kWh）</t>
    <phoneticPr fontId="3"/>
  </si>
  <si>
    <t>A</t>
    <phoneticPr fontId="3"/>
  </si>
  <si>
    <t>B</t>
    <phoneticPr fontId="3"/>
  </si>
  <si>
    <t>D=A×B×C</t>
    <phoneticPr fontId="3"/>
  </si>
  <si>
    <t>E</t>
    <phoneticPr fontId="3"/>
  </si>
  <si>
    <t>F</t>
    <phoneticPr fontId="3"/>
  </si>
  <si>
    <t>G=E×F</t>
    <phoneticPr fontId="3"/>
  </si>
  <si>
    <t>H</t>
    <phoneticPr fontId="3"/>
  </si>
  <si>
    <t>I</t>
    <phoneticPr fontId="3"/>
  </si>
  <si>
    <t>J=H×I</t>
    <phoneticPr fontId="3"/>
  </si>
  <si>
    <t>K=D+G+J</t>
    <phoneticPr fontId="3"/>
  </si>
  <si>
    <t>6ヶ月合計 M</t>
    <rPh sb="2" eb="3">
      <t>ゲツ</t>
    </rPh>
    <rPh sb="3" eb="5">
      <t>ゴウケイ</t>
    </rPh>
    <phoneticPr fontId="3"/>
  </si>
  <si>
    <r>
      <rPr>
        <b/>
        <sz val="10"/>
        <color theme="1"/>
        <rFont val="游ゴシック"/>
        <family val="3"/>
        <charset val="128"/>
        <scheme val="minor"/>
      </rPr>
      <t>契約希望金額</t>
    </r>
    <r>
      <rPr>
        <sz val="10"/>
        <color theme="1"/>
        <rFont val="游ゴシック"/>
        <family val="3"/>
        <charset val="128"/>
        <scheme val="minor"/>
      </rPr>
      <t xml:space="preserve">
（30ヶ月合計）
(L×2＋M)</t>
    </r>
    <rPh sb="0" eb="2">
      <t>ケイヤク</t>
    </rPh>
    <rPh sb="2" eb="4">
      <t>キボウ</t>
    </rPh>
    <rPh sb="4" eb="6">
      <t>キンガク</t>
    </rPh>
    <rPh sb="11" eb="12">
      <t>ゲツ</t>
    </rPh>
    <rPh sb="12" eb="14">
      <t>ゴウケイ</t>
    </rPh>
    <phoneticPr fontId="3"/>
  </si>
  <si>
    <t>（24ヶ月合計）
(L×2)</t>
    <rPh sb="4" eb="5">
      <t>ゲツ</t>
    </rPh>
    <rPh sb="5" eb="7">
      <t>ゴウケイ</t>
    </rPh>
    <phoneticPr fontId="3"/>
  </si>
  <si>
    <t>・金額はすべて消費税及び地方消費税相当額を含む金額を記入すること。
・平日の電力量料金単価（E欄）は、夏季とその他季ごとに、それぞれ同一料金とすること。
・休日の電力量料金単価（H欄）は、夏季とその他季ごとに、それぞれ同一料金とすること。
・各月の電気料金合計（K欄）は、小数点以下を切り捨てた金額を記入すること。
・契約希望金額（30ヶ月合計）欄は、入札書の入札金額と一致すること。
・この入札金額積算内訳書は、入札書と併せて封筒に入れること（2ページあるので、すべて提出すること）。</t>
    <rPh sb="35" eb="37">
      <t>ヘイジツ</t>
    </rPh>
    <rPh sb="78" eb="80">
      <t>キュウジツ</t>
    </rPh>
    <rPh sb="159" eb="161">
      <t>ケイヤク</t>
    </rPh>
    <rPh sb="161" eb="163">
      <t>キボウ</t>
    </rPh>
    <rPh sb="163" eb="165">
      <t>キンガク</t>
    </rPh>
    <rPh sb="173" eb="174">
      <t>ラン</t>
    </rPh>
    <rPh sb="176" eb="178">
      <t>ニュウサツ</t>
    </rPh>
    <rPh sb="178" eb="179">
      <t>ショ</t>
    </rPh>
    <rPh sb="180" eb="182">
      <t>ニュウサツ</t>
    </rPh>
    <rPh sb="182" eb="184">
      <t>キンガク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</si>
</sst>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00;[Red]\-#,##0.000"/>
    <numFmt numFmtId="177" formatCode="#,##0.00_ ;[Red]\-#,##0.00\ "/>
    <numFmt numFmtId="178" formatCode="#,##0.00_ "/>
    <numFmt numFmtId="179" formatCode="#,##0_ ;[Red]\-#,##0\ "/>
    <numFmt numFmtId="180" formatCode="#,##0.000_ ;[Red]\-#,##0.000\ "/>
    <numFmt numFmtId="181" formatCode="#,##0_ "/>
  </numFmts>
  <fonts count="9" x14ac:knownFonts="1">
    <font>
      <sz val="11"/>
      <color theme="1"/>
      <name val="游ゴシック"/>
      <family val="2"/>
      <charset val="128"/>
      <scheme val="minor"/>
    </font>
    <font>
      <sz val="11"/>
      <color theme="1"/>
      <name val="游ゴシック"/>
      <family val="2"/>
      <charset val="128"/>
      <scheme val="minor"/>
    </font>
    <font>
      <sz val="14"/>
      <color theme="1"/>
      <name val="游ゴシック"/>
      <family val="3"/>
      <charset val="128"/>
      <scheme val="minor"/>
    </font>
    <font>
      <sz val="6"/>
      <name val="游ゴシック"/>
      <family val="2"/>
      <charset val="128"/>
      <scheme val="minor"/>
    </font>
    <font>
      <sz val="10"/>
      <color theme="1"/>
      <name val="游ゴシック"/>
      <family val="3"/>
      <charset val="128"/>
      <scheme val="minor"/>
    </font>
    <font>
      <i/>
      <sz val="10"/>
      <color rgb="FFFF0000"/>
      <name val="游ゴシック"/>
      <family val="3"/>
      <charset val="128"/>
      <scheme val="minor"/>
    </font>
    <font>
      <sz val="10"/>
      <name val="游ゴシック"/>
      <family val="3"/>
      <charset val="128"/>
      <scheme val="minor"/>
    </font>
    <font>
      <b/>
      <sz val="10"/>
      <color theme="1"/>
      <name val="游ゴシック"/>
      <family val="3"/>
      <charset val="128"/>
      <scheme val="minor"/>
    </font>
    <font>
      <sz val="9"/>
      <color theme="1"/>
      <name val="游ゴシック"/>
      <family val="3"/>
      <charset val="128"/>
      <scheme val="minor"/>
    </font>
  </fonts>
  <fills count="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s>
  <borders count="17">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2">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lignment vertical="center"/>
    </xf>
    <xf numFmtId="0" fontId="4" fillId="0" borderId="1" xfId="0" applyFont="1" applyBorder="1" applyAlignment="1">
      <alignment horizontal="center" vertical="center"/>
    </xf>
    <xf numFmtId="0" fontId="4" fillId="0" borderId="0" xfId="0" applyFont="1" applyBorder="1" applyAlignment="1">
      <alignment horizontal="center" vertical="center"/>
    </xf>
    <xf numFmtId="0" fontId="4" fillId="2" borderId="3" xfId="0" applyFont="1" applyFill="1" applyBorder="1" applyAlignment="1">
      <alignment horizontal="center" vertical="top" wrapText="1"/>
    </xf>
    <xf numFmtId="0" fontId="4" fillId="2" borderId="4" xfId="0" applyFont="1" applyFill="1" applyBorder="1" applyAlignment="1">
      <alignment horizontal="center" vertical="top" wrapText="1"/>
    </xf>
    <xf numFmtId="0" fontId="4" fillId="0" borderId="0" xfId="0" applyFont="1" applyAlignment="1">
      <alignment vertical="top"/>
    </xf>
    <xf numFmtId="0" fontId="4" fillId="2" borderId="8" xfId="0" applyFont="1" applyFill="1" applyBorder="1" applyAlignment="1">
      <alignment horizontal="center" vertical="center"/>
    </xf>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3" borderId="11" xfId="0" applyFont="1" applyFill="1" applyBorder="1" applyAlignment="1">
      <alignment horizontal="right" vertical="center"/>
    </xf>
    <xf numFmtId="0" fontId="4" fillId="3" borderId="11" xfId="0" applyFont="1" applyFill="1" applyBorder="1" applyAlignment="1">
      <alignment horizontal="center" vertical="center"/>
    </xf>
    <xf numFmtId="176" fontId="5" fillId="0" borderId="11" xfId="1" applyNumberFormat="1" applyFont="1" applyBorder="1">
      <alignment vertical="center"/>
    </xf>
    <xf numFmtId="38" fontId="4" fillId="3" borderId="11" xfId="1" applyFont="1" applyFill="1" applyBorder="1">
      <alignment vertical="center"/>
    </xf>
    <xf numFmtId="177" fontId="4" fillId="3" borderId="11" xfId="1" applyNumberFormat="1" applyFont="1" applyFill="1" applyBorder="1">
      <alignment vertical="center"/>
    </xf>
    <xf numFmtId="178" fontId="5" fillId="0" borderId="11" xfId="0" applyNumberFormat="1" applyFont="1" applyBorder="1">
      <alignment vertical="center"/>
    </xf>
    <xf numFmtId="177" fontId="5" fillId="0" borderId="11" xfId="1" applyNumberFormat="1" applyFont="1" applyBorder="1">
      <alignment vertical="center"/>
    </xf>
    <xf numFmtId="179" fontId="6" fillId="3" borderId="11" xfId="1" applyNumberFormat="1" applyFont="1" applyFill="1" applyBorder="1">
      <alignment vertical="center"/>
    </xf>
    <xf numFmtId="180" fontId="5" fillId="0" borderId="11" xfId="1" applyNumberFormat="1" applyFont="1" applyBorder="1">
      <alignment vertical="center"/>
    </xf>
    <xf numFmtId="179" fontId="5" fillId="0" borderId="11" xfId="1" applyNumberFormat="1" applyFont="1" applyBorder="1">
      <alignment vertical="center"/>
    </xf>
    <xf numFmtId="176" fontId="5" fillId="0" borderId="11" xfId="1" applyNumberFormat="1" applyFont="1" applyFill="1" applyBorder="1">
      <alignment vertical="center"/>
    </xf>
    <xf numFmtId="177" fontId="5" fillId="0" borderId="11" xfId="1" applyNumberFormat="1" applyFont="1" applyFill="1" applyBorder="1">
      <alignment vertical="center"/>
    </xf>
    <xf numFmtId="179" fontId="6" fillId="3" borderId="4" xfId="1" applyNumberFormat="1" applyFont="1" applyFill="1" applyBorder="1">
      <alignment vertical="center"/>
    </xf>
    <xf numFmtId="180" fontId="5" fillId="0" borderId="4" xfId="1" applyNumberFormat="1" applyFont="1" applyBorder="1">
      <alignment vertical="center"/>
    </xf>
    <xf numFmtId="179" fontId="5" fillId="0" borderId="4" xfId="1" applyNumberFormat="1" applyFont="1" applyBorder="1">
      <alignment vertical="center"/>
    </xf>
    <xf numFmtId="0" fontId="4" fillId="0" borderId="0" xfId="0" applyFont="1" applyBorder="1" applyAlignment="1">
      <alignment vertical="top" wrapText="1"/>
    </xf>
    <xf numFmtId="179" fontId="4" fillId="0" borderId="0" xfId="0" applyNumberFormat="1" applyFont="1" applyBorder="1" applyAlignment="1">
      <alignment vertical="center" wrapText="1"/>
    </xf>
    <xf numFmtId="179" fontId="4" fillId="0" borderId="0" xfId="0" applyNumberFormat="1" applyFont="1" applyBorder="1" applyAlignment="1">
      <alignment horizontal="center" vertical="center" wrapText="1"/>
    </xf>
    <xf numFmtId="179" fontId="5" fillId="0" borderId="14" xfId="1" applyNumberFormat="1" applyFont="1" applyFill="1" applyBorder="1">
      <alignment vertical="center"/>
    </xf>
    <xf numFmtId="179" fontId="5" fillId="0" borderId="16" xfId="1" applyNumberFormat="1" applyFont="1" applyFill="1" applyBorder="1">
      <alignment vertical="center"/>
    </xf>
    <xf numFmtId="38" fontId="4" fillId="0" borderId="0" xfId="0" applyNumberFormat="1" applyFont="1">
      <alignment vertical="center"/>
    </xf>
    <xf numFmtId="181" fontId="4" fillId="0" borderId="0" xfId="0" applyNumberFormat="1" applyFont="1">
      <alignment vertical="center"/>
    </xf>
    <xf numFmtId="0" fontId="8" fillId="2" borderId="10" xfId="0" applyFont="1" applyFill="1" applyBorder="1" applyAlignment="1">
      <alignment horizontal="center" vertical="center"/>
    </xf>
    <xf numFmtId="179" fontId="4" fillId="2" borderId="12" xfId="0" applyNumberFormat="1" applyFont="1" applyFill="1" applyBorder="1" applyAlignment="1">
      <alignment horizontal="right" vertical="center" wrapText="1"/>
    </xf>
    <xf numFmtId="179" fontId="4" fillId="2" borderId="13" xfId="0" applyNumberFormat="1" applyFont="1" applyFill="1" applyBorder="1" applyAlignment="1">
      <alignment horizontal="right" vertical="center" wrapText="1"/>
    </xf>
    <xf numFmtId="0" fontId="4" fillId="0" borderId="0" xfId="0" applyFont="1" applyBorder="1" applyAlignment="1">
      <alignment horizontal="left" wrapText="1"/>
    </xf>
    <xf numFmtId="179" fontId="4" fillId="2" borderId="15" xfId="0" applyNumberFormat="1" applyFont="1" applyFill="1" applyBorder="1" applyAlignment="1">
      <alignment horizontal="right" vertical="center" wrapText="1"/>
    </xf>
    <xf numFmtId="0" fontId="4" fillId="0" borderId="0" xfId="0" applyFont="1" applyBorder="1" applyAlignment="1">
      <alignment horizontal="left" vertical="top" wrapText="1"/>
    </xf>
    <xf numFmtId="0" fontId="2" fillId="0" borderId="0" xfId="0" applyFont="1" applyAlignment="1">
      <alignment horizontal="center" vertical="center"/>
    </xf>
    <xf numFmtId="0" fontId="4" fillId="2" borderId="2" xfId="0" applyFont="1" applyFill="1" applyBorder="1" applyAlignment="1">
      <alignment horizontal="center" vertical="top"/>
    </xf>
    <xf numFmtId="0" fontId="4" fillId="2" borderId="3" xfId="0" applyFont="1" applyFill="1" applyBorder="1" applyAlignment="1">
      <alignment horizontal="center" vertical="top"/>
    </xf>
    <xf numFmtId="0" fontId="4" fillId="2" borderId="8" xfId="0" applyFont="1" applyFill="1" applyBorder="1" applyAlignment="1">
      <alignment horizontal="center" vertical="top"/>
    </xf>
    <xf numFmtId="0" fontId="4" fillId="2" borderId="9" xfId="0" applyFont="1" applyFill="1" applyBorder="1" applyAlignment="1">
      <alignment horizontal="center" vertical="top"/>
    </xf>
    <xf numFmtId="0" fontId="4" fillId="2" borderId="4" xfId="0" applyFont="1" applyFill="1" applyBorder="1" applyAlignment="1">
      <alignment horizontal="center" vertical="top" wrapText="1"/>
    </xf>
    <xf numFmtId="0" fontId="4" fillId="2" borderId="10" xfId="0" applyFont="1" applyFill="1" applyBorder="1" applyAlignment="1">
      <alignment horizontal="center" vertical="top" wrapText="1"/>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4" fillId="2" borderId="7" xfId="0" applyFont="1"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Zeros="0" tabSelected="1" view="pageBreakPreview" zoomScaleNormal="100" zoomScaleSheetLayoutView="100" workbookViewId="0">
      <selection activeCell="A2" sqref="A2"/>
    </sheetView>
  </sheetViews>
  <sheetFormatPr defaultRowHeight="16.5" x14ac:dyDescent="0.4"/>
  <cols>
    <col min="1" max="1" width="6" style="3" customWidth="1"/>
    <col min="2" max="2" width="8.125" style="3" customWidth="1"/>
    <col min="3" max="3" width="8.875" style="1" bestFit="1" customWidth="1"/>
    <col min="4" max="4" width="5.25" style="1" bestFit="1" customWidth="1"/>
    <col min="5" max="5" width="5" style="1" bestFit="1" customWidth="1"/>
    <col min="6" max="6" width="11.25" style="1" bestFit="1" customWidth="1"/>
    <col min="7" max="12" width="11.625" style="1" customWidth="1"/>
    <col min="13" max="13" width="15.375" style="1" customWidth="1"/>
    <col min="14" max="14" width="20.625" style="1" bestFit="1" customWidth="1"/>
    <col min="15" max="16384" width="9" style="1"/>
  </cols>
  <sheetData>
    <row r="1" spans="1:13" ht="18" customHeight="1" x14ac:dyDescent="0.4">
      <c r="A1" s="42" t="s">
        <v>0</v>
      </c>
      <c r="B1" s="42"/>
      <c r="C1" s="42"/>
      <c r="D1" s="42"/>
      <c r="E1" s="42"/>
      <c r="F1" s="42"/>
      <c r="G1" s="42"/>
      <c r="H1" s="42"/>
      <c r="I1" s="42"/>
      <c r="J1" s="42"/>
      <c r="K1" s="42"/>
      <c r="L1" s="42"/>
      <c r="M1" s="42"/>
    </row>
    <row r="2" spans="1:13" x14ac:dyDescent="0.4">
      <c r="A2" s="2" t="s">
        <v>1</v>
      </c>
      <c r="G2" s="3"/>
      <c r="H2" s="4"/>
      <c r="I2" s="4"/>
      <c r="J2" s="3"/>
      <c r="K2" s="4"/>
      <c r="L2" s="4"/>
      <c r="M2" s="4"/>
    </row>
    <row r="3" spans="1:13" x14ac:dyDescent="0.4">
      <c r="H3" s="4"/>
      <c r="I3" s="4"/>
      <c r="J3" s="4"/>
      <c r="K3" s="4"/>
      <c r="L3" s="4"/>
      <c r="M3" s="4"/>
    </row>
    <row r="4" spans="1:13" x14ac:dyDescent="0.4">
      <c r="G4" s="3"/>
      <c r="H4" s="4"/>
      <c r="I4" s="4"/>
      <c r="J4" s="3" t="s">
        <v>2</v>
      </c>
      <c r="K4" s="5"/>
      <c r="L4" s="5"/>
      <c r="M4" s="6"/>
    </row>
    <row r="5" spans="1:13" x14ac:dyDescent="0.4">
      <c r="G5" s="3"/>
      <c r="H5" s="4"/>
      <c r="I5" s="4"/>
      <c r="J5" s="4"/>
      <c r="K5" s="4"/>
      <c r="L5" s="4"/>
      <c r="M5" s="7"/>
    </row>
    <row r="6" spans="1:13" ht="16.5" customHeight="1" x14ac:dyDescent="0.4">
      <c r="A6" s="43" t="s">
        <v>3</v>
      </c>
      <c r="B6" s="44"/>
      <c r="C6" s="47" t="s">
        <v>4</v>
      </c>
      <c r="D6" s="47" t="s">
        <v>5</v>
      </c>
      <c r="E6" s="47" t="s">
        <v>6</v>
      </c>
      <c r="F6" s="47" t="s">
        <v>7</v>
      </c>
      <c r="G6" s="49" t="s">
        <v>8</v>
      </c>
      <c r="H6" s="50"/>
      <c r="I6" s="51"/>
      <c r="J6" s="49" t="s">
        <v>9</v>
      </c>
      <c r="K6" s="50"/>
      <c r="L6" s="51"/>
      <c r="M6" s="47" t="s">
        <v>10</v>
      </c>
    </row>
    <row r="7" spans="1:13" s="10" customFormat="1" ht="33" x14ac:dyDescent="0.4">
      <c r="A7" s="45"/>
      <c r="B7" s="46"/>
      <c r="C7" s="48"/>
      <c r="D7" s="48"/>
      <c r="E7" s="48"/>
      <c r="F7" s="48"/>
      <c r="G7" s="8" t="s">
        <v>11</v>
      </c>
      <c r="H7" s="9" t="s">
        <v>12</v>
      </c>
      <c r="I7" s="9" t="s">
        <v>13</v>
      </c>
      <c r="J7" s="9" t="s">
        <v>11</v>
      </c>
      <c r="K7" s="9" t="s">
        <v>12</v>
      </c>
      <c r="L7" s="9" t="s">
        <v>13</v>
      </c>
      <c r="M7" s="48"/>
    </row>
    <row r="8" spans="1:13" ht="16.5" customHeight="1" x14ac:dyDescent="0.4">
      <c r="A8" s="11"/>
      <c r="B8" s="12"/>
      <c r="C8" s="13" t="s">
        <v>14</v>
      </c>
      <c r="D8" s="36" t="s">
        <v>15</v>
      </c>
      <c r="E8" s="13"/>
      <c r="F8" s="13" t="s">
        <v>16</v>
      </c>
      <c r="G8" s="13" t="s">
        <v>17</v>
      </c>
      <c r="H8" s="13" t="s">
        <v>18</v>
      </c>
      <c r="I8" s="13" t="s">
        <v>16</v>
      </c>
      <c r="J8" s="13" t="s">
        <v>19</v>
      </c>
      <c r="K8" s="13" t="s">
        <v>18</v>
      </c>
      <c r="L8" s="13" t="s">
        <v>16</v>
      </c>
      <c r="M8" s="13" t="s">
        <v>16</v>
      </c>
    </row>
    <row r="9" spans="1:13" ht="16.5" customHeight="1" x14ac:dyDescent="0.4">
      <c r="A9" s="11"/>
      <c r="B9" s="12"/>
      <c r="C9" s="13" t="s">
        <v>20</v>
      </c>
      <c r="D9" s="13" t="s">
        <v>21</v>
      </c>
      <c r="E9" s="13" t="s">
        <v>22</v>
      </c>
      <c r="F9" s="13" t="s">
        <v>23</v>
      </c>
      <c r="G9" s="13" t="s">
        <v>24</v>
      </c>
      <c r="H9" s="13" t="s">
        <v>25</v>
      </c>
      <c r="I9" s="13" t="s">
        <v>26</v>
      </c>
      <c r="J9" s="13" t="s">
        <v>27</v>
      </c>
      <c r="K9" s="13" t="s">
        <v>28</v>
      </c>
      <c r="L9" s="13" t="s">
        <v>29</v>
      </c>
      <c r="M9" s="13" t="s">
        <v>30</v>
      </c>
    </row>
    <row r="10" spans="1:13" ht="19.5" customHeight="1" x14ac:dyDescent="0.4">
      <c r="A10" s="14" t="s">
        <v>31</v>
      </c>
      <c r="B10" s="15" t="s">
        <v>32</v>
      </c>
      <c r="C10" s="16"/>
      <c r="D10" s="17">
        <v>520</v>
      </c>
      <c r="E10" s="18">
        <v>0.85</v>
      </c>
      <c r="F10" s="19">
        <f>ROUNDDOWN(C10*D10*E10,2)</f>
        <v>0</v>
      </c>
      <c r="G10" s="20"/>
      <c r="H10" s="17">
        <v>38000</v>
      </c>
      <c r="I10" s="20">
        <f t="shared" ref="I10:I21" si="0">ROUNDDOWN(H10*G10,2)</f>
        <v>0</v>
      </c>
      <c r="J10" s="20"/>
      <c r="K10" s="21">
        <v>22000</v>
      </c>
      <c r="L10" s="22">
        <f>ROUNDDOWN(J10*K10,2)</f>
        <v>0</v>
      </c>
      <c r="M10" s="23">
        <f>INT(F10+I10+L10)</f>
        <v>0</v>
      </c>
    </row>
    <row r="11" spans="1:13" ht="19.5" customHeight="1" x14ac:dyDescent="0.4">
      <c r="A11" s="14" t="s">
        <v>33</v>
      </c>
      <c r="B11" s="15" t="s">
        <v>32</v>
      </c>
      <c r="C11" s="16">
        <f>C10</f>
        <v>0</v>
      </c>
      <c r="D11" s="17">
        <v>520</v>
      </c>
      <c r="E11" s="18">
        <v>0.85</v>
      </c>
      <c r="F11" s="19">
        <f t="shared" ref="F11:F21" si="1">ROUNDDOWN(C11*D11*E11,2)</f>
        <v>0</v>
      </c>
      <c r="G11" s="20">
        <f>G10</f>
        <v>0</v>
      </c>
      <c r="H11" s="17">
        <v>30000</v>
      </c>
      <c r="I11" s="20">
        <f t="shared" si="0"/>
        <v>0</v>
      </c>
      <c r="J11" s="20">
        <f>J10</f>
        <v>0</v>
      </c>
      <c r="K11" s="21">
        <v>21000</v>
      </c>
      <c r="L11" s="22">
        <f t="shared" ref="L11:L21" si="2">ROUNDDOWN(J11*K11,2)</f>
        <v>0</v>
      </c>
      <c r="M11" s="23">
        <f t="shared" ref="M11:M21" si="3">INT(F11+I11+L11)</f>
        <v>0</v>
      </c>
    </row>
    <row r="12" spans="1:13" ht="19.5" customHeight="1" x14ac:dyDescent="0.4">
      <c r="A12" s="14" t="s">
        <v>34</v>
      </c>
      <c r="B12" s="15" t="s">
        <v>32</v>
      </c>
      <c r="C12" s="16">
        <f>C10</f>
        <v>0</v>
      </c>
      <c r="D12" s="17">
        <v>520</v>
      </c>
      <c r="E12" s="18">
        <v>0.85</v>
      </c>
      <c r="F12" s="19">
        <f t="shared" si="1"/>
        <v>0</v>
      </c>
      <c r="G12" s="20">
        <f>G10</f>
        <v>0</v>
      </c>
      <c r="H12" s="17">
        <v>41000</v>
      </c>
      <c r="I12" s="20">
        <f t="shared" si="0"/>
        <v>0</v>
      </c>
      <c r="J12" s="20">
        <f>J10</f>
        <v>0</v>
      </c>
      <c r="K12" s="21">
        <v>18000</v>
      </c>
      <c r="L12" s="22">
        <f t="shared" si="2"/>
        <v>0</v>
      </c>
      <c r="M12" s="23">
        <f t="shared" si="3"/>
        <v>0</v>
      </c>
    </row>
    <row r="13" spans="1:13" ht="19.5" customHeight="1" x14ac:dyDescent="0.4">
      <c r="A13" s="14" t="s">
        <v>35</v>
      </c>
      <c r="B13" s="15" t="s">
        <v>36</v>
      </c>
      <c r="C13" s="24">
        <f>C10</f>
        <v>0</v>
      </c>
      <c r="D13" s="17">
        <v>520</v>
      </c>
      <c r="E13" s="18">
        <v>0.85</v>
      </c>
      <c r="F13" s="19">
        <f t="shared" si="1"/>
        <v>0</v>
      </c>
      <c r="G13" s="25"/>
      <c r="H13" s="17">
        <v>61000</v>
      </c>
      <c r="I13" s="20">
        <f t="shared" si="0"/>
        <v>0</v>
      </c>
      <c r="J13" s="20"/>
      <c r="K13" s="21">
        <v>36000</v>
      </c>
      <c r="L13" s="22">
        <f t="shared" si="2"/>
        <v>0</v>
      </c>
      <c r="M13" s="23">
        <f t="shared" si="3"/>
        <v>0</v>
      </c>
    </row>
    <row r="14" spans="1:13" ht="19.5" customHeight="1" x14ac:dyDescent="0.4">
      <c r="A14" s="14" t="s">
        <v>37</v>
      </c>
      <c r="B14" s="15" t="s">
        <v>36</v>
      </c>
      <c r="C14" s="24">
        <f>C10</f>
        <v>0</v>
      </c>
      <c r="D14" s="17">
        <v>520</v>
      </c>
      <c r="E14" s="18">
        <v>0.85</v>
      </c>
      <c r="F14" s="19">
        <f t="shared" si="1"/>
        <v>0</v>
      </c>
      <c r="G14" s="25">
        <f>G13</f>
        <v>0</v>
      </c>
      <c r="H14" s="17">
        <v>81000</v>
      </c>
      <c r="I14" s="20">
        <f t="shared" si="0"/>
        <v>0</v>
      </c>
      <c r="J14" s="20">
        <f>J13</f>
        <v>0</v>
      </c>
      <c r="K14" s="21">
        <v>38000</v>
      </c>
      <c r="L14" s="22">
        <f t="shared" si="2"/>
        <v>0</v>
      </c>
      <c r="M14" s="23">
        <f t="shared" si="3"/>
        <v>0</v>
      </c>
    </row>
    <row r="15" spans="1:13" ht="19.5" customHeight="1" x14ac:dyDescent="0.4">
      <c r="A15" s="14" t="s">
        <v>38</v>
      </c>
      <c r="B15" s="15" t="s">
        <v>36</v>
      </c>
      <c r="C15" s="24">
        <f>C10</f>
        <v>0</v>
      </c>
      <c r="D15" s="17">
        <v>520</v>
      </c>
      <c r="E15" s="18">
        <v>0.85</v>
      </c>
      <c r="F15" s="19">
        <f t="shared" si="1"/>
        <v>0</v>
      </c>
      <c r="G15" s="25">
        <f>G13</f>
        <v>0</v>
      </c>
      <c r="H15" s="17">
        <v>43000</v>
      </c>
      <c r="I15" s="20">
        <f t="shared" si="0"/>
        <v>0</v>
      </c>
      <c r="J15" s="20">
        <f>J13</f>
        <v>0</v>
      </c>
      <c r="K15" s="21">
        <v>29000</v>
      </c>
      <c r="L15" s="22">
        <f t="shared" si="2"/>
        <v>0</v>
      </c>
      <c r="M15" s="23">
        <f t="shared" si="3"/>
        <v>0</v>
      </c>
    </row>
    <row r="16" spans="1:13" ht="19.5" customHeight="1" x14ac:dyDescent="0.4">
      <c r="A16" s="14" t="s">
        <v>39</v>
      </c>
      <c r="B16" s="15" t="s">
        <v>32</v>
      </c>
      <c r="C16" s="16">
        <f>C10</f>
        <v>0</v>
      </c>
      <c r="D16" s="17">
        <v>520</v>
      </c>
      <c r="E16" s="18">
        <v>0.85</v>
      </c>
      <c r="F16" s="19">
        <f t="shared" si="1"/>
        <v>0</v>
      </c>
      <c r="G16" s="20">
        <f>G10</f>
        <v>0</v>
      </c>
      <c r="H16" s="17">
        <v>36000</v>
      </c>
      <c r="I16" s="20">
        <f t="shared" si="0"/>
        <v>0</v>
      </c>
      <c r="J16" s="20">
        <f>J10</f>
        <v>0</v>
      </c>
      <c r="K16" s="21">
        <v>18000</v>
      </c>
      <c r="L16" s="22">
        <f t="shared" si="2"/>
        <v>0</v>
      </c>
      <c r="M16" s="23">
        <f t="shared" si="3"/>
        <v>0</v>
      </c>
    </row>
    <row r="17" spans="1:13" ht="19.5" customHeight="1" x14ac:dyDescent="0.4">
      <c r="A17" s="14" t="s">
        <v>40</v>
      </c>
      <c r="B17" s="15" t="s">
        <v>32</v>
      </c>
      <c r="C17" s="16">
        <f>C16</f>
        <v>0</v>
      </c>
      <c r="D17" s="17">
        <v>520</v>
      </c>
      <c r="E17" s="18">
        <v>0.85</v>
      </c>
      <c r="F17" s="19">
        <f t="shared" si="1"/>
        <v>0</v>
      </c>
      <c r="G17" s="20">
        <f>G16</f>
        <v>0</v>
      </c>
      <c r="H17" s="17">
        <v>47000</v>
      </c>
      <c r="I17" s="20">
        <f t="shared" si="0"/>
        <v>0</v>
      </c>
      <c r="J17" s="20">
        <f>J16</f>
        <v>0</v>
      </c>
      <c r="K17" s="21">
        <v>26000</v>
      </c>
      <c r="L17" s="22">
        <f t="shared" si="2"/>
        <v>0</v>
      </c>
      <c r="M17" s="23">
        <f t="shared" si="3"/>
        <v>0</v>
      </c>
    </row>
    <row r="18" spans="1:13" ht="19.5" customHeight="1" x14ac:dyDescent="0.4">
      <c r="A18" s="14" t="s">
        <v>41</v>
      </c>
      <c r="B18" s="15" t="s">
        <v>32</v>
      </c>
      <c r="C18" s="16">
        <f>C16</f>
        <v>0</v>
      </c>
      <c r="D18" s="17">
        <v>520</v>
      </c>
      <c r="E18" s="18">
        <v>0.85</v>
      </c>
      <c r="F18" s="19">
        <f t="shared" si="1"/>
        <v>0</v>
      </c>
      <c r="G18" s="20">
        <f>G16</f>
        <v>0</v>
      </c>
      <c r="H18" s="17">
        <v>56000</v>
      </c>
      <c r="I18" s="20">
        <f t="shared" si="0"/>
        <v>0</v>
      </c>
      <c r="J18" s="20">
        <f>J16</f>
        <v>0</v>
      </c>
      <c r="K18" s="21">
        <v>29000</v>
      </c>
      <c r="L18" s="22">
        <f t="shared" si="2"/>
        <v>0</v>
      </c>
      <c r="M18" s="23">
        <f t="shared" si="3"/>
        <v>0</v>
      </c>
    </row>
    <row r="19" spans="1:13" ht="19.5" customHeight="1" x14ac:dyDescent="0.4">
      <c r="A19" s="14" t="s">
        <v>42</v>
      </c>
      <c r="B19" s="15" t="s">
        <v>32</v>
      </c>
      <c r="C19" s="16">
        <f>C16</f>
        <v>0</v>
      </c>
      <c r="D19" s="17">
        <v>520</v>
      </c>
      <c r="E19" s="18">
        <v>0.85</v>
      </c>
      <c r="F19" s="19">
        <f t="shared" si="1"/>
        <v>0</v>
      </c>
      <c r="G19" s="20">
        <f>G16</f>
        <v>0</v>
      </c>
      <c r="H19" s="17">
        <v>56000</v>
      </c>
      <c r="I19" s="20">
        <f t="shared" si="0"/>
        <v>0</v>
      </c>
      <c r="J19" s="20">
        <f>J16</f>
        <v>0</v>
      </c>
      <c r="K19" s="21">
        <v>36000</v>
      </c>
      <c r="L19" s="22">
        <f t="shared" si="2"/>
        <v>0</v>
      </c>
      <c r="M19" s="23">
        <f t="shared" si="3"/>
        <v>0</v>
      </c>
    </row>
    <row r="20" spans="1:13" ht="19.5" customHeight="1" x14ac:dyDescent="0.4">
      <c r="A20" s="14" t="s">
        <v>43</v>
      </c>
      <c r="B20" s="15" t="s">
        <v>32</v>
      </c>
      <c r="C20" s="16">
        <f>C16</f>
        <v>0</v>
      </c>
      <c r="D20" s="17">
        <v>520</v>
      </c>
      <c r="E20" s="18">
        <v>0.85</v>
      </c>
      <c r="F20" s="19">
        <f t="shared" si="1"/>
        <v>0</v>
      </c>
      <c r="G20" s="20">
        <f>G16</f>
        <v>0</v>
      </c>
      <c r="H20" s="17">
        <v>55000</v>
      </c>
      <c r="I20" s="20">
        <f t="shared" si="0"/>
        <v>0</v>
      </c>
      <c r="J20" s="20">
        <f>J16</f>
        <v>0</v>
      </c>
      <c r="K20" s="21">
        <v>31000</v>
      </c>
      <c r="L20" s="22">
        <f t="shared" si="2"/>
        <v>0</v>
      </c>
      <c r="M20" s="23">
        <f t="shared" si="3"/>
        <v>0</v>
      </c>
    </row>
    <row r="21" spans="1:13" ht="19.5" customHeight="1" thickBot="1" x14ac:dyDescent="0.45">
      <c r="A21" s="14" t="s">
        <v>44</v>
      </c>
      <c r="B21" s="15" t="s">
        <v>32</v>
      </c>
      <c r="C21" s="16">
        <f>C16</f>
        <v>0</v>
      </c>
      <c r="D21" s="17">
        <v>520</v>
      </c>
      <c r="E21" s="18">
        <v>0.85</v>
      </c>
      <c r="F21" s="19">
        <f t="shared" si="1"/>
        <v>0</v>
      </c>
      <c r="G21" s="20">
        <f>G16</f>
        <v>0</v>
      </c>
      <c r="H21" s="17">
        <v>49000</v>
      </c>
      <c r="I21" s="20">
        <f t="shared" si="0"/>
        <v>0</v>
      </c>
      <c r="J21" s="20">
        <f>J16</f>
        <v>0</v>
      </c>
      <c r="K21" s="26">
        <v>31000</v>
      </c>
      <c r="L21" s="27">
        <f t="shared" si="2"/>
        <v>0</v>
      </c>
      <c r="M21" s="28">
        <f t="shared" si="3"/>
        <v>0</v>
      </c>
    </row>
    <row r="22" spans="1:13" ht="20.25" customHeight="1" thickBot="1" x14ac:dyDescent="0.45">
      <c r="A22" s="29"/>
      <c r="B22" s="29"/>
      <c r="C22" s="29"/>
      <c r="D22" s="29"/>
      <c r="E22" s="29"/>
      <c r="F22" s="29"/>
      <c r="G22" s="30"/>
      <c r="H22" s="29"/>
      <c r="I22" s="31"/>
      <c r="J22" s="31"/>
      <c r="K22" s="37" t="s">
        <v>45</v>
      </c>
      <c r="L22" s="38"/>
      <c r="M22" s="32">
        <f>SUM(M10:M21)</f>
        <v>0</v>
      </c>
    </row>
    <row r="23" spans="1:13" ht="47.25" customHeight="1" thickTop="1" thickBot="1" x14ac:dyDescent="0.4">
      <c r="A23" s="39"/>
      <c r="B23" s="39"/>
      <c r="C23" s="39"/>
      <c r="D23" s="39"/>
      <c r="E23" s="39"/>
      <c r="F23" s="39"/>
      <c r="G23" s="39"/>
      <c r="H23" s="39"/>
      <c r="I23" s="39"/>
      <c r="J23" s="39"/>
      <c r="K23" s="37" t="s">
        <v>64</v>
      </c>
      <c r="L23" s="40"/>
      <c r="M23" s="33">
        <f>'R2、３'!M22*2</f>
        <v>0</v>
      </c>
    </row>
    <row r="24" spans="1:13" ht="102.75" customHeight="1" x14ac:dyDescent="0.4">
      <c r="A24" s="41"/>
      <c r="B24" s="41"/>
      <c r="C24" s="41"/>
      <c r="D24" s="41"/>
      <c r="E24" s="41"/>
      <c r="F24" s="41"/>
      <c r="G24" s="41"/>
      <c r="H24" s="41"/>
      <c r="I24" s="41"/>
      <c r="J24" s="41"/>
      <c r="K24" s="41"/>
      <c r="L24" s="41"/>
      <c r="M24" s="41"/>
    </row>
    <row r="26" spans="1:13" x14ac:dyDescent="0.4">
      <c r="H26" s="34"/>
      <c r="J26" s="35"/>
    </row>
    <row r="27" spans="1:13" x14ac:dyDescent="0.4">
      <c r="H27" s="34"/>
      <c r="J27" s="35"/>
    </row>
    <row r="28" spans="1:13" x14ac:dyDescent="0.4">
      <c r="J28" s="35"/>
    </row>
  </sheetData>
  <mergeCells count="13">
    <mergeCell ref="K22:L22"/>
    <mergeCell ref="A23:J23"/>
    <mergeCell ref="K23:L23"/>
    <mergeCell ref="A24:M24"/>
    <mergeCell ref="A1:M1"/>
    <mergeCell ref="A6:B7"/>
    <mergeCell ref="C6:C7"/>
    <mergeCell ref="D6:D7"/>
    <mergeCell ref="E6:E7"/>
    <mergeCell ref="F6:F7"/>
    <mergeCell ref="G6:I6"/>
    <mergeCell ref="J6:L6"/>
    <mergeCell ref="M6:M7"/>
  </mergeCells>
  <phoneticPr fontId="3"/>
  <pageMargins left="0.86614173228346458" right="0.86614173228346458" top="0.94488188976377963" bottom="0.74803149606299213" header="0.51181102362204722" footer="0.31496062992125984"/>
  <pageSetup paperSize="9" scale="84" orientation="landscape" r:id="rId1"/>
  <headerFooter>
    <oddHeader>&amp;R別添様式２</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Zeros="0" view="pageBreakPreview" topLeftCell="A4" zoomScaleNormal="100" zoomScaleSheetLayoutView="100" workbookViewId="0">
      <selection activeCell="I16" sqref="I16"/>
    </sheetView>
  </sheetViews>
  <sheetFormatPr defaultRowHeight="16.5" x14ac:dyDescent="0.4"/>
  <cols>
    <col min="1" max="1" width="6" style="3" customWidth="1"/>
    <col min="2" max="2" width="8.125" style="3" customWidth="1"/>
    <col min="3" max="3" width="8.875" style="1" bestFit="1" customWidth="1"/>
    <col min="4" max="4" width="5.25" style="1" bestFit="1" customWidth="1"/>
    <col min="5" max="5" width="5" style="1" bestFit="1" customWidth="1"/>
    <col min="6" max="6" width="11.25" style="1" bestFit="1" customWidth="1"/>
    <col min="7" max="12" width="11.625" style="1" customWidth="1"/>
    <col min="13" max="13" width="15.375" style="1" customWidth="1"/>
    <col min="14" max="14" width="20.625" style="1" bestFit="1" customWidth="1"/>
    <col min="15" max="16384" width="9" style="1"/>
  </cols>
  <sheetData>
    <row r="1" spans="1:13" ht="18" customHeight="1" x14ac:dyDescent="0.4">
      <c r="A1" s="42" t="s">
        <v>47</v>
      </c>
      <c r="B1" s="42"/>
      <c r="C1" s="42"/>
      <c r="D1" s="42"/>
      <c r="E1" s="42"/>
      <c r="F1" s="42"/>
      <c r="G1" s="42"/>
      <c r="H1" s="42"/>
      <c r="I1" s="42"/>
      <c r="J1" s="42"/>
      <c r="K1" s="42"/>
      <c r="L1" s="42"/>
      <c r="M1" s="42"/>
    </row>
    <row r="2" spans="1:13" x14ac:dyDescent="0.4">
      <c r="A2" s="2" t="s">
        <v>1</v>
      </c>
      <c r="G2" s="3"/>
      <c r="H2" s="4"/>
      <c r="I2" s="4"/>
      <c r="J2" s="3"/>
      <c r="K2" s="4"/>
      <c r="L2" s="4"/>
      <c r="M2" s="4"/>
    </row>
    <row r="3" spans="1:13" x14ac:dyDescent="0.4">
      <c r="H3" s="4"/>
      <c r="I3" s="4"/>
      <c r="J3" s="4"/>
      <c r="K3" s="4"/>
      <c r="L3" s="4"/>
      <c r="M3" s="4"/>
    </row>
    <row r="4" spans="1:13" x14ac:dyDescent="0.4">
      <c r="G4" s="3"/>
      <c r="H4" s="4"/>
      <c r="I4" s="4"/>
      <c r="J4" s="3" t="s">
        <v>2</v>
      </c>
      <c r="K4" s="5"/>
      <c r="L4" s="5"/>
      <c r="M4" s="6"/>
    </row>
    <row r="5" spans="1:13" x14ac:dyDescent="0.4">
      <c r="G5" s="3"/>
      <c r="H5" s="4"/>
      <c r="I5" s="4"/>
      <c r="J5" s="4"/>
      <c r="K5" s="4"/>
      <c r="L5" s="4"/>
      <c r="M5" s="7"/>
    </row>
    <row r="6" spans="1:13" ht="16.5" customHeight="1" x14ac:dyDescent="0.4">
      <c r="A6" s="43" t="s">
        <v>3</v>
      </c>
      <c r="B6" s="44"/>
      <c r="C6" s="47" t="s">
        <v>4</v>
      </c>
      <c r="D6" s="47" t="s">
        <v>5</v>
      </c>
      <c r="E6" s="47" t="s">
        <v>6</v>
      </c>
      <c r="F6" s="47" t="s">
        <v>7</v>
      </c>
      <c r="G6" s="49" t="s">
        <v>8</v>
      </c>
      <c r="H6" s="50"/>
      <c r="I6" s="51"/>
      <c r="J6" s="49" t="s">
        <v>9</v>
      </c>
      <c r="K6" s="50"/>
      <c r="L6" s="51"/>
      <c r="M6" s="47" t="s">
        <v>10</v>
      </c>
    </row>
    <row r="7" spans="1:13" s="10" customFormat="1" ht="33" x14ac:dyDescent="0.4">
      <c r="A7" s="45"/>
      <c r="B7" s="46"/>
      <c r="C7" s="48"/>
      <c r="D7" s="48"/>
      <c r="E7" s="48"/>
      <c r="F7" s="48"/>
      <c r="G7" s="8" t="s">
        <v>11</v>
      </c>
      <c r="H7" s="9" t="s">
        <v>12</v>
      </c>
      <c r="I7" s="9" t="s">
        <v>13</v>
      </c>
      <c r="J7" s="9" t="s">
        <v>11</v>
      </c>
      <c r="K7" s="9" t="s">
        <v>12</v>
      </c>
      <c r="L7" s="9" t="s">
        <v>13</v>
      </c>
      <c r="M7" s="48"/>
    </row>
    <row r="8" spans="1:13" ht="16.5" customHeight="1" x14ac:dyDescent="0.4">
      <c r="A8" s="11"/>
      <c r="B8" s="12"/>
      <c r="C8" s="13" t="s">
        <v>14</v>
      </c>
      <c r="D8" s="36" t="s">
        <v>48</v>
      </c>
      <c r="E8" s="13"/>
      <c r="F8" s="13" t="s">
        <v>16</v>
      </c>
      <c r="G8" s="13" t="s">
        <v>49</v>
      </c>
      <c r="H8" s="13" t="s">
        <v>50</v>
      </c>
      <c r="I8" s="13" t="s">
        <v>16</v>
      </c>
      <c r="J8" s="13" t="s">
        <v>49</v>
      </c>
      <c r="K8" s="13" t="s">
        <v>51</v>
      </c>
      <c r="L8" s="13" t="s">
        <v>16</v>
      </c>
      <c r="M8" s="13" t="s">
        <v>16</v>
      </c>
    </row>
    <row r="9" spans="1:13" ht="16.5" customHeight="1" x14ac:dyDescent="0.4">
      <c r="A9" s="11"/>
      <c r="B9" s="12"/>
      <c r="C9" s="13" t="s">
        <v>52</v>
      </c>
      <c r="D9" s="13" t="s">
        <v>53</v>
      </c>
      <c r="E9" s="13" t="s">
        <v>22</v>
      </c>
      <c r="F9" s="13" t="s">
        <v>54</v>
      </c>
      <c r="G9" s="13" t="s">
        <v>55</v>
      </c>
      <c r="H9" s="13" t="s">
        <v>56</v>
      </c>
      <c r="I9" s="13" t="s">
        <v>57</v>
      </c>
      <c r="J9" s="13" t="s">
        <v>58</v>
      </c>
      <c r="K9" s="13" t="s">
        <v>59</v>
      </c>
      <c r="L9" s="13" t="s">
        <v>60</v>
      </c>
      <c r="M9" s="13" t="s">
        <v>61</v>
      </c>
    </row>
    <row r="10" spans="1:13" ht="30" customHeight="1" x14ac:dyDescent="0.4">
      <c r="A10" s="14" t="s">
        <v>31</v>
      </c>
      <c r="B10" s="15" t="s">
        <v>32</v>
      </c>
      <c r="C10" s="16"/>
      <c r="D10" s="17">
        <v>520</v>
      </c>
      <c r="E10" s="18">
        <v>0.85</v>
      </c>
      <c r="F10" s="19">
        <f>ROUNDDOWN(C10*D10*E10,2)</f>
        <v>0</v>
      </c>
      <c r="G10" s="20"/>
      <c r="H10" s="17">
        <v>38000</v>
      </c>
      <c r="I10" s="20">
        <f t="shared" ref="I10:I15" si="0">ROUNDDOWN(H10*G10,2)</f>
        <v>0</v>
      </c>
      <c r="J10" s="20"/>
      <c r="K10" s="21">
        <v>22000</v>
      </c>
      <c r="L10" s="22">
        <f>ROUNDDOWN(J10*K10,2)</f>
        <v>0</v>
      </c>
      <c r="M10" s="23">
        <f>INT(F10+I10+L10)</f>
        <v>0</v>
      </c>
    </row>
    <row r="11" spans="1:13" ht="30" customHeight="1" x14ac:dyDescent="0.4">
      <c r="A11" s="14" t="s">
        <v>33</v>
      </c>
      <c r="B11" s="15" t="s">
        <v>32</v>
      </c>
      <c r="C11" s="16">
        <f>C10</f>
        <v>0</v>
      </c>
      <c r="D11" s="17">
        <v>520</v>
      </c>
      <c r="E11" s="18">
        <v>0.85</v>
      </c>
      <c r="F11" s="19">
        <f t="shared" ref="F11:F15" si="1">ROUNDDOWN(C11*D11*E11,2)</f>
        <v>0</v>
      </c>
      <c r="G11" s="20">
        <f>G10</f>
        <v>0</v>
      </c>
      <c r="H11" s="17">
        <v>30000</v>
      </c>
      <c r="I11" s="20">
        <f t="shared" si="0"/>
        <v>0</v>
      </c>
      <c r="J11" s="20">
        <f>J10</f>
        <v>0</v>
      </c>
      <c r="K11" s="21">
        <v>21000</v>
      </c>
      <c r="L11" s="22">
        <f t="shared" ref="L11:L15" si="2">ROUNDDOWN(J11*K11,2)</f>
        <v>0</v>
      </c>
      <c r="M11" s="23">
        <f t="shared" ref="M11:M15" si="3">INT(F11+I11+L11)</f>
        <v>0</v>
      </c>
    </row>
    <row r="12" spans="1:13" ht="30" customHeight="1" x14ac:dyDescent="0.4">
      <c r="A12" s="14" t="s">
        <v>34</v>
      </c>
      <c r="B12" s="15" t="s">
        <v>32</v>
      </c>
      <c r="C12" s="16">
        <f>C10</f>
        <v>0</v>
      </c>
      <c r="D12" s="17">
        <v>520</v>
      </c>
      <c r="E12" s="18">
        <v>0.85</v>
      </c>
      <c r="F12" s="19">
        <f t="shared" si="1"/>
        <v>0</v>
      </c>
      <c r="G12" s="20">
        <f>G10</f>
        <v>0</v>
      </c>
      <c r="H12" s="17">
        <v>41000</v>
      </c>
      <c r="I12" s="20">
        <f t="shared" si="0"/>
        <v>0</v>
      </c>
      <c r="J12" s="20">
        <f>J10</f>
        <v>0</v>
      </c>
      <c r="K12" s="21">
        <v>18000</v>
      </c>
      <c r="L12" s="22">
        <f t="shared" si="2"/>
        <v>0</v>
      </c>
      <c r="M12" s="23">
        <f t="shared" si="3"/>
        <v>0</v>
      </c>
    </row>
    <row r="13" spans="1:13" ht="30" customHeight="1" x14ac:dyDescent="0.4">
      <c r="A13" s="14" t="s">
        <v>35</v>
      </c>
      <c r="B13" s="15" t="s">
        <v>36</v>
      </c>
      <c r="C13" s="24">
        <f>C10</f>
        <v>0</v>
      </c>
      <c r="D13" s="17">
        <v>520</v>
      </c>
      <c r="E13" s="18">
        <v>0.85</v>
      </c>
      <c r="F13" s="19">
        <f t="shared" si="1"/>
        <v>0</v>
      </c>
      <c r="G13" s="25"/>
      <c r="H13" s="17">
        <v>61000</v>
      </c>
      <c r="I13" s="20">
        <f t="shared" si="0"/>
        <v>0</v>
      </c>
      <c r="J13" s="20"/>
      <c r="K13" s="21">
        <v>36000</v>
      </c>
      <c r="L13" s="22">
        <f t="shared" si="2"/>
        <v>0</v>
      </c>
      <c r="M13" s="23">
        <f t="shared" si="3"/>
        <v>0</v>
      </c>
    </row>
    <row r="14" spans="1:13" ht="30" customHeight="1" x14ac:dyDescent="0.4">
      <c r="A14" s="14" t="s">
        <v>37</v>
      </c>
      <c r="B14" s="15" t="s">
        <v>36</v>
      </c>
      <c r="C14" s="24">
        <f>C10</f>
        <v>0</v>
      </c>
      <c r="D14" s="17">
        <v>520</v>
      </c>
      <c r="E14" s="18">
        <v>0.85</v>
      </c>
      <c r="F14" s="19">
        <f t="shared" si="1"/>
        <v>0</v>
      </c>
      <c r="G14" s="25">
        <f>G13</f>
        <v>0</v>
      </c>
      <c r="H14" s="17">
        <v>81000</v>
      </c>
      <c r="I14" s="20">
        <f t="shared" si="0"/>
        <v>0</v>
      </c>
      <c r="J14" s="20">
        <f>J13</f>
        <v>0</v>
      </c>
      <c r="K14" s="21">
        <v>38000</v>
      </c>
      <c r="L14" s="22">
        <f t="shared" si="2"/>
        <v>0</v>
      </c>
      <c r="M14" s="23">
        <f t="shared" si="3"/>
        <v>0</v>
      </c>
    </row>
    <row r="15" spans="1:13" ht="30" customHeight="1" thickBot="1" x14ac:dyDescent="0.45">
      <c r="A15" s="14" t="s">
        <v>38</v>
      </c>
      <c r="B15" s="15" t="s">
        <v>36</v>
      </c>
      <c r="C15" s="24">
        <f>C10</f>
        <v>0</v>
      </c>
      <c r="D15" s="17">
        <v>520</v>
      </c>
      <c r="E15" s="18">
        <v>0.85</v>
      </c>
      <c r="F15" s="19">
        <f t="shared" si="1"/>
        <v>0</v>
      </c>
      <c r="G15" s="25">
        <f>G13</f>
        <v>0</v>
      </c>
      <c r="H15" s="17">
        <v>43000</v>
      </c>
      <c r="I15" s="20">
        <f t="shared" si="0"/>
        <v>0</v>
      </c>
      <c r="J15" s="20">
        <f>J13</f>
        <v>0</v>
      </c>
      <c r="K15" s="21">
        <v>29000</v>
      </c>
      <c r="L15" s="22">
        <f t="shared" si="2"/>
        <v>0</v>
      </c>
      <c r="M15" s="23">
        <f t="shared" si="3"/>
        <v>0</v>
      </c>
    </row>
    <row r="16" spans="1:13" ht="30" customHeight="1" thickBot="1" x14ac:dyDescent="0.45">
      <c r="A16" s="29"/>
      <c r="B16" s="29"/>
      <c r="C16" s="29"/>
      <c r="D16" s="29"/>
      <c r="E16" s="29"/>
      <c r="F16" s="29"/>
      <c r="G16" s="30"/>
      <c r="H16" s="29"/>
      <c r="I16" s="31"/>
      <c r="J16" s="31"/>
      <c r="K16" s="37" t="s">
        <v>62</v>
      </c>
      <c r="L16" s="38"/>
      <c r="M16" s="32">
        <f>SUM(M10:M15)</f>
        <v>0</v>
      </c>
    </row>
    <row r="17" spans="1:13" ht="51.75" customHeight="1" thickTop="1" thickBot="1" x14ac:dyDescent="0.4">
      <c r="A17" s="39" t="s">
        <v>46</v>
      </c>
      <c r="B17" s="39"/>
      <c r="C17" s="39"/>
      <c r="D17" s="39"/>
      <c r="E17" s="39"/>
      <c r="F17" s="39"/>
      <c r="G17" s="39"/>
      <c r="H17" s="39"/>
      <c r="I17" s="39"/>
      <c r="J17" s="39"/>
      <c r="K17" s="37" t="s">
        <v>63</v>
      </c>
      <c r="L17" s="40"/>
      <c r="M17" s="33">
        <f>('R2、３'!M22*2)+('R４ '!M16)</f>
        <v>0</v>
      </c>
    </row>
    <row r="18" spans="1:13" ht="114" customHeight="1" x14ac:dyDescent="0.4">
      <c r="A18" s="41" t="s">
        <v>65</v>
      </c>
      <c r="B18" s="41"/>
      <c r="C18" s="41"/>
      <c r="D18" s="41"/>
      <c r="E18" s="41"/>
      <c r="F18" s="41"/>
      <c r="G18" s="41"/>
      <c r="H18" s="41"/>
      <c r="I18" s="41"/>
      <c r="J18" s="41"/>
      <c r="K18" s="41"/>
      <c r="L18" s="41"/>
      <c r="M18" s="41"/>
    </row>
    <row r="20" spans="1:13" x14ac:dyDescent="0.4">
      <c r="H20" s="34"/>
      <c r="J20" s="35"/>
    </row>
    <row r="21" spans="1:13" x14ac:dyDescent="0.4">
      <c r="H21" s="34"/>
      <c r="J21" s="35"/>
    </row>
    <row r="22" spans="1:13" x14ac:dyDescent="0.4">
      <c r="J22" s="35"/>
    </row>
  </sheetData>
  <mergeCells count="13">
    <mergeCell ref="K16:L16"/>
    <mergeCell ref="A17:J17"/>
    <mergeCell ref="K17:L17"/>
    <mergeCell ref="A18:M18"/>
    <mergeCell ref="A1:M1"/>
    <mergeCell ref="A6:B7"/>
    <mergeCell ref="C6:C7"/>
    <mergeCell ref="D6:D7"/>
    <mergeCell ref="E6:E7"/>
    <mergeCell ref="F6:F7"/>
    <mergeCell ref="G6:I6"/>
    <mergeCell ref="J6:L6"/>
    <mergeCell ref="M6:M7"/>
  </mergeCells>
  <phoneticPr fontId="3"/>
  <pageMargins left="0.86614173228346458" right="0.86614173228346458" top="0.94488188976377963" bottom="0.74803149606299213" header="0.51181102362204722" footer="0.31496062992125984"/>
  <pageSetup paperSize="9" scale="88" orientation="landscape" r:id="rId1"/>
  <headerFooter>
    <oddHeader>&amp;R別添様式２</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R2、３</vt:lpstr>
      <vt:lpstr>R４ </vt:lpstr>
      <vt:lpstr>'R2、３'!Print_Area</vt:lpstr>
      <vt:lpstr>'R４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2019-11-22T07:06:07Z</cp:lastPrinted>
  <dcterms:created xsi:type="dcterms:W3CDTF">2019-11-06T05:24:16Z</dcterms:created>
  <dcterms:modified xsi:type="dcterms:W3CDTF">2019-12-02T04:27:05Z</dcterms:modified>
</cp:coreProperties>
</file>